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192" documentId="13_ncr:1_{B0394426-AE40-455A-98E4-58BD6ED68E8A}" xr6:coauthVersionLast="47" xr6:coauthVersionMax="47" xr10:uidLastSave="{FF638B57-893E-4D33-9FE2-C948A0D3B47A}"/>
  <bookViews>
    <workbookView xWindow="-120" yWindow="-120" windowWidth="20730" windowHeight="11160" tabRatio="763" activeTab="2" xr2:uid="{00000000-000D-0000-FFFF-FFFF00000000}"/>
  </bookViews>
  <sheets>
    <sheet name="TITLE" sheetId="58" r:id="rId1"/>
    <sheet name="Grand Summary" sheetId="59" r:id="rId2"/>
    <sheet name="CIVIL ID" sheetId="61" r:id="rId3"/>
    <sheet name="ELEC SUMM" sheetId="53" r:id="rId4"/>
    <sheet name="ELEC BOQ" sheetId="54" r:id="rId5"/>
    <sheet name="ACMV" sheetId="55" r:id="rId6"/>
    <sheet name="FSS BOQ" sheetId="56" r:id="rId7"/>
    <sheet name="PLUMBING" sheetId="5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ACMV!$C$35:$I$51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ACMV!$A$1:$N$68</definedName>
    <definedName name="_xlnm.Print_Area" localSheetId="2">'CIVIL ID'!$A$1:$M$206</definedName>
    <definedName name="_xlnm.Print_Area" localSheetId="4">'ELEC BOQ'!$A$1:$M$152</definedName>
    <definedName name="_xlnm.Print_Area" localSheetId="3">'ELEC SUMM'!$A$1:$E$14</definedName>
    <definedName name="_xlnm.Print_Area" localSheetId="6">'FSS BOQ'!$A$1:$N$62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ID'!$1:$5</definedName>
    <definedName name="_xlnm.Print_Titles" localSheetId="4">'ELEC BOQ'!$1:$2</definedName>
    <definedName name="_xlnm.Print_Titles" localSheetId="3">'ELEC SUMM'!$1:$1</definedName>
    <definedName name="_xlnm.Print_Titles" localSheetId="6">'FSS BOQ'!$1:$8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2" i="61" l="1"/>
  <c r="D89" i="61"/>
  <c r="D83" i="61"/>
  <c r="D79" i="61"/>
  <c r="D60" i="61"/>
  <c r="D30" i="61"/>
  <c r="D25" i="61"/>
  <c r="D22" i="61"/>
  <c r="D21" i="61"/>
  <c r="A2" i="61"/>
  <c r="A1" i="61"/>
  <c r="E10" i="59"/>
  <c r="D10" i="59"/>
  <c r="C10" i="59"/>
  <c r="E9" i="59"/>
  <c r="D9" i="59"/>
  <c r="C9" i="59"/>
  <c r="E8" i="59"/>
  <c r="D8" i="59"/>
  <c r="C8" i="59"/>
  <c r="C7" i="59"/>
  <c r="D7" i="59"/>
  <c r="E7" i="59"/>
  <c r="E6" i="59"/>
  <c r="D6" i="59"/>
  <c r="C6" i="59"/>
  <c r="A28" i="55"/>
  <c r="A57" i="57"/>
  <c r="A56" i="57"/>
  <c r="D52" i="57"/>
  <c r="A51" i="57"/>
  <c r="D43" i="57"/>
  <c r="D41" i="57"/>
  <c r="D39" i="57"/>
  <c r="A32" i="57"/>
  <c r="A35" i="57" s="1"/>
  <c r="A38" i="57" s="1"/>
  <c r="A40" i="57" s="1"/>
  <c r="A42" i="57" s="1"/>
  <c r="D25" i="57"/>
  <c r="D23" i="57"/>
  <c r="D22" i="57"/>
  <c r="D21" i="57"/>
  <c r="D16" i="57"/>
  <c r="D15" i="57"/>
  <c r="A14" i="57"/>
  <c r="A17" i="57" s="1"/>
  <c r="A18" i="57" s="1"/>
  <c r="A20" i="57" s="1"/>
  <c r="D13" i="57"/>
  <c r="D12" i="57"/>
  <c r="A32" i="56"/>
  <c r="D24" i="56"/>
  <c r="D23" i="56"/>
  <c r="D22" i="56"/>
  <c r="D20" i="56"/>
  <c r="D19" i="56"/>
  <c r="A17" i="56"/>
  <c r="A21" i="56" s="1"/>
  <c r="A26" i="56" s="1"/>
  <c r="A27" i="56" s="1"/>
  <c r="A10" i="55"/>
  <c r="B11" i="55" s="1"/>
  <c r="B12" i="55" s="1"/>
  <c r="B13" i="55" s="1"/>
  <c r="B14" i="55" s="1"/>
  <c r="B15" i="55" s="1"/>
  <c r="E12" i="59" l="1"/>
  <c r="E14" i="59" s="1"/>
  <c r="E17" i="59" s="1"/>
  <c r="C12" i="59"/>
  <c r="C14" i="59" s="1"/>
  <c r="C17" i="59" s="1"/>
  <c r="D12" i="59"/>
  <c r="D14" i="59" s="1"/>
  <c r="D17" i="59" s="1"/>
  <c r="A16" i="55"/>
  <c r="A27" i="55" s="1"/>
  <c r="A28" i="56"/>
  <c r="A29" i="56" s="1"/>
  <c r="A30" i="56" s="1"/>
  <c r="A31" i="56" s="1"/>
  <c r="A36" i="56" s="1"/>
  <c r="A38" i="56" s="1"/>
  <c r="A42" i="56" s="1"/>
  <c r="A49" i="56" s="1"/>
  <c r="A55" i="56" s="1"/>
  <c r="A29" i="55" l="1"/>
  <c r="A30" i="55" s="1"/>
  <c r="A35" i="55" s="1"/>
  <c r="B18" i="55"/>
  <c r="B19" i="55" s="1"/>
  <c r="B20" i="55" s="1"/>
  <c r="B21" i="55" s="1"/>
  <c r="B22" i="55" s="1"/>
  <c r="B23" i="55" s="1"/>
  <c r="B24" i="55" s="1"/>
  <c r="B25" i="55" s="1"/>
  <c r="B26" i="55" s="1"/>
  <c r="B31" i="55" l="1"/>
  <c r="B32" i="55" s="1"/>
  <c r="B33" i="55" s="1"/>
  <c r="B34" i="55" s="1"/>
  <c r="A36" i="55" l="1"/>
  <c r="A37" i="55" s="1"/>
  <c r="A41" i="55" l="1"/>
  <c r="B38" i="55"/>
  <c r="B39" i="55" s="1"/>
  <c r="B40" i="55" s="1"/>
  <c r="B42" i="55" l="1"/>
  <c r="B44" i="55" s="1"/>
  <c r="A51" i="55"/>
  <c r="A57" i="55" s="1"/>
  <c r="A58" i="55" s="1"/>
  <c r="B52" i="55" l="1"/>
  <c r="B53" i="55" s="1"/>
  <c r="B54" i="55" s="1"/>
  <c r="B55" i="55" s="1"/>
  <c r="B56" i="55" s="1"/>
  <c r="A59" i="55" l="1"/>
  <c r="A60" i="55" s="1"/>
</calcChain>
</file>

<file path=xl/sharedStrings.xml><?xml version="1.0" encoding="utf-8"?>
<sst xmlns="http://schemas.openxmlformats.org/spreadsheetml/2006/main" count="1103" uniqueCount="639">
  <si>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</si>
  <si>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</si>
  <si>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</si>
  <si>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</si>
  <si>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</si>
  <si>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</si>
  <si>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</si>
  <si>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</si>
  <si>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</si>
  <si>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</si>
  <si>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</si>
  <si>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</si>
  <si>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</si>
  <si>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</si>
  <si>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</si>
  <si>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</si>
  <si>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</si>
  <si>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</si>
  <si>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</si>
  <si>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</si>
  <si>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</si>
  <si>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</si>
  <si>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</si>
  <si>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</si>
  <si>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</si>
  <si>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</si>
  <si>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</si>
  <si>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</si>
  <si>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</si>
  <si>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</si>
  <si>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</si>
  <si>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</si>
  <si>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</si>
  <si>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</si>
  <si>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</si>
  <si>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</si>
  <si>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</si>
  <si>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</si>
  <si>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</si>
  <si>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</si>
  <si>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</si>
  <si>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</si>
  <si>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</si>
  <si>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</si>
  <si>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</si>
  <si>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</si>
  <si>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</si>
  <si>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</si>
  <si>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</si>
  <si>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</si>
  <si>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</si>
  <si>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</si>
  <si>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</si>
  <si>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</si>
  <si>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</si>
  <si>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</si>
  <si>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</si>
  <si>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</si>
  <si>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</si>
  <si>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</si>
  <si>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</si>
  <si>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</si>
  <si>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</si>
  <si>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</si>
  <si>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</si>
  <si>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</si>
  <si>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</si>
  <si>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</si>
  <si>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</si>
  <si>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</si>
  <si>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</si>
  <si>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</si>
  <si>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</si>
  <si>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</si>
  <si>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</si>
  <si>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</si>
  <si>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</si>
  <si>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</si>
  <si>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</si>
  <si>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</si>
  <si>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</si>
  <si>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</si>
  <si>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</si>
  <si>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</si>
  <si>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</si>
  <si>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</si>
  <si>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</si>
  <si>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</si>
  <si>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</si>
  <si>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 xml:space="preserve">18W TASK LIGHT (JIT ROOM) </t>
    </r>
    <r>
      <rPr>
        <b/>
        <sz val="11"/>
        <color theme="1"/>
        <rFont val="Century Gothic"/>
        <family val="2"/>
      </rPr>
      <t>(Type-V)</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</si>
  <si>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</si>
  <si>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</si>
  <si>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</si>
  <si>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</si>
  <si>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</si>
  <si>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</si>
  <si>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</si>
  <si>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DB-LP-11F-A</t>
  </si>
  <si>
    <t>DB-LP-11F-B</t>
  </si>
  <si>
    <t>DB-FCR-11</t>
  </si>
  <si>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</si>
  <si>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</si>
  <si>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</si>
  <si>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</si>
  <si>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</si>
  <si>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t>UDB-11-F</t>
  </si>
  <si>
    <t>25A DP Isolator</t>
  </si>
  <si>
    <t>2 x 4 Sq.mm + ECC 1 x 4 Sqmm, Cu/LSZH wires</t>
  </si>
  <si>
    <t xml:space="preserve">-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</si>
  <si>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</si>
  <si>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</si>
  <si>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</si>
  <si>
    <t>200mm x 200mm x 50mm (For Communication System)</t>
  </si>
  <si>
    <t>10A FUSED DP Isolator</t>
  </si>
  <si>
    <r>
      <rPr>
        <b/>
        <sz val="11"/>
        <rFont val="Century Gothic"/>
        <family val="2"/>
      </rPr>
      <t xml:space="preserve">From DB-FCR-11F to Rack PDU </t>
    </r>
    <r>
      <rPr>
        <sz val="11"/>
        <rFont val="Century Gothic"/>
        <family val="2"/>
      </rPr>
      <t xml:space="preserve">
3C- 4Sqmm Cu/LSZH/LSZH </t>
    </r>
  </si>
  <si>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</si>
  <si>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</si>
  <si>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</si>
  <si>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</si>
  <si>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</si>
  <si>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</si>
  <si>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</si>
  <si>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r>
      <t xml:space="preserve">Total Amount (Rs.) Sec -K
</t>
    </r>
    <r>
      <rPr>
        <sz val="11"/>
        <rFont val="Century Gothic"/>
        <family val="2"/>
      </rPr>
      <t>(CARRIED FORWARD TO SUMMARY)</t>
    </r>
  </si>
  <si>
    <r>
      <t xml:space="preserve">SECTION -J
</t>
    </r>
    <r>
      <rPr>
        <sz val="11"/>
        <color theme="1"/>
        <rFont val="Century Gothic"/>
        <family val="2"/>
      </rPr>
      <t>PERSONAL PROTECTIVE EQUIPMENTS</t>
    </r>
  </si>
  <si>
    <t>20A DP Isolator  (Water Heater)</t>
  </si>
  <si>
    <t>Verified QTY</t>
  </si>
  <si>
    <t>Brand/Model</t>
  </si>
  <si>
    <t>Lead Time</t>
  </si>
  <si>
    <t>Remarks</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</si>
  <si>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</si>
  <si>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</si>
  <si>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</si>
  <si>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</si>
  <si>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</si>
  <si>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</si>
  <si>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</si>
  <si>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</si>
  <si>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</si>
  <si>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</si>
  <si>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</si>
  <si>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</si>
  <si>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</si>
  <si>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</si>
  <si>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</si>
  <si>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rFont val="Century Gothic"/>
        <family val="2"/>
      </rPr>
      <t>From DB-FCR-11F to 3kVA UPS to PDU</t>
    </r>
    <r>
      <rPr>
        <sz val="11"/>
        <rFont val="Century Gothic"/>
        <family val="2"/>
      </rPr>
      <t xml:space="preserve">
3C- 4Sqmm Cu/LSZH/LSZH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</si>
  <si>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</si>
  <si>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indexed="8"/>
        <rFont val="Century Gothic"/>
        <family val="2"/>
      </rPr>
      <t xml:space="preserve">
From DB-FCR-11F to UDB-11F</t>
    </r>
    <r>
      <rPr>
        <sz val="11"/>
        <color indexed="8"/>
        <rFont val="Century Gothic"/>
        <family val="2"/>
      </rPr>
      <t xml:space="preserve">
2C-4Sq.mm Cu./LZH/LZH + ECC 1C-4Sq.mm Cu./LZH CABLE
</t>
    </r>
  </si>
  <si>
    <r>
      <rPr>
        <b/>
        <sz val="11"/>
        <color indexed="8"/>
        <rFont val="Century Gothic"/>
        <family val="2"/>
      </rPr>
      <t xml:space="preserve">
From DB-FCR-11F to UPS to UDB-11F</t>
    </r>
    <r>
      <rPr>
        <sz val="11"/>
        <color indexed="8"/>
        <rFont val="Century Gothic"/>
        <family val="2"/>
      </rPr>
      <t xml:space="preserve">
2C-4Sq.mm Cu./LZH/LZH + ECC 1C-4Sq.mm Cu./LZH CABLE
</t>
    </r>
  </si>
  <si>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</si>
  <si>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</si>
  <si>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</si>
  <si>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</si>
  <si>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</si>
  <si>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rPr>
        <b/>
        <sz val="11"/>
        <color theme="1"/>
        <rFont val="Century Gothic"/>
        <family val="2"/>
      </rPr>
      <t>From 32A TP Isolator to DB-LP-11F-A</t>
    </r>
    <r>
      <rPr>
        <sz val="11"/>
        <color theme="1"/>
        <rFont val="Century Gothic"/>
        <family val="2"/>
      </rPr>
      <t xml:space="preserve">
4C-10 Sqmm Cu/LSZH/LSZH + ECC 1C-10 Sqmm Cu/LSZH</t>
    </r>
  </si>
  <si>
    <r>
      <rPr>
        <b/>
        <sz val="11"/>
        <color theme="1"/>
        <rFont val="Century Gothic"/>
        <family val="2"/>
      </rPr>
      <t>From 32A TP Isolator to DB-LP-11F-B</t>
    </r>
    <r>
      <rPr>
        <sz val="11"/>
        <color theme="1"/>
        <rFont val="Century Gothic"/>
        <family val="2"/>
      </rPr>
      <t xml:space="preserve">
4C-10 Sqmm Cu/LSZH/LSZH + ECC 1C-10 Sqmm Cu/LSZH</t>
    </r>
  </si>
  <si>
    <r>
      <t xml:space="preserve">Circuit Wiring for FCR VRF outdoor Unit from DB to 16A 4P Isolator at roof top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</si>
  <si>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From DB-LP-11F-A to DB-FCR-11F</t>
    </r>
    <r>
      <rPr>
        <sz val="11"/>
        <color theme="1"/>
        <rFont val="Century Gothic"/>
        <family val="2"/>
      </rPr>
      <t xml:space="preserve">
4C-6 Sqmm Cu/LSZH/LSZH + ECC 1C-6 Sqmm Cu/LSZH</t>
    </r>
  </si>
  <si>
    <r>
      <rPr>
        <b/>
        <sz val="11"/>
        <color theme="1"/>
        <rFont val="Century Gothic"/>
        <family val="2"/>
      </rPr>
      <t>From DB-LP-11F-B to DB-FCR-11F</t>
    </r>
    <r>
      <rPr>
        <sz val="11"/>
        <color theme="1"/>
        <rFont val="Century Gothic"/>
        <family val="2"/>
      </rPr>
      <t xml:space="preserve">
4C-6 Sqmm Cu/LSZH/LSZH + ECC 1C-6 Sqmm Cu/LSZH</t>
    </r>
  </si>
  <si>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</si>
  <si>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</si>
  <si>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</si>
  <si>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</si>
  <si>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</si>
  <si>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</si>
  <si>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</si>
  <si>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</si>
  <si>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</si>
  <si>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</si>
  <si>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</si>
  <si>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</si>
  <si>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</si>
  <si>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</si>
  <si>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</si>
  <si>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</si>
  <si>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</si>
  <si>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</si>
  <si>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</si>
  <si>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</si>
  <si>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</si>
  <si>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</si>
  <si>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</si>
  <si>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</si>
  <si>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</si>
  <si>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</si>
  <si>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</si>
  <si>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</si>
  <si>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</si>
  <si>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</si>
  <si>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</si>
  <si>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</si>
  <si>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</si>
  <si>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</si>
  <si>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</si>
  <si>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</si>
  <si>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</si>
  <si>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</si>
  <si>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</si>
  <si>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</si>
  <si>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</si>
  <si>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</si>
  <si>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</si>
  <si>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</si>
  <si>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</si>
  <si>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</si>
  <si>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</si>
  <si>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</si>
  <si>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</si>
  <si>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</si>
  <si>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</si>
  <si>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</si>
  <si>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</si>
  <si>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</si>
  <si>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</si>
  <si>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</si>
  <si>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</si>
  <si>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</si>
  <si>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</si>
  <si>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</si>
  <si>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</si>
  <si>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</si>
  <si>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</si>
  <si>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</si>
  <si>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</si>
  <si>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</si>
  <si>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</si>
  <si>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</si>
  <si>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</si>
  <si>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</si>
  <si>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</si>
  <si>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</si>
  <si>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</si>
  <si>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BOQ QTY</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</si>
  <si>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</si>
  <si>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</si>
  <si>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</si>
  <si>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</si>
  <si>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</si>
  <si>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</si>
  <si>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(11th.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</si>
  <si>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</si>
  <si>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</si>
  <si>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</si>
  <si>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</si>
  <si>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</si>
  <si>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</si>
  <si>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</si>
  <si>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</si>
  <si>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</si>
  <si>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</si>
  <si>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</si>
  <si>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</si>
  <si>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</si>
  <si>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</si>
  <si>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</si>
  <si>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</si>
  <si>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</si>
  <si>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</si>
  <si>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</si>
  <si>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</si>
  <si>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</si>
  <si>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</si>
  <si>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</si>
  <si>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</si>
  <si>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</si>
  <si>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</si>
  <si>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</si>
  <si>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</si>
  <si>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</si>
  <si>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</si>
  <si>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</si>
  <si>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</si>
  <si>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</si>
  <si>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</si>
  <si>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</si>
  <si>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Sprinkler Upright type quick response (Existing as per site handover)</t>
  </si>
  <si>
    <t>Existing</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</si>
  <si>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</si>
  <si>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</si>
  <si>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</si>
  <si>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(14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</si>
  <si>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</si>
  <si>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</si>
  <si>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</si>
  <si>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</si>
  <si>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</si>
  <si>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</si>
  <si>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</si>
  <si>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</si>
  <si>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</si>
  <si>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Supply of input and output devices for the clean agent suppression system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</si>
  <si>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</si>
  <si>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</si>
  <si>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</si>
  <si>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</si>
  <si>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</si>
  <si>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</si>
  <si>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</si>
  <si>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</si>
  <si>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</si>
  <si>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</si>
  <si>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</si>
  <si>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</si>
  <si>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</si>
  <si>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</si>
  <si>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</si>
  <si>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</si>
  <si>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</si>
  <si>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</si>
  <si>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</si>
  <si>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</si>
  <si>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</si>
  <si>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</si>
  <si>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</si>
  <si>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</si>
  <si>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</si>
  <si>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</si>
  <si>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</si>
  <si>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</si>
  <si>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</si>
  <si>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</si>
  <si>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</si>
  <si>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</si>
  <si>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</si>
  <si>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</si>
  <si>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</si>
  <si>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</si>
  <si>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</si>
  <si>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</si>
  <si>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</si>
  <si>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</si>
  <si>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</si>
  <si>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</si>
  <si>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</si>
  <si>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</si>
  <si>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</si>
  <si>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</si>
  <si>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</si>
  <si>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</si>
  <si>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</si>
  <si>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</si>
  <si>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</si>
  <si>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</si>
  <si>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</si>
  <si>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</si>
  <si>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</si>
  <si>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</si>
  <si>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</si>
  <si>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</si>
  <si>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</si>
  <si>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</si>
  <si>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</si>
  <si>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</si>
  <si>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</si>
  <si>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(11th Floor)</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</si>
  <si>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</si>
  <si>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</si>
  <si>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</si>
  <si>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</si>
  <si>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</si>
  <si>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</si>
  <si>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</si>
  <si>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</si>
  <si>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</si>
  <si>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</si>
  <si>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</si>
  <si>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</si>
  <si>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</si>
  <si>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</si>
  <si>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</si>
  <si>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</si>
  <si>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</si>
  <si>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</si>
  <si>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</si>
  <si>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</si>
  <si>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</si>
  <si>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</si>
  <si>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</si>
  <si>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</si>
  <si>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</si>
  <si>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</si>
  <si>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</si>
  <si>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11TH FLOOR, RANDHAWA TOWERS</t>
  </si>
  <si>
    <t>EY Islamabad - 11th Floor - Grand Summary</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</si>
  <si>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</si>
  <si>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</si>
  <si>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</si>
  <si>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</si>
  <si>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</si>
  <si>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11th Floor</t>
  </si>
  <si>
    <t>ITEM</t>
  </si>
  <si>
    <t>Estimated Qty</t>
  </si>
  <si>
    <t>Verified Qty</t>
  </si>
  <si>
    <t>Brand</t>
  </si>
  <si>
    <t>Total</t>
  </si>
  <si>
    <t>1-</t>
  </si>
  <si>
    <t>a.</t>
  </si>
  <si>
    <t>b.</t>
  </si>
  <si>
    <t>A-</t>
  </si>
  <si>
    <t>Wall Finishes:</t>
  </si>
  <si>
    <t>1</t>
  </si>
  <si>
    <t>Cement Board Wooden Partitions / Portal / Bulkheads.</t>
  </si>
  <si>
    <t>Sft</t>
  </si>
  <si>
    <t>2</t>
  </si>
  <si>
    <t>Cement Board Cladding on Block / RCC Walls &amp; Columns.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</si>
  <si>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</si>
  <si>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</si>
  <si>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</si>
  <si>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Passages / Multi-functional Room.</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</si>
  <si>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</si>
  <si>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</si>
  <si>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</si>
  <si>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</si>
  <si>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</si>
  <si>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</si>
  <si>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</si>
  <si>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Small Hub.</t>
  </si>
  <si>
    <t>6</t>
  </si>
  <si>
    <t>HDF Board Cladding on Partition Walls in Polish Finish.</t>
  </si>
  <si>
    <t>Hall-A, B, C &amp; D.</t>
  </si>
  <si>
    <t>7</t>
  </si>
  <si>
    <t>HDF Board Vertical Fluted Pattern over Cement Board Partition Walls.</t>
  </si>
  <si>
    <t>8</t>
  </si>
  <si>
    <t>HDF Board Half Round Vertical Fluted Panel Cladding over  Columns in Polish finish.</t>
  </si>
  <si>
    <t>9</t>
  </si>
  <si>
    <t>Pre-Fabricated Acoustic Paneling on Wall</t>
  </si>
  <si>
    <t>Team / JIT / FCR Rooms.</t>
  </si>
  <si>
    <t>10</t>
  </si>
  <si>
    <t>Porcelain Tile on Wall.</t>
  </si>
  <si>
    <t>Dado in Kitchen Counter Wall.</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</si>
  <si>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</si>
  <si>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</si>
  <si>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</si>
  <si>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</si>
  <si>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</si>
  <si>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</si>
  <si>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t>
    </r>
  </si>
  <si>
    <r>
      <rPr>
        <b/>
        <sz val="11"/>
        <rFont val="Calibri"/>
        <family val="2"/>
      </rPr>
      <t>VL-03</t>
    </r>
    <r>
      <rPr>
        <sz val="11"/>
        <rFont val="Calibri"/>
        <family val="2"/>
      </rPr>
      <t xml:space="preserve">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</si>
  <si>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</si>
  <si>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</si>
  <si>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</si>
  <si>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</si>
  <si>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</si>
  <si>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</si>
  <si>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</si>
  <si>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</si>
  <si>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</si>
  <si>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</si>
  <si>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Teams &amp; JIT Rooms.</t>
    </r>
  </si>
  <si>
    <r>
      <rPr>
        <b/>
        <sz val="11"/>
        <rFont val="Calibri"/>
        <family val="2"/>
      </rPr>
      <t>CT-05, 20"x 20"</t>
    </r>
    <r>
      <rPr>
        <sz val="11"/>
        <rFont val="Calibri"/>
        <family val="2"/>
      </rPr>
      <t xml:space="preserve"> Multi Function Room.</t>
    </r>
  </si>
  <si>
    <t>15</t>
  </si>
  <si>
    <t>16</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</si>
  <si>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</si>
  <si>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</si>
  <si>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</si>
  <si>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</si>
  <si>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</si>
  <si>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</si>
  <si>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</si>
  <si>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</si>
  <si>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</si>
  <si>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</si>
  <si>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</si>
  <si>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</si>
  <si>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</si>
  <si>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</si>
  <si>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</si>
  <si>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</si>
  <si>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</si>
  <si>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</si>
  <si>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surface L x B will be measured) </t>
  </si>
  <si>
    <t>23</t>
  </si>
  <si>
    <t>Nos</t>
  </si>
  <si>
    <t>24</t>
  </si>
  <si>
    <t>Pre Fabricated Acoustic Panel False Ceiling</t>
  </si>
  <si>
    <t xml:space="preserve">Providing and installing in position Pre Fabricated Acoustic Panel False Ceiling, consisting of Acoustic Panels of approved brand (FELTECH), fixed at required ceiling level hanged and supported with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</si>
  <si>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25</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</si>
  <si>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</si>
  <si>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</si>
  <si>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</si>
  <si>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26</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</si>
  <si>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</si>
  <si>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</si>
  <si>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Teams / JIT Rooms.</t>
  </si>
  <si>
    <t>27</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</si>
  <si>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</si>
  <si>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</si>
  <si>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</si>
  <si>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28</t>
  </si>
  <si>
    <t>29</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</si>
  <si>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</si>
  <si>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</si>
  <si>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30</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</si>
  <si>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</si>
  <si>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</si>
  <si>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31</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</si>
  <si>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</si>
  <si>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</si>
  <si>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t>32</t>
  </si>
  <si>
    <t>Laminated Wooden Door</t>
  </si>
  <si>
    <t>33</t>
  </si>
  <si>
    <t>Size: 3'-6" x 8'-0".</t>
  </si>
  <si>
    <t>34</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</si>
  <si>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</si>
  <si>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</si>
  <si>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</si>
  <si>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t>35</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</si>
  <si>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</si>
  <si>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</si>
  <si>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</si>
  <si>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36</t>
  </si>
  <si>
    <t>L/S Job</t>
  </si>
  <si>
    <t>37</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</si>
  <si>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</si>
  <si>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</si>
  <si>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</si>
  <si>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</si>
  <si>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</si>
  <si>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</si>
  <si>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</si>
  <si>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</si>
  <si>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</si>
  <si>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</si>
  <si>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</si>
  <si>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</si>
  <si>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</si>
  <si>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</si>
  <si>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</si>
  <si>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Kitchen Cabinets:</t>
  </si>
  <si>
    <t>Base Cabinets:</t>
  </si>
  <si>
    <t>Main Kitchen: Floor Cabinet (with Sinks Provision).</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</si>
  <si>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</si>
  <si>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</si>
  <si>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</si>
  <si>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t>Complete job with all respect with necessary fixing arrangement, Cleaning, Polish, bending, cutting, etc  including Termite treated rough wood, best quality hardware's  as per drawing details and as per instruction of Architect.</t>
  </si>
  <si>
    <t>39</t>
  </si>
  <si>
    <r>
      <t xml:space="preserve">Total Cost of </t>
    </r>
    <r>
      <rPr>
        <b/>
        <sz val="14"/>
        <color rgb="FFFF0000"/>
        <rFont val="Calibri"/>
        <family val="2"/>
      </rPr>
      <t>11th</t>
    </r>
    <r>
      <rPr>
        <b/>
        <sz val="14"/>
        <rFont val="Calibri"/>
        <family val="2"/>
      </rPr>
      <t xml:space="preserve"> Floor Finishes Work  = </t>
    </r>
  </si>
  <si>
    <r>
      <rPr>
        <b/>
        <sz val="11"/>
        <color theme="1"/>
        <rFont val="Century Gothic"/>
        <family val="2"/>
      </rPr>
      <t>10W Recessed LED Down Lights</t>
    </r>
    <r>
      <rPr>
        <sz val="11"/>
        <color theme="1"/>
        <rFont val="Century Gothic"/>
        <family val="2"/>
      </rPr>
      <t>, Cri 83 Above, Beam Angle 60 Degree, Brand Coarts, Britlite, Philips And Nvc.</t>
    </r>
    <r>
      <rPr>
        <b/>
        <sz val="11"/>
        <color theme="1"/>
        <rFont val="Century Gothic"/>
        <family val="2"/>
      </rPr>
      <t xml:space="preserve"> (Typer-A)</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</si>
  <si>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(Black Housing) (Typer-B)</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</si>
  <si>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(Type-G)</t>
    </r>
  </si>
  <si>
    <r>
      <rPr>
        <b/>
        <sz val="11"/>
        <color theme="1"/>
        <rFont val="Century Gothic"/>
        <family val="2"/>
      </rPr>
      <t>36W/4 Feet Pendant Light: Linear</t>
    </r>
    <r>
      <rPr>
        <sz val="11"/>
        <color theme="1"/>
        <rFont val="Century Gothic"/>
        <family val="2"/>
      </rPr>
      <t>, Cri 83 Above, Beam Angle 110 Degree Brand Coarts, Britlite, Philips And Nvc.</t>
    </r>
    <r>
      <rPr>
        <b/>
        <sz val="11"/>
        <color theme="1"/>
        <rFont val="Century Gothic"/>
        <family val="2"/>
      </rPr>
      <t xml:space="preserve"> (Work Station) (Type-L)</t>
    </r>
  </si>
  <si>
    <r>
      <rPr>
        <b/>
        <sz val="11"/>
        <color theme="1"/>
        <rFont val="Century Gothic"/>
        <family val="2"/>
      </rPr>
      <t>15W Recessed LED Down Lights</t>
    </r>
    <r>
      <rPr>
        <sz val="11"/>
        <color theme="1"/>
        <rFont val="Century Gothic"/>
        <family val="2"/>
      </rPr>
      <t>, Cri 83 Above, Beam Angle 60 Degree, Brand Coarts, Britlite, Philips And Nvc.</t>
    </r>
    <r>
      <rPr>
        <b/>
        <sz val="11"/>
        <color theme="1"/>
        <rFont val="Century Gothic"/>
        <family val="2"/>
      </rPr>
      <t xml:space="preserve"> (Type-P)</t>
    </r>
  </si>
  <si>
    <t xml:space="preserve">36W LED Smart Panel Rc330V 600Mm X 1200Mm Color 4000K, Cri 83, Philips Or Equivalent </t>
  </si>
  <si>
    <r>
      <t xml:space="preserve">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r>
    <r>
      <rPr>
        <b/>
        <sz val="10"/>
        <rFont val="Arial"/>
        <family val="2"/>
      </rPr>
      <t>Note:
&gt;All existing condensate drain piping to be re-used by Contractor shall first be approved by Project Manager/Consultant as per approved drawing.
&gt; Floors piping only for existing units, riser piping will remain same.</t>
    </r>
  </si>
  <si>
    <t>SERVICES</t>
  </si>
  <si>
    <r>
      <t>Dismantling Works:</t>
    </r>
    <r>
      <rPr>
        <b/>
        <sz val="12"/>
        <color theme="1"/>
        <rFont val="Calibri"/>
        <family val="2"/>
      </rPr>
      <t/>
    </r>
  </si>
  <si>
    <r>
      <t xml:space="preserve">Dismantling &amp; Removing (if required) on site as per condition during renovation work like removing of any type of Partitions walls  / any type of Flooring  / any type of cladding  including any type of MEP Work with fixture / fitting in all respect due to changes requirement or any other technicals issue as per instruction of Architect / Project Manager, cost of disposal of rubbish material out side the Project / Construction area limits as per CDA &amp; Building Management SOP's and as per Project Manager instruction. 
</t>
    </r>
    <r>
      <rPr>
        <b/>
        <u/>
        <sz val="11"/>
        <color indexed="8"/>
        <rFont val="Calibri"/>
        <family val="2"/>
      </rPr>
      <t>Note:</t>
    </r>
    <r>
      <rPr>
        <sz val="11"/>
        <color indexed="8"/>
        <rFont val="Calibri"/>
        <family val="2"/>
      </rPr>
      <t xml:space="preserve"> </t>
    </r>
    <r>
      <rPr>
        <b/>
        <sz val="11"/>
        <color indexed="8"/>
        <rFont val="Calibri"/>
        <family val="2"/>
      </rPr>
      <t>Contractor to visit site before quote rate, Site Cleaning is contractor scope or part of dismantling job and stickly follow all Safety Gear for Labor at site</t>
    </r>
    <r>
      <rPr>
        <sz val="11"/>
        <color indexed="8"/>
        <rFont val="Calibri"/>
        <family val="2"/>
      </rPr>
      <t>.</t>
    </r>
  </si>
  <si>
    <t>Proposed Work:</t>
  </si>
  <si>
    <r>
      <t xml:space="preserve">Providing, making and fixing of cement board Stud Partition wall/Portals / Bulkheads up to any height and floor with 24”x24” c/c, comprising of cladding of cement board (Elephant / Eltoro or equivalent) of specified thickness of approved brand on both side using G.I Internal framing system of required width and gauge (using combination of 22 SWG as per site &amp; design requirements), closing all end openings with same cladding material, Rockwool fill inside for insulation @ specified density 80kg/m3, fixing of frame on floor &amp; tie with structural slab / beam, including all fixing accessories and arrangements, scaffolding, making openings, cutting of electric switch board, making coves of any size and shape (where required) PU foam of approved brand at all junctions of partition wall &amp; MEP piping and ducting will be encountered, etc., as shown in drawing &amp; details, complete in all respect and as instructed by the Architect.
(This job will be coordinated with electrical/plumbing and air-conditioning works.)
</t>
    </r>
    <r>
      <rPr>
        <b/>
        <sz val="11"/>
        <rFont val="Calibri"/>
        <family val="2"/>
      </rPr>
      <t>Note:-</t>
    </r>
    <r>
      <rPr>
        <sz val="11"/>
        <rFont val="Calibri"/>
        <family val="2"/>
      </rPr>
      <t xml:space="preserve">
i- No additional payment will be provided for strengthening the internal reinforcement or framing of any size or gauge, anywhere on-site, for any reason."
ii- No additional payment will be provided for making coves of any size and shape with any approved material.
</t>
    </r>
  </si>
  <si>
    <t>Providing, making and fixing of Cement Board Cladding on Block / RCC Walls &amp; Columns (Elephant / Eltoro or equivalent) consist of 1/2" thick Cement board with G.I Internal framing system of required width and gauge (using combination of 22 SWG)on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</si>
  <si>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t>
  </si>
  <si>
    <t>Providing, making and fixing of  HDF Board Cladding on Partition Walls in Polish Finish 6'-0" high consist of 1/2" thick HDF board fixed on Masonry / Cement Board Partition walls ply pasted polish finish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t>
  </si>
  <si>
    <t>Room Booking Panel in Painth Finish.</t>
  </si>
  <si>
    <t>Providing, making and fixing of  Room Booking Panel in Painth Finish consist of 3/4" thick complete HDF Board 12" wide with rough wood framing system upto mentioned Height fixed along with Glass Partitions / Dry wall Partition on Room Door Entrance as shown in Elevational drawings &amp; details including all fixing accessories and arrangements, scaffolding, making Room Tag Niche, cutting,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</si>
  <si>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</si>
  <si>
    <r>
      <t>Item description same as above</t>
    </r>
    <r>
      <rPr>
        <b/>
        <sz val="11"/>
        <rFont val="Calibri"/>
        <family val="2"/>
      </rPr>
      <t xml:space="preserve"> item # 8</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r>
  </si>
  <si>
    <r>
      <t xml:space="preserve">Providing, making and fixing of Pre-Fabricated Acoustic Paneling (FELTECH)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
    </r>
    <r>
      <rPr>
        <b/>
        <sz val="11"/>
        <rFont val="Calibri"/>
        <family val="2"/>
      </rPr>
      <t>Base Rate: 2500/sft</t>
    </r>
    <r>
      <rPr>
        <sz val="11"/>
        <rFont val="Calibri"/>
        <family val="2"/>
      </rPr>
      <t xml:space="preserve">
(This job will be coordinated with electrical/plumbing and air-conditioning works.)</t>
    </r>
  </si>
  <si>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8,850/Sqm)</t>
    </r>
  </si>
  <si>
    <t>4" Skirting in Kitchen area.</t>
  </si>
  <si>
    <t>2 'x 4' Porcelain Tile Flooring in Kitchen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</si>
  <si>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 xml:space="preserve">(For Payment Net tile area will be measured.) </t>
    </r>
    <r>
      <rPr>
        <b/>
        <sz val="11"/>
        <rFont val="Calibri"/>
        <family val="2"/>
      </rPr>
      <t>Base Rate: 8,850/sqm</t>
    </r>
  </si>
  <si>
    <t>C.C Flooring</t>
  </si>
  <si>
    <t>Self Leveling C.C Floor Under Vinyl Flooring</t>
  </si>
  <si>
    <t>Provide and laying 1:2:4 cement concrete floor of required thickness upto 3mm ~ 5mm thick, smooth finished in required depth as per site specification and limitation, laid in panels of approximately 2.5 sqm Area, including curing, hacking of existing surface for bonding where necessary, applying self levelling compound as per manufacturar Specs, proper cleaning the existing surface before applying the layer, wastage, etc. complete in all respect as per manufacturers specifications or as directed by the Architect.(For Payment Net installed Flooring top area will be measured)</t>
  </si>
  <si>
    <t>Waterproofing for Kitchen area.</t>
  </si>
  <si>
    <t>Moisture Resistant Gypsum Suspended False-Ceiling for Kitchen area.</t>
  </si>
  <si>
    <r>
      <t>Item description same as item above</t>
    </r>
    <r>
      <rPr>
        <b/>
        <sz val="11"/>
        <rFont val="Calibri"/>
        <family val="2"/>
      </rPr>
      <t xml:space="preserve"> item # 22</t>
    </r>
    <r>
      <rPr>
        <sz val="11"/>
        <rFont val="Calibri"/>
        <family val="2"/>
      </rPr>
      <t xml:space="preserve">, but moisture resistant gypsum board ceiling. Complete in all respect as per  drawing and as instructed by the architect. (For payment net surface L x B will be measured) </t>
    </r>
  </si>
  <si>
    <t>Metal Access Panel.</t>
  </si>
  <si>
    <t>Provide and install 2'x2' Metal access panel (approved Brand) with frame and suspension system including safety  openable mechanism etc, complete fixing with all respect as per drawings and as instructed by Architect.</t>
  </si>
  <si>
    <t>Pre-fabricated Folding Partition having Acoustic Paneling Finish Both Side for Multi Functional Room.</t>
  </si>
  <si>
    <t>Providing, making and install in position imported Folding Partition (approved Supplier) having Acoustic Paneling Finish Both Side for Multi Functional Room including heavy duty Sliding frame section in Powder coated, Aluminum profiles and mechanism system including locking system etc. Complete in all respect as per manufacturer Specs.  Drawing is attached however shop drawing will be submitted by GC.as per door detail drawing and instruction of the Architect.
(For payment  Lx H area will be measured).</t>
  </si>
  <si>
    <r>
      <rPr>
        <b/>
        <sz val="11"/>
        <rFont val="Calibri"/>
        <family val="2"/>
      </rPr>
      <t>5'-0" x 8'-0"</t>
    </r>
    <r>
      <rPr>
        <sz val="11"/>
        <rFont val="Calibri"/>
        <family val="2"/>
      </rPr>
      <t xml:space="preserve"> </t>
    </r>
    <r>
      <rPr>
        <b/>
        <sz val="11"/>
        <rFont val="Calibri"/>
        <family val="2"/>
      </rPr>
      <t xml:space="preserve">(Single leaf)
</t>
    </r>
    <r>
      <rPr>
        <sz val="11"/>
        <rFont val="Calibri"/>
        <family val="2"/>
      </rPr>
      <t>Entrance Work Hall-C  &amp; Small Hub area.</t>
    </r>
  </si>
  <si>
    <r>
      <rPr>
        <b/>
        <sz val="11"/>
        <rFont val="Calibri"/>
        <family val="2"/>
      </rPr>
      <t xml:space="preserve">3'-3" x 8'-0" (Single leaf), </t>
    </r>
    <r>
      <rPr>
        <sz val="11"/>
        <rFont val="Calibri"/>
        <family val="2"/>
      </rPr>
      <t xml:space="preserve"> Office / Passage Entrance area.</t>
    </r>
  </si>
  <si>
    <r>
      <t xml:space="preserve">(Note: </t>
    </r>
    <r>
      <rPr>
        <sz val="9"/>
        <rFont val="Calibri"/>
        <family val="2"/>
      </rPr>
      <t>All Building Terrace Area Glass Doors are existing and Part of Building Owner Finish.</t>
    </r>
    <r>
      <rPr>
        <b/>
        <sz val="9"/>
        <rFont val="Calibri"/>
        <family val="2"/>
      </rPr>
      <t>)</t>
    </r>
  </si>
  <si>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25,000/-</t>
    </r>
    <r>
      <rPr>
        <sz val="11"/>
        <rFont val="Calibri"/>
        <family val="2"/>
        <scheme val="minor"/>
      </rPr>
      <t>).</t>
    </r>
  </si>
  <si>
    <r>
      <rPr>
        <b/>
        <sz val="11"/>
        <color theme="1"/>
        <rFont val="Calibri"/>
        <family val="2"/>
      </rPr>
      <t>Single Shutter Openable: 3'-0" x 8'-0".</t>
    </r>
    <r>
      <rPr>
        <sz val="11"/>
        <color theme="1"/>
        <rFont val="Calibri"/>
        <family val="2"/>
      </rPr>
      <t xml:space="preserve"> (Storage)</t>
    </r>
  </si>
  <si>
    <r>
      <rPr>
        <b/>
        <sz val="11"/>
        <color theme="1"/>
        <rFont val="Calibri"/>
        <family val="2"/>
      </rPr>
      <t>Single Shutter Openable: 2'-6" x 8'-0".</t>
    </r>
    <r>
      <rPr>
        <sz val="11"/>
        <color theme="1"/>
        <rFont val="Calibri"/>
        <family val="2"/>
      </rPr>
      <t xml:space="preserve"> (Washrooms)</t>
    </r>
  </si>
  <si>
    <r>
      <rPr>
        <b/>
        <sz val="11"/>
        <color theme="1"/>
        <rFont val="Calibri"/>
        <family val="2"/>
      </rPr>
      <t>Single Shutter Sliding: 2'-9" x 8'-0"</t>
    </r>
    <r>
      <rPr>
        <sz val="11"/>
        <color theme="1"/>
        <rFont val="Calibri"/>
        <family val="2"/>
      </rPr>
      <t xml:space="preserve"> (Kitchen)</t>
    </r>
  </si>
  <si>
    <r>
      <t>Fire Rated Doors for I.T Room</t>
    </r>
    <r>
      <rPr>
        <b/>
        <sz val="10"/>
        <color indexed="8"/>
        <rFont val="Calibri"/>
        <family val="2"/>
      </rPr>
      <t xml:space="preserve"> (120 Minutes Fire Rating)</t>
    </r>
  </si>
  <si>
    <t>Installing 120 minutes Fire-Rated Steel Doors comprising steel-stiffened single rebate door frame made of 1.5 mm thick  sheet,  with reinforcing steel sheet 4 mm thick for installing 4 nos. heavy duty hinges and magnetic lock housing, door shutter frame made of  steel channels 42.6x50 mmx1.5 mm thick galvannealed sheet, Polyurethane solid core, door skin made of 1.2 mm thick  galvannealed sheet including reinforcing plates 4mm thick for installing lock, hinges, door closer etc. including providing and applying three coats of approved synthetic enamel paint over red oxide primer, or powder coated, approved hardware, fixing accessories and fixing all of the same fire-rating standard, SS handles, fire rated panic bar, lock and viewing glass, complete in all respects. Shop drawings shall be submitted by the contractor for approval before commencement of procurement and/or fabrication.</t>
  </si>
  <si>
    <r>
      <t xml:space="preserve">Black Out Fabric inside. </t>
    </r>
    <r>
      <rPr>
        <b/>
        <sz val="11"/>
        <rFont val="Calibri"/>
        <family val="2"/>
      </rPr>
      <t>(Base Rate: 475/Sft.)</t>
    </r>
  </si>
  <si>
    <t>38</t>
  </si>
  <si>
    <t>Plants Natural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</si>
  <si>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supplier : Rs.12,000/- Per Plant)</t>
    </r>
    <r>
      <rPr>
        <sz val="11"/>
        <rFont val="Calibri"/>
        <family val="2"/>
      </rPr>
      <t xml:space="preserve">
</t>
    </r>
  </si>
  <si>
    <t>40</t>
  </si>
  <si>
    <t>Plants Artificial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</si>
  <si>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approved Vendor Rs. 18,000/- Per Plant)</t>
    </r>
  </si>
  <si>
    <t>41</t>
  </si>
  <si>
    <t>Pots for Plants</t>
  </si>
  <si>
    <r>
      <t xml:space="preserve">Providing and installing in position Pots for Plants of approved size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Pots from approved Vendor Rs. 25,000/- Per Set)</t>
    </r>
  </si>
  <si>
    <t>42</t>
  </si>
  <si>
    <t>Accessories</t>
  </si>
  <si>
    <r>
      <t xml:space="preserve">Providing, making and fixing Accessories of any kind e.g. decorative item, books, show piece, toys, stationary, etc. , Complete in all respect as per instruction and approval of  Architect. </t>
    </r>
    <r>
      <rPr>
        <b/>
        <sz val="11"/>
        <rFont val="Calibri"/>
        <family val="2"/>
      </rPr>
      <t>(Base rate of all items is Rs.500,000/-)</t>
    </r>
  </si>
  <si>
    <t>Wall Cabinets including DB areas Wall.</t>
  </si>
  <si>
    <t>(LK) locker Shelve &amp; (FC) Storage area Cabinets.</t>
  </si>
  <si>
    <t>Providing, making and fixing Full Height locker Shelve &amp; Storage area Cabinet upto mentioned Height &amp; depth, completely madeup of 3/4" thick Lassani Laminated MDF board Complete structure case including Intermediate Partitions / shelves and drawers with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</si>
  <si>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(LK) Locker Shelves Floor Cabinets.</t>
  </si>
  <si>
    <t>(LK-01) Size: 4'-6" x 6'-0" high &amp; 1'-6" depth.</t>
  </si>
  <si>
    <t>(LK-02) Size: 10'-4" x 6'-0" high &amp; 1'-6" depth.</t>
  </si>
  <si>
    <t>(LK-05) Size: 12'-6" x 6'-0" high &amp; 1'-6" depth.</t>
  </si>
  <si>
    <r>
      <t>(FC) Filling Cabinets.</t>
    </r>
    <r>
      <rPr>
        <sz val="11"/>
        <color theme="1"/>
        <rFont val="Calibri"/>
        <family val="2"/>
      </rPr>
      <t xml:space="preserve"> </t>
    </r>
  </si>
  <si>
    <t>(FC-01) Size: 2'-7" &amp; 2'-5" depth &amp; Height as detail.</t>
  </si>
  <si>
    <t>(FC-02) Size: 4'-0" &amp; 2'-0" depth &amp; Height as detail.</t>
  </si>
  <si>
    <t>(FC-03) Size: 4'-1" &amp; 2'-0" depth &amp; Height as detail.</t>
  </si>
  <si>
    <t>(FC-04) Size: 4'-8" &amp; 2'-0" depth &amp; Height as detail.</t>
  </si>
  <si>
    <t>(FC-05) Size: 5'-6" &amp; 2'-0" depth &amp; Height as detail.</t>
  </si>
  <si>
    <t>(FC-07) Size: 9'-0" &amp; 2'-4" depth &amp; Height as detail.</t>
  </si>
  <si>
    <t>(FC-14) Size: 9'-0" &amp; 2'-4" depth &amp; Height as detail.</t>
  </si>
  <si>
    <t xml:space="preserve">(JIT) Wall Mounted Laminaed Working Counter </t>
  </si>
  <si>
    <t xml:space="preserve">Providing, making and fixing in position Wooden Floating Table/Counter in Formica Finish, consisting of M.S  concealed structure using M.S Angle/Pipe of approved section and gauge with 3/4" thick Laminated MDF board of approved brand as shown in drawing with machine pressed PVC lipping as per required size, thickness &amp; design pattern, including all hardware's, hinges, handles, lockset, wastage, cutting, lifting, solignum treatment to all wooden surfaces, Polishing with approved polish, etc., complete as per drawing/detail and as directed by the Architect. </t>
  </si>
  <si>
    <t>(JIT-01) Size: 4'-0" x 2'-0" depth.</t>
  </si>
  <si>
    <t>(JIT-02) Size: 4'-6" x 2'-0" depth.</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</si>
  <si>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HDF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of Marble: 2500/-sft)</t>
    </r>
  </si>
  <si>
    <t>Providing, making and fixing Wall Cabinets upto 2'-6" high &amp; 16" deep madeup of 3/4" thick Lassani Laminated HDF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</si>
  <si>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White Writing Board. (Moveable)</t>
  </si>
  <si>
    <t>Providing, fabrication and place White Writing Board (Moveable) madeup of 3/4" thick White Laminated Sheet with MS Powder Coated Paint finish complete framing with moveable Base using best quality Wheel with locking system.  Complete job with all necessary fabrication arrangement with all respect as per drawing and as directed by the Architect.</t>
  </si>
  <si>
    <t>Size: Length 5'-0" x 6'-0" High. (Multi-fuctional Rooms)</t>
  </si>
  <si>
    <t>(S-06) L-Shape Floor Mounted Wooden Sofa Seater in Small Hub area. (08 Seater)</t>
  </si>
  <si>
    <t>48</t>
  </si>
  <si>
    <t>Table Tennis Table</t>
  </si>
  <si>
    <t>Providing and installing in position Table Tennis Table with complete set of its accessories of approved brand (Sanwei TA-10 Qomolangma Table Tennis Table or as approved) at location shown on drawings or as directed by the Architect including complete job with all necessary fixing arrangements, all hardware's, lifting, fixing, installation, scaffolding, tools, wastage, etc., as per drawing/detail, specifications and as directed by the Architects.</t>
  </si>
  <si>
    <t>a) The TA-10 Qomolangma is an ITTF Approved table tennis table.
It is concise and elegant. The industry-leading design makes it more than a table tennis table, it also could be a piece of proper furniture in your house.
As a professional ITTF Approved table tennis table, SANWEI TA-10 Qomolangma provides excellent bouncing and friction. It was used in several major national-level table tennis tournaments. By default, the Qomolangma table includes a Type F net.
The table is packed into two cartons. Easier for transportation and assembly.
Strong, concise, and elegant, this is Qomolangma, the ideal table tennis table for you.</t>
  </si>
  <si>
    <r>
      <rPr>
        <b/>
        <u/>
        <sz val="11"/>
        <color theme="1"/>
        <rFont val="Calibri"/>
        <family val="2"/>
      </rPr>
      <t xml:space="preserve">SPECIFICATIONS
</t>
    </r>
    <r>
      <rPr>
        <sz val="11"/>
        <color theme="1"/>
        <rFont val="Calibri"/>
        <family val="2"/>
      </rPr>
      <t>Brand: SANWEI
Model Name: TA-10 Qomolangma
ITTF Approved: Yes
Surface thickness: 25 mm
Surface material: MDF
Surface painting: 6 times mat UV
Surface color: Blue
Frame &amp; Leg color: Gray
Frame size: 50 x 25 mm
Leg size: 50 x 50 mm
Wheels: 8 x 125mm Medical wheels with lock
Table Lock: Included
Net &amp; Post: Included
Wrench Included</t>
    </r>
  </si>
  <si>
    <t>(Multi Functional Room)</t>
  </si>
  <si>
    <t>Additional M.S Framing in Partition wall Behind DB.</t>
  </si>
  <si>
    <t>Providing, fabrication and fixing in position of Additional M.S Framing in Partition wall Behind DB, consisting of M.S pipe framing structure of 2"x4" Hollow Square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</si>
  <si>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F</t>
  </si>
  <si>
    <t>Civil Work &amp; Temporary Wooden Partition for Condon-Off Glass Partitions / Costruction area.</t>
  </si>
  <si>
    <t>Brick Work for Kitchen areas.</t>
  </si>
  <si>
    <t>Providing and laying of brick masonry wall 225mm thick up to any height, level  and floor using first class burn brick with cement sand jointing mortar ratio 1:5 including leveling, alignment, scaffolding, tie with existing wall / columns using 1/4" dia steel pins at 2 feet interval height, curing, wastage, all arrangements, etc. Complete in all respect and as per drawing, details and directions of the Architect.</t>
  </si>
  <si>
    <t>Plaster Work</t>
  </si>
  <si>
    <t>Provide and apply 1:4 cement sand plaster of minimum thickness as specified on RCC Members / Brick Walls / Ceiling surface including making all grooves, edges, bends, corners, jambs of doors and windows / patta, &amp; recesses finished smooth including G.I corner beads/plaster stops upto False-Ceiling height from FFL to all horizontal and vertical exposed corner edges (for protection of corner &amp; edges), 1' wide galvanized metal lathe of 18 SWG at the junctions of concrete and block masonry, conduit chases, etc., fixed with nails and G.I. sheet strip/washer, rounded edges where required, drip core recesses and grove making smooth / foam finished, smooth finished in line, level, plumb, curing, scaffolding, hacking / chipping of existing surface for bonding where necessary, etc., complete in all respect.
(For Payment exposed area will be measured)</t>
  </si>
  <si>
    <t>3/4" thick Plaster Work</t>
  </si>
  <si>
    <r>
      <rPr>
        <b/>
        <sz val="11"/>
        <rFont val="Calibri"/>
        <family val="2"/>
      </rPr>
      <t>Temporary Wooden Partition</t>
    </r>
    <r>
      <rPr>
        <sz val="11"/>
        <rFont val="Calibri"/>
        <family val="2"/>
      </rPr>
      <t xml:space="preserve"> for cordon-off / Protection around Constructed / Glass Partitions area on floor using 1/2" thick MDF Sheet clad (single side) with rough wood framing structure fix in existing finish floor / walls / columns including remove after work completion. Complete job with all respects and directed by the Project Manager / Architect.</t>
    </r>
  </si>
  <si>
    <t>G.</t>
  </si>
  <si>
    <t>As Built and Shop Drawings.</t>
  </si>
  <si>
    <t>Making and Provide CCP, As Built &amp; Shop Drawing (Civil &amp; Finishes, MEP, I.T, AV, CCTV, etc) on Auto CAD 201 or Latest version with Sectional details in coordination with all the relevant Contractors / teams. Complete in all respect in accordingly as per site wok done and as per instruction of Consultants prior to exection of work.</t>
  </si>
  <si>
    <t>Graphics, Signage &amp; Tagging.</t>
  </si>
  <si>
    <t>Providing and installing in position Asset Tagging, Graphics &amp; Signage of approved kind, size, shape at location shown on drawings or as directed by the Architect including complete job with all necessary fixing arrangements, all hardware's, lifting, fixing, installation, scaffolding, tools, wastage, etc., as per drawing/detail, specifications and as directed by the Architects.
(Base Rate of all Graphics Plotter Cut Vinyl &amp; Signage Laser Cut in Arctylic Material with installation, Rs. 500,000/- Per Floor)</t>
  </si>
  <si>
    <r>
      <rPr>
        <b/>
        <sz val="11"/>
        <rFont val="Calibri"/>
        <family val="2"/>
      </rPr>
      <t xml:space="preserve">Wrapping Jute Fabric </t>
    </r>
    <r>
      <rPr>
        <sz val="11"/>
        <color theme="1"/>
        <rFont val="Calibri"/>
        <family val="2"/>
      </rPr>
      <t>over Cushion (seat / back) surface using quality finish stitching  including  edges around cushion / bench exposed fabric surface, complete  as per detail drawing.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</si>
</sst>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 #,##0_ ;_ * \-#,##0_ ;_ * &quot;&quot;_ ;_ @_ "/>
  </numFmts>
  <fonts count="75" x14ac:knownFonts="1">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sz val="11"/>
      <color indexed="8"/>
      <name val="Calibri"/>
      <family val="2"/>
    </font>
    <font>
      <b/>
      <u/>
      <sz val="11"/>
      <color theme="1"/>
      <name val="Calibri"/>
      <family val="2"/>
    </font>
    <font>
      <b/>
      <sz val="14"/>
      <color rgb="FFFF0000"/>
      <name val="Calibri"/>
      <family val="2"/>
    </font>
    <font>
      <b/>
      <sz val="9"/>
      <name val="Calibri"/>
      <family val="2"/>
    </font>
    <font>
      <sz val="9"/>
      <name val="Calibri"/>
      <family val="2"/>
    </font>
    <font>
      <b/>
      <sz val="11"/>
      <color indexed="8"/>
      <name val="Calibri"/>
      <family val="2"/>
    </font>
    <font>
      <sz val="11"/>
      <color indexed="8"/>
      <name val="Arial"/>
      <family val="2"/>
    </font>
    <font>
      <b/>
      <u/>
      <sz val="12"/>
      <color theme="1"/>
      <name val="Calibri"/>
      <family val="2"/>
    </font>
    <font>
      <b/>
      <u/>
      <sz val="11"/>
      <color indexed="8"/>
      <name val="Calibri"/>
      <family val="2"/>
    </font>
    <font>
      <b/>
      <u/>
      <sz val="12"/>
      <color indexed="8"/>
      <name val="Calibri"/>
      <family val="2"/>
    </font>
    <font>
      <sz val="12"/>
      <color rgb="FFFF0000"/>
      <name val="Calibri"/>
      <family val="2"/>
    </font>
    <font>
      <b/>
      <sz val="10"/>
      <color indexed="8"/>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4.9989318521683403E-2"/>
        <bgColor indexed="64"/>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0">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xf numFmtId="43" fontId="69" fillId="0" borderId="0" applyFont="0" applyFill="0" applyBorder="0" applyAlignment="0" applyProtection="0"/>
  </cellStyleXfs>
  <cellXfs count="951">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3" fontId="5" fillId="0" borderId="3" xfId="0" applyNumberFormat="1" applyFont="1" applyBorder="1" applyAlignment="1">
      <alignment horizontal="center" vertical="center"/>
    </xf>
    <xf numFmtId="0" fontId="7" fillId="0" borderId="0" xfId="0" applyFont="1" applyAlignment="1">
      <alignment vertical="center"/>
    </xf>
    <xf numFmtId="0" fontId="5" fillId="0" borderId="1" xfId="0" applyFont="1" applyBorder="1" applyAlignment="1">
      <alignment horizontal="center"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3" fontId="5" fillId="0" borderId="1" xfId="0" applyNumberFormat="1" applyFont="1" applyBorder="1" applyAlignment="1">
      <alignment horizontal="left"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5" fillId="0" borderId="3"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6" fillId="0" borderId="2" xfId="0" applyNumberFormat="1" applyFont="1" applyBorder="1" applyAlignment="1">
      <alignment horizontal="left" vertical="center"/>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0" fontId="8" fillId="2" borderId="1" xfId="0" applyFont="1" applyFill="1" applyBorder="1" applyAlignment="1">
      <alignment horizontal="justify"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6" fillId="0" borderId="0" xfId="9" applyNumberFormat="1" applyAlignment="1">
      <alignment vertical="center"/>
    </xf>
    <xf numFmtId="0" fontId="3" fillId="0" borderId="0" xfId="9" applyFont="1" applyAlignment="1">
      <alignment horizontal="center"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0" fontId="16" fillId="0" borderId="0" xfId="9"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applyAlignment="1">
      <alignment horizontal="center"/>
    </xf>
    <xf numFmtId="0" fontId="3" fillId="0" borderId="0" xfId="9" applyFont="1"/>
    <xf numFmtId="0" fontId="3" fillId="0" borderId="26" xfId="9" applyFont="1" applyBorder="1" applyAlignment="1">
      <alignment horizontal="center"/>
    </xf>
    <xf numFmtId="3" fontId="3" fillId="0" borderId="30" xfId="9" applyNumberFormat="1" applyFont="1" applyBorder="1" applyAlignment="1">
      <alignment horizontal="center"/>
    </xf>
    <xf numFmtId="3" fontId="3" fillId="0" borderId="31" xfId="9" applyNumberFormat="1" applyFont="1" applyBorder="1"/>
    <xf numFmtId="3" fontId="3" fillId="0" borderId="32" xfId="9" applyNumberFormat="1" applyFont="1" applyBorder="1"/>
    <xf numFmtId="3" fontId="3" fillId="0" borderId="33" xfId="9" applyNumberFormat="1" applyFont="1" applyBorder="1"/>
    <xf numFmtId="3" fontId="3" fillId="0" borderId="34" xfId="9" applyNumberFormat="1" applyFont="1" applyBorder="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0" borderId="17" xfId="9" applyFont="1" applyBorder="1" applyAlignment="1">
      <alignment horizontal="center" vertical="center"/>
    </xf>
    <xf numFmtId="0" fontId="3" fillId="0" borderId="26" xfId="9" applyFont="1" applyBorder="1" applyAlignment="1">
      <alignment horizontal="center" vertical="center"/>
    </xf>
    <xf numFmtId="3" fontId="3" fillId="0" borderId="30" xfId="9" applyNumberFormat="1" applyFont="1" applyBorder="1" applyAlignment="1">
      <alignment horizontal="center" vertical="center"/>
    </xf>
    <xf numFmtId="3" fontId="3" fillId="0" borderId="31" xfId="9" applyNumberFormat="1" applyFont="1" applyBorder="1" applyAlignment="1">
      <alignment vertical="center"/>
    </xf>
    <xf numFmtId="3" fontId="3" fillId="0" borderId="32" xfId="9" applyNumberFormat="1" applyFont="1" applyBorder="1" applyAlignment="1">
      <alignment vertical="center"/>
    </xf>
    <xf numFmtId="3" fontId="3" fillId="0" borderId="33" xfId="9" applyNumberFormat="1" applyFont="1" applyBorder="1" applyAlignment="1">
      <alignment vertical="center"/>
    </xf>
    <xf numFmtId="3" fontId="3" fillId="0" borderId="34" xfId="9" applyNumberFormat="1" applyFont="1" applyBorder="1" applyAlignment="1">
      <alignment vertical="center"/>
    </xf>
    <xf numFmtId="3" fontId="3" fillId="0" borderId="36" xfId="9" applyNumberFormat="1" applyFont="1" applyBorder="1" applyAlignment="1">
      <alignment horizontal="center" vertical="center"/>
    </xf>
    <xf numFmtId="3" fontId="3" fillId="0" borderId="37" xfId="9" applyNumberFormat="1" applyFont="1" applyBorder="1" applyAlignment="1">
      <alignment vertical="center"/>
    </xf>
    <xf numFmtId="3" fontId="3" fillId="0" borderId="38" xfId="9" applyNumberFormat="1" applyFont="1" applyBorder="1" applyAlignment="1">
      <alignment vertical="center"/>
    </xf>
    <xf numFmtId="0" fontId="3" fillId="0" borderId="39" xfId="9" applyFont="1" applyBorder="1" applyAlignment="1">
      <alignment horizontal="center" vertical="center"/>
    </xf>
    <xf numFmtId="0" fontId="3" fillId="0" borderId="41" xfId="9" applyFont="1" applyBorder="1" applyAlignment="1">
      <alignment horizontal="center" vertical="center"/>
    </xf>
    <xf numFmtId="3" fontId="3" fillId="0" borderId="42" xfId="9" applyNumberFormat="1" applyFont="1" applyBorder="1" applyAlignment="1">
      <alignment horizontal="center" vertical="center"/>
    </xf>
    <xf numFmtId="3" fontId="3" fillId="0" borderId="44" xfId="9" applyNumberFormat="1" applyFont="1" applyBorder="1" applyAlignment="1">
      <alignment vertical="center"/>
    </xf>
    <xf numFmtId="0" fontId="3" fillId="0" borderId="47" xfId="9" quotePrefix="1" applyFont="1" applyBorder="1" applyAlignment="1">
      <alignment horizontal="center" vertical="top"/>
    </xf>
    <xf numFmtId="0" fontId="3" fillId="0" borderId="50" xfId="9" applyFont="1" applyBorder="1" applyAlignment="1">
      <alignment horizontal="center"/>
    </xf>
    <xf numFmtId="3" fontId="3" fillId="0" borderId="49" xfId="9" applyNumberFormat="1" applyFont="1" applyBorder="1" applyAlignment="1">
      <alignment horizontal="center"/>
    </xf>
    <xf numFmtId="3" fontId="3" fillId="0" borderId="54" xfId="9" applyNumberFormat="1" applyFont="1" applyBorder="1"/>
    <xf numFmtId="0" fontId="3" fillId="0" borderId="35" xfId="9" quotePrefix="1" applyFont="1" applyBorder="1" applyAlignment="1">
      <alignment horizontal="left" vertical="top"/>
    </xf>
    <xf numFmtId="0" fontId="3" fillId="0" borderId="28" xfId="9" applyFont="1" applyBorder="1" applyAlignment="1">
      <alignment horizontal="justify" vertical="top" wrapText="1"/>
    </xf>
    <xf numFmtId="0" fontId="3" fillId="0" borderId="55" xfId="9" applyFont="1" applyBorder="1" applyAlignment="1">
      <alignment horizontal="center"/>
    </xf>
    <xf numFmtId="3" fontId="26" fillId="0" borderId="56" xfId="9" applyNumberFormat="1" applyFont="1" applyBorder="1" applyAlignment="1">
      <alignment horizontal="center" vertical="center" wrapText="1"/>
    </xf>
    <xf numFmtId="3" fontId="3" fillId="0" borderId="57" xfId="9" applyNumberFormat="1" applyFont="1" applyBorder="1" applyAlignment="1">
      <alignment horizontal="center" wrapText="1"/>
    </xf>
    <xf numFmtId="3" fontId="3" fillId="0" borderId="58" xfId="9" applyNumberFormat="1" applyFont="1" applyBorder="1"/>
    <xf numFmtId="3" fontId="3" fillId="0" borderId="59" xfId="9" applyNumberFormat="1" applyFont="1" applyBorder="1"/>
    <xf numFmtId="3" fontId="3" fillId="0" borderId="56" xfId="9" applyNumberFormat="1" applyFont="1" applyBorder="1"/>
    <xf numFmtId="0" fontId="3" fillId="0" borderId="17" xfId="9" quotePrefix="1" applyFont="1" applyBorder="1" applyAlignment="1">
      <alignment horizontal="center" vertical="center"/>
    </xf>
    <xf numFmtId="0" fontId="22" fillId="0" borderId="35"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4"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5" xfId="9" applyFont="1" applyBorder="1" applyAlignment="1">
      <alignment horizontal="left" vertical="center"/>
    </xf>
    <xf numFmtId="9" fontId="3" fillId="0" borderId="30" xfId="10" applyFont="1" applyFill="1" applyBorder="1" applyAlignment="1">
      <alignment horizontal="left" vertical="center"/>
    </xf>
    <xf numFmtId="12" fontId="3" fillId="0" borderId="0" xfId="9" applyNumberFormat="1" applyFont="1" applyAlignment="1">
      <alignment vertical="center"/>
    </xf>
    <xf numFmtId="9" fontId="3" fillId="0" borderId="36" xfId="10" applyFont="1" applyFill="1" applyBorder="1" applyAlignment="1">
      <alignment horizontal="left" vertical="center"/>
    </xf>
    <xf numFmtId="0" fontId="3" fillId="0" borderId="60" xfId="9" applyFont="1" applyBorder="1" applyAlignment="1">
      <alignment horizontal="center" vertical="center"/>
    </xf>
    <xf numFmtId="3" fontId="3" fillId="0" borderId="61" xfId="9" applyNumberFormat="1" applyFont="1" applyBorder="1" applyAlignment="1">
      <alignment vertical="center"/>
    </xf>
    <xf numFmtId="3" fontId="3" fillId="0" borderId="62" xfId="9" applyNumberFormat="1" applyFont="1" applyBorder="1" applyAlignment="1">
      <alignment vertical="center"/>
    </xf>
    <xf numFmtId="2" fontId="3" fillId="0" borderId="0" xfId="9" applyNumberFormat="1" applyFont="1" applyAlignment="1">
      <alignment vertical="center"/>
    </xf>
    <xf numFmtId="12" fontId="3" fillId="0" borderId="39" xfId="9" quotePrefix="1" applyNumberFormat="1" applyFont="1" applyBorder="1" applyAlignment="1">
      <alignment horizontal="center" vertical="center"/>
    </xf>
    <xf numFmtId="0" fontId="26" fillId="0" borderId="40" xfId="9" applyFont="1" applyBorder="1" applyAlignment="1">
      <alignment horizontal="left" vertical="center"/>
    </xf>
    <xf numFmtId="9" fontId="3" fillId="0" borderId="42" xfId="10" applyFont="1" applyFill="1" applyBorder="1" applyAlignment="1">
      <alignment horizontal="left" vertical="center"/>
    </xf>
    <xf numFmtId="3" fontId="3" fillId="0" borderId="63" xfId="9" applyNumberFormat="1" applyFont="1" applyBorder="1" applyAlignment="1">
      <alignment vertical="center"/>
    </xf>
    <xf numFmtId="3" fontId="3" fillId="0" borderId="64" xfId="9" applyNumberFormat="1" applyFont="1" applyBorder="1" applyAlignment="1">
      <alignment vertical="center"/>
    </xf>
    <xf numFmtId="3" fontId="3" fillId="0" borderId="65" xfId="9" applyNumberFormat="1" applyFont="1" applyBorder="1" applyAlignment="1">
      <alignment vertical="center"/>
    </xf>
    <xf numFmtId="0" fontId="3" fillId="0" borderId="66" xfId="9" quotePrefix="1" applyFont="1" applyBorder="1" applyAlignment="1">
      <alignment horizontal="left" vertical="top"/>
    </xf>
    <xf numFmtId="0" fontId="3" fillId="0" borderId="67" xfId="9" applyFont="1" applyBorder="1" applyAlignment="1">
      <alignment horizontal="justify" vertical="top"/>
    </xf>
    <xf numFmtId="0" fontId="3" fillId="0" borderId="67" xfId="9" applyFont="1" applyBorder="1" applyAlignment="1">
      <alignment horizontal="center"/>
    </xf>
    <xf numFmtId="3" fontId="3" fillId="0" borderId="68" xfId="9" applyNumberFormat="1" applyFont="1" applyBorder="1" applyAlignment="1">
      <alignment horizontal="center"/>
    </xf>
    <xf numFmtId="3" fontId="3" fillId="0" borderId="69" xfId="9" applyNumberFormat="1" applyFont="1" applyBorder="1"/>
    <xf numFmtId="3" fontId="3" fillId="0" borderId="70" xfId="9" applyNumberFormat="1" applyFont="1" applyBorder="1"/>
    <xf numFmtId="3" fontId="3" fillId="0" borderId="71" xfId="9" applyNumberFormat="1" applyFont="1" applyBorder="1"/>
    <xf numFmtId="3" fontId="3" fillId="0" borderId="72" xfId="9" applyNumberFormat="1" applyFont="1" applyBorder="1"/>
    <xf numFmtId="0" fontId="3" fillId="0" borderId="30" xfId="9" applyFont="1" applyBorder="1" applyAlignment="1">
      <alignment horizontal="justify" vertical="top"/>
    </xf>
    <xf numFmtId="3" fontId="3" fillId="0" borderId="73" xfId="9" applyNumberFormat="1" applyFont="1" applyBorder="1" applyAlignment="1">
      <alignment horizontal="center"/>
    </xf>
    <xf numFmtId="3" fontId="3" fillId="0" borderId="29" xfId="9" applyNumberFormat="1" applyFont="1" applyBorder="1" applyAlignment="1">
      <alignment horizontal="right"/>
    </xf>
    <xf numFmtId="3" fontId="3" fillId="0" borderId="24"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5"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1" xfId="9" applyNumberFormat="1" applyFont="1" applyBorder="1" applyAlignment="1">
      <alignment horizontal="right" vertical="center"/>
    </xf>
    <xf numFmtId="3" fontId="3" fillId="0" borderId="32" xfId="9" applyNumberFormat="1" applyFont="1" applyBorder="1" applyAlignment="1">
      <alignment horizontal="right" vertical="center"/>
    </xf>
    <xf numFmtId="3" fontId="3" fillId="0" borderId="33" xfId="9" applyNumberFormat="1" applyFont="1" applyBorder="1" applyAlignment="1">
      <alignment horizontal="right" vertical="center"/>
    </xf>
    <xf numFmtId="167" fontId="3" fillId="0" borderId="60" xfId="9" applyNumberFormat="1" applyFont="1" applyBorder="1" applyAlignment="1">
      <alignment horizontal="left" vertical="center"/>
    </xf>
    <xf numFmtId="167" fontId="3" fillId="0" borderId="60" xfId="9" applyNumberFormat="1" applyFont="1" applyBorder="1" applyAlignment="1">
      <alignment horizontal="center" vertical="center"/>
    </xf>
    <xf numFmtId="3" fontId="3" fillId="0" borderId="61" xfId="9" applyNumberFormat="1" applyFont="1" applyBorder="1" applyAlignment="1">
      <alignment horizontal="right" vertical="center"/>
    </xf>
    <xf numFmtId="3" fontId="3" fillId="0" borderId="37" xfId="9" applyNumberFormat="1" applyFont="1" applyBorder="1" applyAlignment="1">
      <alignment horizontal="right" vertical="center"/>
    </xf>
    <xf numFmtId="3" fontId="3" fillId="0" borderId="62" xfId="9" applyNumberFormat="1" applyFont="1" applyBorder="1" applyAlignment="1">
      <alignment horizontal="right" vertical="center"/>
    </xf>
    <xf numFmtId="167" fontId="3" fillId="0" borderId="17" xfId="9" applyNumberFormat="1" applyFont="1" applyBorder="1" applyAlignment="1">
      <alignment horizontal="center" vertical="top"/>
    </xf>
    <xf numFmtId="167" fontId="3" fillId="0" borderId="39" xfId="9" applyNumberFormat="1" applyFont="1" applyBorder="1" applyAlignment="1">
      <alignment horizontal="center" vertical="top"/>
    </xf>
    <xf numFmtId="167" fontId="3" fillId="0" borderId="41" xfId="9" applyNumberFormat="1" applyFont="1" applyBorder="1" applyAlignment="1">
      <alignment horizontal="left" vertical="center"/>
    </xf>
    <xf numFmtId="167" fontId="3" fillId="0" borderId="41" xfId="9" applyNumberFormat="1" applyFont="1" applyBorder="1" applyAlignment="1">
      <alignment horizontal="center" vertical="center"/>
    </xf>
    <xf numFmtId="3" fontId="3" fillId="0" borderId="74" xfId="9" applyNumberFormat="1" applyFont="1" applyBorder="1" applyAlignment="1">
      <alignment horizontal="center" vertical="center"/>
    </xf>
    <xf numFmtId="3" fontId="3" fillId="0" borderId="43" xfId="9" applyNumberFormat="1" applyFont="1" applyBorder="1" applyAlignment="1">
      <alignment horizontal="right" vertical="center"/>
    </xf>
    <xf numFmtId="3" fontId="3" fillId="0" borderId="75" xfId="9" applyNumberFormat="1" applyFont="1" applyBorder="1" applyAlignment="1">
      <alignment horizontal="right" vertical="center"/>
    </xf>
    <xf numFmtId="3" fontId="3" fillId="0" borderId="45" xfId="9" applyNumberFormat="1" applyFont="1" applyBorder="1" applyAlignment="1">
      <alignment horizontal="right" vertical="center"/>
    </xf>
    <xf numFmtId="0" fontId="26" fillId="0" borderId="66" xfId="9" applyFont="1" applyBorder="1" applyAlignment="1">
      <alignment horizontal="left" vertical="center"/>
    </xf>
    <xf numFmtId="0" fontId="3" fillId="0" borderId="49" xfId="9" quotePrefix="1" applyFont="1" applyBorder="1" applyAlignment="1">
      <alignment horizontal="justify" vertical="top"/>
    </xf>
    <xf numFmtId="3" fontId="3" fillId="0" borderId="51" xfId="9" applyNumberFormat="1" applyFont="1" applyBorder="1" applyAlignment="1">
      <alignment horizontal="right"/>
    </xf>
    <xf numFmtId="3" fontId="3" fillId="0" borderId="52" xfId="9" applyNumberFormat="1" applyFont="1" applyBorder="1" applyAlignment="1">
      <alignment horizontal="right"/>
    </xf>
    <xf numFmtId="3" fontId="3" fillId="0" borderId="53" xfId="9" applyNumberFormat="1" applyFont="1" applyBorder="1" applyAlignment="1">
      <alignment horizontal="right"/>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9" xfId="9" applyNumberFormat="1" applyFont="1" applyBorder="1" applyAlignment="1">
      <alignment horizontal="right" vertical="center"/>
    </xf>
    <xf numFmtId="3" fontId="3" fillId="0" borderId="24" xfId="9" applyNumberFormat="1" applyFont="1" applyBorder="1" applyAlignment="1">
      <alignment horizontal="right" vertical="center"/>
    </xf>
    <xf numFmtId="3" fontId="3" fillId="0" borderId="23" xfId="9" applyNumberFormat="1" applyFont="1" applyBorder="1" applyAlignment="1">
      <alignment horizontal="right" vertical="center"/>
    </xf>
    <xf numFmtId="3" fontId="3" fillId="0" borderId="25" xfId="9" applyNumberFormat="1" applyFont="1" applyBorder="1" applyAlignment="1">
      <alignment vertical="center"/>
    </xf>
    <xf numFmtId="167" fontId="3" fillId="0" borderId="55" xfId="9" applyNumberFormat="1" applyFont="1" applyBorder="1" applyAlignment="1">
      <alignment horizontal="center" vertical="center"/>
    </xf>
    <xf numFmtId="3" fontId="3" fillId="0" borderId="73" xfId="9" applyNumberFormat="1" applyFont="1" applyBorder="1" applyAlignment="1">
      <alignment horizontal="center" vertical="center"/>
    </xf>
    <xf numFmtId="3" fontId="3" fillId="0" borderId="57" xfId="9" applyNumberFormat="1" applyFont="1" applyBorder="1" applyAlignment="1">
      <alignment horizontal="right" vertical="center"/>
    </xf>
    <xf numFmtId="3" fontId="3" fillId="0" borderId="58" xfId="9" applyNumberFormat="1" applyFont="1" applyBorder="1" applyAlignment="1">
      <alignment horizontal="right" vertical="center"/>
    </xf>
    <xf numFmtId="3" fontId="3" fillId="0" borderId="59" xfId="9" applyNumberFormat="1" applyFont="1" applyBorder="1" applyAlignment="1">
      <alignment horizontal="right" vertical="center"/>
    </xf>
    <xf numFmtId="3" fontId="3" fillId="0" borderId="56" xfId="9" applyNumberFormat="1" applyFont="1" applyBorder="1" applyAlignment="1">
      <alignment vertical="center"/>
    </xf>
    <xf numFmtId="167" fontId="3" fillId="0" borderId="35" xfId="9" applyNumberFormat="1" applyFont="1" applyBorder="1" applyAlignment="1">
      <alignment horizontal="left" vertical="top"/>
    </xf>
    <xf numFmtId="167" fontId="3" fillId="0" borderId="30" xfId="9" quotePrefix="1" applyNumberFormat="1" applyFont="1" applyBorder="1" applyAlignment="1">
      <alignment horizontal="justify" vertical="top"/>
    </xf>
    <xf numFmtId="3" fontId="3" fillId="0" borderId="31" xfId="9" applyNumberFormat="1" applyFont="1" applyBorder="1" applyAlignment="1">
      <alignment horizontal="right"/>
    </xf>
    <xf numFmtId="3" fontId="3" fillId="0" borderId="32" xfId="9" applyNumberFormat="1" applyFont="1" applyBorder="1" applyAlignment="1">
      <alignment horizontal="right"/>
    </xf>
    <xf numFmtId="3" fontId="3" fillId="0" borderId="33" xfId="9" applyNumberFormat="1" applyFont="1" applyBorder="1" applyAlignment="1">
      <alignment horizontal="right"/>
    </xf>
    <xf numFmtId="0" fontId="3" fillId="0" borderId="0" xfId="9" applyFont="1" applyAlignment="1">
      <alignment vertical="top"/>
    </xf>
    <xf numFmtId="167" fontId="3" fillId="0" borderId="40" xfId="9" applyNumberFormat="1" applyFont="1" applyBorder="1" applyAlignment="1">
      <alignment horizontal="left" vertical="top"/>
    </xf>
    <xf numFmtId="167" fontId="3" fillId="0" borderId="74" xfId="9" quotePrefix="1" applyNumberFormat="1" applyFont="1" applyBorder="1" applyAlignment="1">
      <alignment horizontal="justify" vertical="top"/>
    </xf>
    <xf numFmtId="0" fontId="3" fillId="0" borderId="41" xfId="9" applyFont="1" applyBorder="1" applyAlignment="1">
      <alignment horizontal="center"/>
    </xf>
    <xf numFmtId="3" fontId="3" fillId="0" borderId="43" xfId="9" applyNumberFormat="1" applyFont="1" applyBorder="1" applyAlignment="1">
      <alignment horizontal="right"/>
    </xf>
    <xf numFmtId="3" fontId="3" fillId="0" borderId="75" xfId="9" applyNumberFormat="1" applyFont="1" applyBorder="1" applyAlignment="1">
      <alignment horizontal="right"/>
    </xf>
    <xf numFmtId="3" fontId="3" fillId="0" borderId="45" xfId="9" applyNumberFormat="1" applyFont="1" applyBorder="1" applyAlignment="1">
      <alignment horizontal="right"/>
    </xf>
    <xf numFmtId="3" fontId="3" fillId="0" borderId="65" xfId="9" applyNumberFormat="1" applyFont="1" applyBorder="1"/>
    <xf numFmtId="167" fontId="3" fillId="0" borderId="47" xfId="9" applyNumberFormat="1" applyFont="1" applyBorder="1" applyAlignment="1">
      <alignment horizontal="center" vertical="top"/>
    </xf>
    <xf numFmtId="2" fontId="3" fillId="0" borderId="49" xfId="9" applyNumberFormat="1" applyFont="1" applyBorder="1" applyAlignment="1">
      <alignment horizontal="justify" vertical="top"/>
    </xf>
    <xf numFmtId="168" fontId="3" fillId="0" borderId="35" xfId="9" applyNumberFormat="1" applyFont="1" applyBorder="1" applyAlignment="1">
      <alignment horizontal="left" vertical="center"/>
    </xf>
    <xf numFmtId="167" fontId="3" fillId="0" borderId="35" xfId="9" quotePrefix="1" applyNumberFormat="1" applyFont="1" applyBorder="1" applyAlignment="1">
      <alignment horizontal="left" vertical="top"/>
    </xf>
    <xf numFmtId="167" fontId="3" fillId="0" borderId="55" xfId="9" quotePrefix="1" applyNumberFormat="1" applyFont="1" applyBorder="1" applyAlignment="1">
      <alignment horizontal="justify" vertical="top"/>
    </xf>
    <xf numFmtId="3" fontId="3" fillId="0" borderId="57" xfId="9" applyNumberFormat="1" applyFont="1" applyBorder="1" applyAlignment="1">
      <alignment horizontal="right"/>
    </xf>
    <xf numFmtId="3" fontId="3" fillId="0" borderId="58" xfId="9" applyNumberFormat="1" applyFont="1" applyBorder="1" applyAlignment="1">
      <alignment horizontal="right"/>
    </xf>
    <xf numFmtId="3" fontId="3" fillId="0" borderId="59" xfId="9" applyNumberFormat="1" applyFont="1" applyBorder="1" applyAlignment="1">
      <alignment horizontal="right"/>
    </xf>
    <xf numFmtId="167" fontId="3" fillId="0" borderId="55" xfId="9" applyNumberFormat="1" applyFont="1" applyBorder="1" applyAlignment="1">
      <alignment horizontal="left" vertical="center"/>
    </xf>
    <xf numFmtId="168" fontId="3" fillId="0" borderId="40" xfId="9" applyNumberFormat="1" applyFont="1" applyBorder="1" applyAlignment="1">
      <alignment horizontal="left" vertical="center"/>
    </xf>
    <xf numFmtId="167" fontId="3" fillId="0" borderId="66" xfId="9" applyNumberFormat="1" applyFont="1" applyBorder="1" applyAlignment="1">
      <alignment horizontal="left" vertical="top"/>
    </xf>
    <xf numFmtId="167" fontId="3" fillId="0" borderId="50" xfId="9" applyNumberFormat="1" applyFont="1" applyBorder="1" applyAlignment="1">
      <alignment horizontal="center"/>
    </xf>
    <xf numFmtId="0" fontId="3" fillId="0" borderId="36" xfId="9" quotePrefix="1" applyFont="1" applyBorder="1" applyAlignment="1">
      <alignment horizontal="justify" vertical="top"/>
    </xf>
    <xf numFmtId="167" fontId="3" fillId="0" borderId="60" xfId="9" applyNumberFormat="1" applyFont="1" applyBorder="1" applyAlignment="1">
      <alignment horizontal="center"/>
    </xf>
    <xf numFmtId="3" fontId="3" fillId="0" borderId="36" xfId="9" applyNumberFormat="1" applyFont="1" applyBorder="1" applyAlignment="1">
      <alignment horizontal="center"/>
    </xf>
    <xf numFmtId="3" fontId="3" fillId="0" borderId="61" xfId="9" applyNumberFormat="1" applyFont="1" applyBorder="1" applyAlignment="1">
      <alignment horizontal="right"/>
    </xf>
    <xf numFmtId="3" fontId="3" fillId="0" borderId="37" xfId="9" applyNumberFormat="1" applyFont="1" applyBorder="1" applyAlignment="1">
      <alignment horizontal="right"/>
    </xf>
    <xf numFmtId="3" fontId="3" fillId="0" borderId="62" xfId="9" applyNumberFormat="1" applyFont="1" applyBorder="1" applyAlignment="1">
      <alignment horizontal="right"/>
    </xf>
    <xf numFmtId="3" fontId="3" fillId="0" borderId="38" xfId="9" applyNumberFormat="1" applyFont="1" applyBorder="1"/>
    <xf numFmtId="167" fontId="3" fillId="0" borderId="26" xfId="9" applyNumberFormat="1" applyFont="1" applyBorder="1" applyAlignment="1">
      <alignment horizontal="center"/>
    </xf>
    <xf numFmtId="167" fontId="3" fillId="0" borderId="40" xfId="9" quotePrefix="1" applyNumberFormat="1" applyFont="1" applyBorder="1" applyAlignment="1">
      <alignment horizontal="left" vertical="top"/>
    </xf>
    <xf numFmtId="167" fontId="3" fillId="0" borderId="76" xfId="9" applyNumberFormat="1" applyFont="1" applyBorder="1" applyAlignment="1">
      <alignment horizontal="center"/>
    </xf>
    <xf numFmtId="3" fontId="3" fillId="0" borderId="42" xfId="9" applyNumberFormat="1" applyFont="1" applyBorder="1" applyAlignment="1">
      <alignment horizontal="center"/>
    </xf>
    <xf numFmtId="3" fontId="3" fillId="0" borderId="63" xfId="9" applyNumberFormat="1" applyFont="1" applyBorder="1"/>
    <xf numFmtId="3" fontId="3" fillId="0" borderId="44" xfId="9" applyNumberFormat="1" applyFont="1" applyBorder="1"/>
    <xf numFmtId="3" fontId="3" fillId="0" borderId="64" xfId="9" applyNumberFormat="1" applyFont="1" applyBorder="1"/>
    <xf numFmtId="3" fontId="3" fillId="0" borderId="46" xfId="9" applyNumberFormat="1" applyFont="1" applyBorder="1"/>
    <xf numFmtId="0" fontId="3" fillId="0" borderId="77" xfId="9" applyFont="1" applyBorder="1" applyAlignment="1">
      <alignment horizontal="center" vertical="center"/>
    </xf>
    <xf numFmtId="0" fontId="3" fillId="0" borderId="78" xfId="9" applyFont="1" applyBorder="1" applyAlignment="1">
      <alignment horizontal="left" vertical="center"/>
    </xf>
    <xf numFmtId="167" fontId="22" fillId="0" borderId="79" xfId="9" applyNumberFormat="1" applyFont="1" applyBorder="1" applyAlignment="1">
      <alignment horizontal="right" vertical="center"/>
    </xf>
    <xf numFmtId="3" fontId="22" fillId="0" borderId="79" xfId="9" applyNumberFormat="1" applyFont="1" applyBorder="1" applyAlignment="1">
      <alignment horizontal="right" vertical="center"/>
    </xf>
    <xf numFmtId="0" fontId="3" fillId="0" borderId="80" xfId="9" applyFont="1" applyBorder="1" applyAlignment="1">
      <alignment vertical="center"/>
    </xf>
    <xf numFmtId="3" fontId="22" fillId="0" borderId="81" xfId="9" applyNumberFormat="1" applyFont="1" applyBorder="1" applyAlignment="1">
      <alignment vertical="center"/>
    </xf>
    <xf numFmtId="3" fontId="22" fillId="0" borderId="82" xfId="9" applyNumberFormat="1" applyFont="1" applyBorder="1" applyAlignment="1">
      <alignment vertical="center"/>
    </xf>
    <xf numFmtId="3" fontId="22" fillId="0" borderId="83" xfId="9" applyNumberFormat="1" applyFont="1" applyBorder="1" applyAlignment="1">
      <alignment vertical="center"/>
    </xf>
    <xf numFmtId="3" fontId="22" fillId="0" borderId="84" xfId="9" applyNumberFormat="1" applyFont="1" applyBorder="1" applyAlignment="1">
      <alignment vertical="center"/>
    </xf>
    <xf numFmtId="0" fontId="3" fillId="0" borderId="48" xfId="9" applyFont="1" applyBorder="1" applyAlignment="1">
      <alignment horizontal="center" vertical="center"/>
    </xf>
    <xf numFmtId="0" fontId="3" fillId="0" borderId="48" xfId="9" applyFont="1" applyBorder="1" applyAlignment="1">
      <alignment horizontal="left" vertical="center"/>
    </xf>
    <xf numFmtId="167" fontId="3" fillId="0" borderId="48" xfId="9" applyNumberFormat="1" applyFont="1" applyBorder="1" applyAlignment="1">
      <alignment horizontal="justify" vertical="center"/>
    </xf>
    <xf numFmtId="3" fontId="22" fillId="0" borderId="48" xfId="9" applyNumberFormat="1" applyFont="1" applyBorder="1" applyAlignment="1">
      <alignment horizontal="right" vertical="center"/>
    </xf>
    <xf numFmtId="0" fontId="3" fillId="0" borderId="48" xfId="9" applyFont="1" applyBorder="1" applyAlignment="1">
      <alignment vertical="center"/>
    </xf>
    <xf numFmtId="3" fontId="22" fillId="0" borderId="48" xfId="9" applyNumberFormat="1" applyFont="1" applyBorder="1" applyAlignment="1">
      <alignment vertical="center"/>
    </xf>
    <xf numFmtId="0" fontId="22" fillId="0" borderId="0" xfId="9" applyFont="1" applyAlignment="1">
      <alignment horizontal="left"/>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16" fillId="0" borderId="0" xfId="9" applyAlignment="1">
      <alignment horizontal="center"/>
    </xf>
    <xf numFmtId="0" fontId="16" fillId="0" borderId="0" xfId="9" applyAlignment="1">
      <alignment horizontal="left"/>
    </xf>
    <xf numFmtId="0" fontId="16" fillId="0" borderId="0" xfId="9"/>
    <xf numFmtId="3" fontId="16" fillId="0" borderId="0" xfId="9" applyNumberFormat="1" applyAlignment="1">
      <alignment horizontal="center"/>
    </xf>
    <xf numFmtId="3" fontId="16" fillId="0" borderId="0" xfId="9" applyNumberFormat="1"/>
    <xf numFmtId="0" fontId="3" fillId="2" borderId="17" xfId="9" applyFont="1" applyFill="1" applyBorder="1" applyAlignment="1">
      <alignment horizontal="center" vertical="center"/>
    </xf>
    <xf numFmtId="0" fontId="3" fillId="2" borderId="35"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6" xfId="9" applyNumberFormat="1" applyFont="1" applyFill="1" applyBorder="1" applyAlignment="1">
      <alignment horizontal="center" vertical="center"/>
    </xf>
    <xf numFmtId="3" fontId="3" fillId="2" borderId="31" xfId="9" applyNumberFormat="1" applyFont="1" applyFill="1" applyBorder="1" applyAlignment="1">
      <alignment vertical="center"/>
    </xf>
    <xf numFmtId="3" fontId="3" fillId="2" borderId="37" xfId="9" applyNumberFormat="1" applyFont="1" applyFill="1" applyBorder="1" applyAlignment="1">
      <alignment vertical="center"/>
    </xf>
    <xf numFmtId="3" fontId="3" fillId="2" borderId="33" xfId="9" applyNumberFormat="1" applyFont="1" applyFill="1" applyBorder="1" applyAlignment="1">
      <alignment vertical="center"/>
    </xf>
    <xf numFmtId="3" fontId="3" fillId="2" borderId="38" xfId="9" applyNumberFormat="1" applyFont="1" applyFill="1" applyBorder="1" applyAlignment="1">
      <alignment vertical="center"/>
    </xf>
    <xf numFmtId="0" fontId="3" fillId="2" borderId="0" xfId="9" applyFont="1" applyFill="1" applyAlignment="1">
      <alignment vertical="center"/>
    </xf>
    <xf numFmtId="3" fontId="3" fillId="2" borderId="30" xfId="9" applyNumberFormat="1" applyFont="1" applyFill="1" applyBorder="1" applyAlignment="1">
      <alignment horizontal="center" vertical="center"/>
    </xf>
    <xf numFmtId="3" fontId="3" fillId="2" borderId="30" xfId="9" applyNumberFormat="1" applyFont="1" applyFill="1" applyBorder="1" applyAlignment="1">
      <alignment horizontal="center"/>
    </xf>
    <xf numFmtId="3" fontId="3" fillId="2" borderId="74" xfId="9" applyNumberFormat="1" applyFont="1" applyFill="1" applyBorder="1" applyAlignment="1">
      <alignment horizontal="center"/>
    </xf>
    <xf numFmtId="3" fontId="3" fillId="0" borderId="74" xfId="9" applyNumberFormat="1" applyFont="1" applyBorder="1" applyAlignment="1">
      <alignment horizontal="center"/>
    </xf>
    <xf numFmtId="167" fontId="3" fillId="2" borderId="42" xfId="9" applyNumberFormat="1" applyFont="1" applyFill="1" applyBorder="1" applyAlignment="1">
      <alignment horizontal="justify" vertical="top"/>
    </xf>
    <xf numFmtId="0" fontId="3" fillId="0" borderId="0" xfId="9" applyFont="1" applyAlignment="1">
      <alignment horizontal="left" vertical="center" wrapText="1"/>
    </xf>
    <xf numFmtId="0" fontId="3" fillId="0" borderId="0" xfId="9" applyFont="1" applyAlignment="1">
      <alignment horizontal="left" vertical="top"/>
    </xf>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0" fontId="23" fillId="0" borderId="0" xfId="9" applyFont="1" applyAlignment="1">
      <alignment horizontal="center" vertical="center"/>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54" xfId="9" applyNumberFormat="1" applyFont="1" applyBorder="1" applyAlignment="1">
      <alignment horizontal="center" vertical="center" wrapText="1"/>
    </xf>
    <xf numFmtId="167" fontId="22" fillId="0" borderId="93" xfId="11" applyNumberFormat="1" applyFont="1" applyBorder="1" applyAlignment="1">
      <alignment horizontal="center" vertical="center"/>
    </xf>
    <xf numFmtId="167" fontId="22" fillId="0" borderId="92" xfId="11" applyNumberFormat="1" applyFont="1" applyBorder="1" applyAlignment="1">
      <alignment horizontal="center" vertical="center"/>
    </xf>
    <xf numFmtId="167" fontId="22" fillId="0" borderId="94"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5" xfId="9" quotePrefix="1" applyFont="1" applyBorder="1" applyAlignment="1">
      <alignment horizontal="left"/>
    </xf>
    <xf numFmtId="167" fontId="22" fillId="0" borderId="27" xfId="9" applyNumberFormat="1" applyFont="1" applyBorder="1" applyAlignment="1">
      <alignment horizontal="left" vertical="center" wrapText="1"/>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167" fontId="3" fillId="0" borderId="35"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17" xfId="9" applyFont="1" applyBorder="1" applyAlignment="1">
      <alignment horizontal="center" vertical="top"/>
    </xf>
    <xf numFmtId="0" fontId="3" fillId="0" borderId="35" xfId="9" applyFont="1" applyBorder="1" applyAlignment="1">
      <alignment horizontal="center" vertical="top"/>
    </xf>
    <xf numFmtId="0" fontId="3" fillId="0" borderId="27" xfId="9" applyFont="1" applyBorder="1" applyAlignment="1">
      <alignment horizontal="justify" vertical="top" wrapText="1"/>
    </xf>
    <xf numFmtId="166" fontId="3" fillId="0" borderId="27" xfId="9" applyNumberFormat="1" applyFont="1" applyBorder="1" applyAlignment="1">
      <alignment horizontal="center"/>
    </xf>
    <xf numFmtId="3" fontId="3" fillId="0" borderId="27" xfId="9" applyNumberFormat="1" applyFont="1" applyBorder="1" applyAlignment="1">
      <alignment horizontal="center"/>
    </xf>
    <xf numFmtId="0" fontId="3" fillId="0" borderId="35" xfId="9" applyFont="1" applyBorder="1" applyAlignment="1">
      <alignment horizontal="right" vertical="center"/>
    </xf>
    <xf numFmtId="0" fontId="3" fillId="0" borderId="26" xfId="9" applyFont="1" applyBorder="1" applyAlignment="1">
      <alignment horizontal="justify"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60" xfId="9" applyFont="1" applyBorder="1" applyAlignment="1">
      <alignment horizontal="justify" vertical="center" wrapText="1"/>
    </xf>
    <xf numFmtId="166" fontId="3" fillId="0" borderId="60" xfId="9" applyNumberFormat="1" applyFont="1" applyBorder="1" applyAlignment="1">
      <alignment horizontal="center"/>
    </xf>
    <xf numFmtId="3" fontId="3" fillId="0" borderId="60" xfId="9" applyNumberFormat="1" applyFont="1" applyBorder="1" applyAlignment="1">
      <alignment horizontal="center"/>
    </xf>
    <xf numFmtId="0" fontId="3" fillId="0" borderId="35" xfId="9" applyFont="1" applyBorder="1" applyAlignment="1">
      <alignment horizontal="center" vertical="center"/>
    </xf>
    <xf numFmtId="0" fontId="22" fillId="0" borderId="55" xfId="9" applyFont="1" applyBorder="1" applyAlignment="1">
      <alignment horizontal="justify" vertical="center" wrapText="1"/>
    </xf>
    <xf numFmtId="166" fontId="3" fillId="0" borderId="55" xfId="9" applyNumberFormat="1" applyFont="1" applyBorder="1" applyAlignment="1">
      <alignment horizontal="center"/>
    </xf>
    <xf numFmtId="3" fontId="3" fillId="0" borderId="55" xfId="9" applyNumberFormat="1" applyFont="1" applyBorder="1" applyAlignment="1">
      <alignment horizontal="center"/>
    </xf>
    <xf numFmtId="0" fontId="16" fillId="2" borderId="0" xfId="9" applyFill="1" applyAlignment="1">
      <alignment vertical="center"/>
    </xf>
    <xf numFmtId="0" fontId="3" fillId="0" borderId="35" xfId="9" applyFont="1" applyBorder="1" applyAlignment="1">
      <alignment horizontal="right" vertical="top"/>
    </xf>
    <xf numFmtId="1" fontId="3" fillId="0" borderId="35" xfId="9" applyNumberFormat="1" applyFont="1" applyBorder="1" applyAlignment="1">
      <alignment horizontal="center"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vertical="center"/>
    </xf>
    <xf numFmtId="1" fontId="3" fillId="0" borderId="17" xfId="9" applyNumberFormat="1" applyFont="1" applyBorder="1" applyAlignment="1">
      <alignment horizontal="center"/>
    </xf>
    <xf numFmtId="1" fontId="3" fillId="0" borderId="39" xfId="9" applyNumberFormat="1" applyFont="1" applyBorder="1" applyAlignment="1">
      <alignment horizontal="center"/>
    </xf>
    <xf numFmtId="0" fontId="3" fillId="0" borderId="40" xfId="9" applyFont="1" applyBorder="1" applyAlignment="1">
      <alignment horizontal="right" vertical="center"/>
    </xf>
    <xf numFmtId="0" fontId="3" fillId="0" borderId="41" xfId="9" applyFont="1" applyBorder="1" applyAlignment="1">
      <alignment horizontal="justify" vertical="center" wrapText="1"/>
    </xf>
    <xf numFmtId="166" fontId="3" fillId="0" borderId="41" xfId="9" applyNumberFormat="1" applyFont="1" applyBorder="1" applyAlignment="1">
      <alignment horizontal="center"/>
    </xf>
    <xf numFmtId="3" fontId="3" fillId="0" borderId="76" xfId="9" applyNumberFormat="1" applyFont="1" applyBorder="1" applyAlignment="1">
      <alignment horizontal="center"/>
    </xf>
    <xf numFmtId="0" fontId="16" fillId="3" borderId="0" xfId="9" applyFill="1"/>
    <xf numFmtId="0" fontId="3" fillId="0" borderId="47" xfId="9" applyFont="1" applyBorder="1" applyAlignment="1">
      <alignment horizontal="center" vertical="top"/>
    </xf>
    <xf numFmtId="0" fontId="3" fillId="0" borderId="66" xfId="9" applyFont="1" applyBorder="1" applyAlignment="1">
      <alignment horizontal="center" vertical="top"/>
    </xf>
    <xf numFmtId="166" fontId="3" fillId="0" borderId="67" xfId="9" applyNumberFormat="1" applyFont="1" applyBorder="1" applyAlignment="1">
      <alignment horizontal="center"/>
    </xf>
    <xf numFmtId="3" fontId="3" fillId="0" borderId="67" xfId="9" applyNumberFormat="1" applyFont="1" applyBorder="1" applyAlignment="1">
      <alignment horizontal="center"/>
    </xf>
    <xf numFmtId="167" fontId="3" fillId="0" borderId="60" xfId="9" applyNumberFormat="1" applyFont="1" applyBorder="1" applyAlignment="1">
      <alignment horizontal="justify" vertical="top"/>
    </xf>
    <xf numFmtId="0" fontId="3" fillId="0" borderId="26" xfId="9" applyFont="1" applyBorder="1" applyAlignment="1">
      <alignment horizontal="justify" vertical="top" wrapText="1"/>
    </xf>
    <xf numFmtId="0" fontId="3" fillId="0" borderId="77" xfId="9" applyFont="1" applyBorder="1" applyAlignment="1">
      <alignment horizontal="center" vertical="top"/>
    </xf>
    <xf numFmtId="0" fontId="3" fillId="0" borderId="95" xfId="9" applyFont="1" applyBorder="1" applyAlignment="1">
      <alignment horizontal="center" vertical="top"/>
    </xf>
    <xf numFmtId="0" fontId="23" fillId="0" borderId="80" xfId="9" applyFont="1" applyBorder="1" applyAlignment="1">
      <alignment horizontal="right" vertical="center"/>
    </xf>
    <xf numFmtId="0" fontId="23" fillId="0" borderId="79" xfId="9" applyFont="1" applyBorder="1" applyAlignment="1">
      <alignment horizontal="center" vertical="center"/>
    </xf>
    <xf numFmtId="0" fontId="0" fillId="0" borderId="0" xfId="9" applyFont="1" applyAlignment="1">
      <alignment horizontal="center" vertical="top"/>
    </xf>
    <xf numFmtId="0" fontId="16" fillId="0" borderId="0" xfId="9" applyAlignment="1">
      <alignment vertical="top" wrapText="1"/>
    </xf>
    <xf numFmtId="0" fontId="16" fillId="4" borderId="0" xfId="9" applyFill="1" applyAlignment="1">
      <alignment horizontal="center"/>
    </xf>
    <xf numFmtId="0" fontId="16" fillId="4" borderId="0" xfId="9" applyFill="1"/>
    <xf numFmtId="3" fontId="16" fillId="0" borderId="30" xfId="9" applyNumberFormat="1" applyBorder="1" applyAlignment="1">
      <alignment horizontal="center" vertical="center"/>
    </xf>
    <xf numFmtId="3" fontId="16" fillId="2" borderId="30" xfId="9" applyNumberFormat="1" applyFill="1" applyBorder="1" applyAlignment="1">
      <alignment horizontal="center" vertical="center"/>
    </xf>
    <xf numFmtId="3" fontId="16" fillId="0" borderId="73" xfId="9" applyNumberFormat="1" applyBorder="1" applyAlignment="1">
      <alignment horizontal="center"/>
    </xf>
    <xf numFmtId="3" fontId="16" fillId="0" borderId="36" xfId="9" applyNumberFormat="1" applyBorder="1" applyAlignment="1">
      <alignment horizontal="center" vertical="center"/>
    </xf>
    <xf numFmtId="3" fontId="16" fillId="0" borderId="28" xfId="9" applyNumberFormat="1" applyBorder="1" applyAlignment="1">
      <alignment horizontal="center" vertical="center"/>
    </xf>
    <xf numFmtId="3" fontId="16" fillId="0" borderId="73" xfId="9" applyNumberFormat="1" applyBorder="1" applyAlignment="1">
      <alignment horizontal="center" vertical="center"/>
    </xf>
    <xf numFmtId="3" fontId="16" fillId="0" borderId="74" xfId="9" applyNumberFormat="1" applyBorder="1" applyAlignment="1">
      <alignment horizontal="center" vertical="center"/>
    </xf>
    <xf numFmtId="3" fontId="16" fillId="0" borderId="49" xfId="9" applyNumberFormat="1" applyBorder="1" applyAlignment="1">
      <alignment horizontal="center"/>
    </xf>
    <xf numFmtId="3" fontId="16" fillId="0" borderId="42" xfId="9" applyNumberFormat="1" applyBorder="1" applyAlignment="1">
      <alignment horizontal="center"/>
    </xf>
    <xf numFmtId="0" fontId="16" fillId="0" borderId="80" xfId="9" applyBorder="1" applyAlignment="1">
      <alignment vertical="center"/>
    </xf>
    <xf numFmtId="3" fontId="3" fillId="2" borderId="42" xfId="9" applyNumberFormat="1" applyFont="1" applyFill="1" applyBorder="1" applyAlignment="1">
      <alignment horizontal="center"/>
    </xf>
    <xf numFmtId="165" fontId="3" fillId="0" borderId="17" xfId="9" applyNumberFormat="1" applyFont="1" applyBorder="1" applyAlignment="1">
      <alignment horizontal="center" vertical="top"/>
    </xf>
    <xf numFmtId="0" fontId="26" fillId="0" borderId="35" xfId="9" applyFont="1" applyBorder="1" applyAlignment="1">
      <alignment horizontal="right" vertical="center"/>
    </xf>
    <xf numFmtId="0" fontId="16" fillId="5" borderId="0" xfId="9" applyFill="1"/>
    <xf numFmtId="1" fontId="3" fillId="0" borderId="17" xfId="9" applyNumberFormat="1" applyFont="1" applyBorder="1" applyAlignment="1">
      <alignment horizontal="center" vertical="top"/>
    </xf>
    <xf numFmtId="0" fontId="26" fillId="0" borderId="35" xfId="9" applyFont="1" applyBorder="1" applyAlignment="1">
      <alignment horizontal="right" vertical="top"/>
    </xf>
    <xf numFmtId="0" fontId="3" fillId="0" borderId="26" xfId="9" applyFont="1" applyBorder="1" applyAlignment="1">
      <alignment horizontal="left" vertical="center" wrapText="1"/>
    </xf>
    <xf numFmtId="0" fontId="3" fillId="0" borderId="55" xfId="9" applyFont="1" applyBorder="1" applyAlignment="1">
      <alignment horizontal="left" vertical="center" wrapText="1"/>
    </xf>
    <xf numFmtId="0" fontId="3" fillId="0" borderId="60" xfId="9" applyFont="1" applyBorder="1" applyAlignment="1">
      <alignment horizontal="left" vertical="center" wrapText="1"/>
    </xf>
    <xf numFmtId="0" fontId="3" fillId="0" borderId="60" xfId="9" applyFont="1" applyBorder="1" applyAlignment="1">
      <alignment horizontal="left" wrapText="1"/>
    </xf>
    <xf numFmtId="0" fontId="26" fillId="0" borderId="40" xfId="9" applyFont="1" applyBorder="1" applyAlignment="1">
      <alignment horizontal="right" vertical="top"/>
    </xf>
    <xf numFmtId="0" fontId="3" fillId="0" borderId="41" xfId="9" applyFont="1" applyBorder="1" applyAlignment="1">
      <alignment horizontal="left" wrapText="1"/>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0" fontId="22" fillId="0" borderId="0" xfId="9" applyFont="1" applyAlignment="1">
      <alignment horizontal="center"/>
    </xf>
    <xf numFmtId="167" fontId="3" fillId="0" borderId="96" xfId="9" applyNumberFormat="1" applyFont="1" applyBorder="1" applyAlignment="1">
      <alignment horizontal="center"/>
    </xf>
    <xf numFmtId="167" fontId="3" fillId="0" borderId="97"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5"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5"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5" xfId="9" applyFont="1" applyBorder="1" applyAlignment="1">
      <alignment horizontal="justify" vertical="top"/>
    </xf>
    <xf numFmtId="166" fontId="3" fillId="0" borderId="55" xfId="13" applyNumberFormat="1" applyFont="1" applyBorder="1" applyAlignment="1">
      <alignment horizontal="center"/>
    </xf>
    <xf numFmtId="165" fontId="3" fillId="0" borderId="35" xfId="9" applyNumberFormat="1" applyFont="1" applyBorder="1" applyAlignment="1">
      <alignment horizontal="right" vertical="top"/>
    </xf>
    <xf numFmtId="2" fontId="3" fillId="0" borderId="35"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5"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5" xfId="9" applyNumberFormat="1" applyFont="1" applyBorder="1" applyAlignment="1">
      <alignment horizontal="right" vertical="center"/>
    </xf>
    <xf numFmtId="0" fontId="3" fillId="0" borderId="26" xfId="9" applyFont="1" applyBorder="1" applyAlignment="1">
      <alignment horizontal="left" vertical="center"/>
    </xf>
    <xf numFmtId="0" fontId="3" fillId="0" borderId="60" xfId="9" applyFont="1" applyBorder="1" applyAlignment="1">
      <alignment horizontal="left" vertical="center"/>
    </xf>
    <xf numFmtId="166" fontId="3" fillId="0" borderId="60" xfId="13" applyNumberFormat="1" applyFont="1" applyBorder="1" applyAlignment="1">
      <alignment horizontal="center"/>
    </xf>
    <xf numFmtId="166" fontId="3" fillId="0" borderId="60" xfId="13" applyNumberFormat="1" applyFont="1" applyBorder="1" applyAlignment="1">
      <alignment horizontal="center" vertical="center"/>
    </xf>
    <xf numFmtId="0" fontId="3" fillId="0" borderId="27" xfId="9" applyFont="1" applyBorder="1" applyAlignment="1">
      <alignment horizontal="left" vertical="center"/>
    </xf>
    <xf numFmtId="0" fontId="22" fillId="0" borderId="77" xfId="9" applyFont="1" applyBorder="1" applyAlignment="1">
      <alignment horizontal="center"/>
    </xf>
    <xf numFmtId="0" fontId="22" fillId="0" borderId="95" xfId="9" applyFont="1" applyBorder="1" applyAlignment="1">
      <alignment horizontal="center"/>
    </xf>
    <xf numFmtId="166" fontId="22" fillId="0" borderId="79" xfId="13" applyNumberFormat="1" applyFont="1" applyBorder="1" applyAlignment="1">
      <alignment horizontal="right" vertical="center"/>
    </xf>
    <xf numFmtId="166" fontId="22" fillId="0" borderId="79" xfId="13" applyNumberFormat="1" applyFont="1" applyBorder="1" applyAlignment="1">
      <alignment horizontal="center" vertical="center"/>
    </xf>
    <xf numFmtId="166" fontId="22" fillId="0" borderId="79"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5" xfId="9" quotePrefix="1" applyFont="1" applyBorder="1" applyAlignment="1">
      <alignment horizontal="center"/>
    </xf>
    <xf numFmtId="0" fontId="22" fillId="0" borderId="50" xfId="9" applyFont="1" applyBorder="1" applyAlignment="1">
      <alignment horizontal="left" vertical="center"/>
    </xf>
    <xf numFmtId="166" fontId="3" fillId="0" borderId="50" xfId="13" applyNumberFormat="1" applyFont="1" applyBorder="1" applyAlignment="1">
      <alignment horizontal="center"/>
    </xf>
    <xf numFmtId="0" fontId="3" fillId="0" borderId="35" xfId="9" applyFont="1" applyBorder="1" applyAlignment="1">
      <alignment horizontal="center"/>
    </xf>
    <xf numFmtId="166" fontId="3" fillId="0" borderId="35"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98" xfId="13" applyNumberFormat="1" applyFont="1" applyFill="1" applyBorder="1" applyAlignment="1">
      <alignment horizontal="right"/>
    </xf>
    <xf numFmtId="0" fontId="3" fillId="0" borderId="60" xfId="9" applyFont="1" applyBorder="1" applyAlignment="1">
      <alignment horizontal="center"/>
    </xf>
    <xf numFmtId="166" fontId="3" fillId="0" borderId="99" xfId="13" applyNumberFormat="1" applyFont="1" applyFill="1" applyBorder="1" applyAlignment="1">
      <alignment horizontal="right"/>
    </xf>
    <xf numFmtId="165" fontId="3" fillId="0" borderId="35" xfId="9" applyNumberFormat="1" applyFont="1" applyBorder="1" applyAlignment="1">
      <alignment horizontal="center" vertical="top"/>
    </xf>
    <xf numFmtId="0" fontId="3" fillId="0" borderId="55" xfId="9" applyFont="1" applyBorder="1" applyAlignment="1">
      <alignment horizontal="left"/>
    </xf>
    <xf numFmtId="0" fontId="3" fillId="0" borderId="26" xfId="9" applyFont="1" applyBorder="1" applyAlignment="1">
      <alignment horizontal="left"/>
    </xf>
    <xf numFmtId="166" fontId="22" fillId="0" borderId="79"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90" xfId="9" applyFont="1" applyBorder="1" applyAlignment="1">
      <alignment horizontal="center" vertical="center"/>
    </xf>
    <xf numFmtId="2" fontId="3" fillId="0" borderId="93" xfId="9" applyNumberFormat="1" applyFont="1" applyBorder="1" applyAlignment="1">
      <alignment horizontal="right" vertical="center"/>
    </xf>
    <xf numFmtId="0" fontId="3" fillId="2" borderId="26" xfId="9" applyFont="1" applyFill="1" applyBorder="1" applyAlignment="1">
      <alignment horizontal="left"/>
    </xf>
    <xf numFmtId="0" fontId="3" fillId="0" borderId="39" xfId="9" applyFont="1" applyBorder="1" applyAlignment="1">
      <alignment horizontal="center" vertical="top"/>
    </xf>
    <xf numFmtId="0" fontId="3" fillId="0" borderId="40" xfId="9" applyFont="1" applyBorder="1" applyAlignment="1">
      <alignment horizontal="center" vertical="top"/>
    </xf>
    <xf numFmtId="166" fontId="22" fillId="0" borderId="80" xfId="13" applyNumberFormat="1" applyFont="1" applyBorder="1" applyAlignment="1">
      <alignment horizontal="right" vertical="center"/>
    </xf>
    <xf numFmtId="166" fontId="22" fillId="0" borderId="80" xfId="13" applyNumberFormat="1" applyFont="1" applyBorder="1" applyAlignment="1">
      <alignment vertical="center"/>
    </xf>
    <xf numFmtId="166" fontId="22" fillId="0" borderId="95" xfId="13" applyNumberFormat="1" applyFont="1" applyBorder="1" applyAlignment="1">
      <alignment horizontal="center" vertical="center"/>
    </xf>
    <xf numFmtId="0" fontId="22" fillId="0" borderId="50"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77" xfId="9" applyFont="1" applyBorder="1" applyAlignment="1">
      <alignment horizontal="center"/>
    </xf>
    <xf numFmtId="0" fontId="3" fillId="0" borderId="78" xfId="9" applyFont="1" applyBorder="1" applyAlignment="1">
      <alignment horizontal="center"/>
    </xf>
    <xf numFmtId="0" fontId="22" fillId="0" borderId="78" xfId="9" quotePrefix="1" applyFont="1" applyBorder="1" applyAlignment="1">
      <alignment horizontal="right" vertical="center"/>
    </xf>
    <xf numFmtId="0" fontId="22" fillId="0" borderId="79" xfId="9" quotePrefix="1" applyFont="1" applyBorder="1" applyAlignment="1">
      <alignment horizontal="right" vertical="center"/>
    </xf>
    <xf numFmtId="166" fontId="3" fillId="0" borderId="79"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102" xfId="17" applyFont="1" applyFill="1" applyBorder="1">
      <alignment horizontal="center" vertical="center" wrapText="1"/>
    </xf>
    <xf numFmtId="0" fontId="45" fillId="6" borderId="103"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42" xfId="10" applyFont="1" applyFill="1" applyBorder="1" applyAlignment="1">
      <alignment horizontal="left" vertical="center" wrapText="1"/>
    </xf>
    <xf numFmtId="0" fontId="49" fillId="2" borderId="0" xfId="15" applyFont="1" applyFill="1" applyAlignment="1">
      <alignment vertical="center"/>
    </xf>
    <xf numFmtId="0" fontId="50" fillId="2" borderId="0" xfId="15" applyFont="1" applyFill="1"/>
    <xf numFmtId="0" fontId="51" fillId="2" borderId="0" xfId="15" applyFont="1" applyFill="1"/>
    <xf numFmtId="3" fontId="51" fillId="2" borderId="0" xfId="15" applyNumberFormat="1"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vertical="top"/>
    </xf>
    <xf numFmtId="3" fontId="54" fillId="2" borderId="0" xfId="15" applyNumberFormat="1"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xf numFmtId="3" fontId="54" fillId="2" borderId="4" xfId="15" applyNumberFormat="1"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8" fillId="2" borderId="0" xfId="21" applyFont="1" applyFill="1" applyAlignment="1">
      <alignment horizontal="center"/>
    </xf>
    <xf numFmtId="49" fontId="55" fillId="2" borderId="27" xfId="21" applyNumberFormat="1" applyFont="1" applyFill="1" applyBorder="1" applyAlignment="1">
      <alignment horizontal="center" vertical="center"/>
    </xf>
    <xf numFmtId="0" fontId="59" fillId="2" borderId="27" xfId="25" applyFont="1" applyFill="1" applyBorder="1" applyAlignment="1">
      <alignment vertical="center" wrapText="1"/>
    </xf>
    <xf numFmtId="0" fontId="58"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58" fillId="0" borderId="3" xfId="25" applyFont="1" applyBorder="1" applyAlignment="1">
      <alignment horizontal="justify" vertical="top" wrapText="1"/>
    </xf>
    <xf numFmtId="0" fontId="59"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58" fillId="0" borderId="27" xfId="25" applyFont="1" applyBorder="1" applyAlignment="1">
      <alignment horizontal="justify" vertical="top" wrapText="1"/>
    </xf>
    <xf numFmtId="49" fontId="48" fillId="2" borderId="107" xfId="21" applyNumberFormat="1" applyFont="1" applyFill="1" applyBorder="1" applyAlignment="1">
      <alignment horizontal="right" vertical="top"/>
    </xf>
    <xf numFmtId="0" fontId="48" fillId="2" borderId="107" xfId="21" applyFont="1" applyFill="1" applyBorder="1" applyAlignment="1">
      <alignment vertical="top" wrapText="1"/>
    </xf>
    <xf numFmtId="49" fontId="53" fillId="2" borderId="60" xfId="21" applyNumberFormat="1" applyFont="1" applyFill="1" applyBorder="1" applyAlignment="1">
      <alignment horizontal="right" vertical="top"/>
    </xf>
    <xf numFmtId="0" fontId="58" fillId="0" borderId="60" xfId="25" applyFont="1" applyBorder="1" applyAlignment="1">
      <alignment horizontal="justify" vertical="top" wrapText="1"/>
    </xf>
    <xf numFmtId="49" fontId="53" fillId="2" borderId="107" xfId="21" applyNumberFormat="1" applyFont="1" applyFill="1" applyBorder="1" applyAlignment="1">
      <alignment horizontal="right" vertical="top"/>
    </xf>
    <xf numFmtId="0" fontId="58" fillId="0" borderId="107" xfId="25" applyFont="1" applyBorder="1" applyAlignment="1">
      <alignment horizontal="justify" vertical="top" wrapText="1"/>
    </xf>
    <xf numFmtId="49" fontId="55" fillId="2" borderId="27" xfId="21" applyNumberFormat="1" applyFont="1" applyFill="1" applyBorder="1" applyAlignment="1">
      <alignment horizontal="center" vertical="top"/>
    </xf>
    <xf numFmtId="0" fontId="59" fillId="2" borderId="27" xfId="25" applyFont="1" applyFill="1" applyBorder="1" applyAlignment="1">
      <alignment vertical="top" wrapText="1"/>
    </xf>
    <xf numFmtId="49" fontId="58" fillId="0" borderId="107" xfId="21" applyNumberFormat="1" applyFont="1" applyBorder="1" applyAlignment="1">
      <alignment horizontal="right" vertical="center"/>
    </xf>
    <xf numFmtId="0" fontId="58" fillId="8" borderId="107" xfId="21" applyFont="1" applyFill="1" applyBorder="1" applyAlignment="1">
      <alignment vertical="center" wrapText="1"/>
    </xf>
    <xf numFmtId="0" fontId="59" fillId="2" borderId="27" xfId="25" applyFont="1" applyFill="1" applyBorder="1" applyAlignment="1">
      <alignment horizontal="left" vertical="top" wrapText="1"/>
    </xf>
    <xf numFmtId="49" fontId="58" fillId="2" borderId="108" xfId="21" applyNumberFormat="1" applyFont="1" applyFill="1" applyBorder="1" applyAlignment="1">
      <alignment horizontal="right" vertical="center"/>
    </xf>
    <xf numFmtId="49" fontId="55" fillId="2" borderId="2" xfId="21" applyNumberFormat="1" applyFont="1" applyFill="1" applyBorder="1" applyAlignment="1">
      <alignment horizontal="center" vertical="center"/>
    </xf>
    <xf numFmtId="0" fontId="59" fillId="2" borderId="2" xfId="25" applyFont="1" applyFill="1" applyBorder="1" applyAlignment="1">
      <alignment horizontal="left" vertical="center" wrapText="1"/>
    </xf>
    <xf numFmtId="49" fontId="58" fillId="2" borderId="60" xfId="21" applyNumberFormat="1" applyFont="1" applyFill="1" applyBorder="1" applyAlignment="1">
      <alignment horizontal="right" vertical="center"/>
    </xf>
    <xf numFmtId="0" fontId="58" fillId="0" borderId="60" xfId="25" applyFont="1" applyBorder="1" applyAlignment="1">
      <alignment horizontal="justify" vertical="center" wrapText="1"/>
    </xf>
    <xf numFmtId="49" fontId="58" fillId="2" borderId="107" xfId="21" applyNumberFormat="1" applyFont="1" applyFill="1" applyBorder="1" applyAlignment="1">
      <alignment horizontal="right" vertical="center"/>
    </xf>
    <xf numFmtId="0" fontId="58" fillId="0" borderId="107" xfId="25" applyFont="1" applyBorder="1" applyAlignment="1">
      <alignment horizontal="justify" vertical="center" wrapText="1"/>
    </xf>
    <xf numFmtId="0" fontId="58" fillId="0" borderId="3" xfId="26" applyFont="1" applyBorder="1" applyAlignment="1">
      <alignment horizontal="justify" vertical="top" wrapText="1"/>
    </xf>
    <xf numFmtId="49" fontId="53" fillId="2" borderId="108" xfId="21" applyNumberFormat="1" applyFont="1" applyFill="1" applyBorder="1" applyAlignment="1">
      <alignment horizontal="center" vertical="top"/>
    </xf>
    <xf numFmtId="0" fontId="48" fillId="0" borderId="30" xfId="0" applyFont="1" applyBorder="1" applyAlignment="1">
      <alignment horizontal="center" vertical="center" wrapText="1"/>
    </xf>
    <xf numFmtId="0" fontId="58" fillId="0" borderId="26" xfId="27" applyFont="1" applyBorder="1" applyAlignment="1">
      <alignment horizontal="justify" vertical="top" wrapText="1"/>
    </xf>
    <xf numFmtId="49" fontId="58" fillId="2" borderId="26" xfId="21" applyNumberFormat="1" applyFont="1" applyFill="1" applyBorder="1" applyAlignment="1">
      <alignment horizontal="right" vertical="center"/>
    </xf>
    <xf numFmtId="0" fontId="58" fillId="0" borderId="26" xfId="25" applyFont="1" applyBorder="1" applyAlignment="1">
      <alignment horizontal="justify" vertical="center" wrapText="1"/>
    </xf>
    <xf numFmtId="49" fontId="55" fillId="2" borderId="109" xfId="25" applyNumberFormat="1" applyFont="1" applyFill="1" applyBorder="1" applyAlignment="1">
      <alignment horizontal="center" vertical="center"/>
    </xf>
    <xf numFmtId="0" fontId="58" fillId="2" borderId="110"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58" fillId="2" borderId="55" xfId="21" applyNumberFormat="1" applyFont="1" applyFill="1" applyBorder="1" applyAlignment="1">
      <alignment horizontal="right" vertical="center"/>
    </xf>
    <xf numFmtId="0" fontId="58" fillId="0" borderId="55" xfId="25" applyFont="1" applyBorder="1" applyAlignment="1">
      <alignment horizontal="justify" vertical="center" wrapText="1"/>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58"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58" fillId="0" borderId="3" xfId="27" applyFont="1" applyBorder="1" applyAlignment="1">
      <alignment horizontal="justify" vertical="top" wrapText="1"/>
    </xf>
    <xf numFmtId="49" fontId="56" fillId="2" borderId="3" xfId="0" applyNumberFormat="1" applyFont="1" applyFill="1" applyBorder="1" applyAlignment="1">
      <alignment horizontal="center" vertical="top"/>
    </xf>
    <xf numFmtId="0" fontId="48" fillId="2" borderId="3" xfId="0" applyFont="1" applyFill="1" applyBorder="1" applyAlignment="1">
      <alignment horizontal="justify" vertical="top" wrapText="1"/>
    </xf>
    <xf numFmtId="0" fontId="48" fillId="2" borderId="108"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0" fontId="58" fillId="0" borderId="107" xfId="27" applyFont="1" applyBorder="1" applyAlignment="1">
      <alignment horizontal="justify" vertical="center" wrapText="1"/>
    </xf>
    <xf numFmtId="0" fontId="58" fillId="0" borderId="0" xfId="21" applyFont="1" applyAlignment="1">
      <alignment horizontal="center" vertical="center"/>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58" fillId="0" borderId="108" xfId="21" applyNumberFormat="1" applyFont="1" applyBorder="1" applyAlignment="1">
      <alignment horizontal="right" vertical="center"/>
    </xf>
    <xf numFmtId="49" fontId="52" fillId="2" borderId="3" xfId="21" applyNumberFormat="1" applyFont="1" applyFill="1" applyBorder="1" applyAlignment="1">
      <alignment horizontal="center" vertical="center"/>
    </xf>
    <xf numFmtId="0" fontId="58" fillId="2" borderId="3" xfId="21" applyFont="1" applyFill="1" applyBorder="1" applyAlignment="1">
      <alignment horizontal="justify" vertical="top" wrapText="1"/>
    </xf>
    <xf numFmtId="0" fontId="58"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58" fillId="2" borderId="27" xfId="0" applyFont="1" applyFill="1" applyBorder="1" applyAlignment="1">
      <alignment horizontal="right"/>
    </xf>
    <xf numFmtId="0" fontId="58" fillId="0" borderId="26" xfId="15" applyFont="1" applyBorder="1" applyAlignment="1">
      <alignment horizontal="justify" vertical="top" wrapText="1"/>
    </xf>
    <xf numFmtId="49" fontId="48" fillId="2" borderId="107" xfId="0" applyNumberFormat="1" applyFont="1" applyFill="1" applyBorder="1" applyAlignment="1">
      <alignment horizontal="right" vertical="center"/>
    </xf>
    <xf numFmtId="0" fontId="48" fillId="2" borderId="107"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49" fontId="48" fillId="2" borderId="108" xfId="0" applyNumberFormat="1" applyFont="1" applyFill="1" applyBorder="1" applyAlignment="1">
      <alignment horizontal="right" vertical="center"/>
    </xf>
    <xf numFmtId="0" fontId="48" fillId="2" borderId="108" xfId="0" applyFont="1" applyFill="1" applyBorder="1" applyAlignment="1">
      <alignment horizontal="justify" vertical="center" wrapText="1"/>
    </xf>
    <xf numFmtId="0" fontId="58" fillId="2" borderId="3" xfId="0" applyFont="1" applyFill="1" applyBorder="1" applyAlignment="1">
      <alignment horizontal="right"/>
    </xf>
    <xf numFmtId="0" fontId="60" fillId="0" borderId="3" xfId="15" applyFont="1" applyBorder="1" applyAlignment="1">
      <alignment horizontal="justify" vertical="top" wrapText="1"/>
    </xf>
    <xf numFmtId="0" fontId="52" fillId="2" borderId="27" xfId="15" applyFont="1" applyFill="1" applyBorder="1" applyAlignment="1">
      <alignment horizontal="justify" vertical="center" wrapText="1"/>
    </xf>
    <xf numFmtId="0" fontId="58" fillId="0" borderId="3" xfId="15" applyFont="1" applyBorder="1" applyAlignment="1">
      <alignment horizontal="justify" vertical="top" wrapText="1"/>
    </xf>
    <xf numFmtId="0" fontId="48" fillId="0" borderId="109"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0" fillId="0" borderId="26" xfId="15" applyFont="1" applyBorder="1" applyAlignment="1">
      <alignment horizontal="justify" vertical="top" wrapText="1"/>
    </xf>
    <xf numFmtId="0" fontId="48" fillId="2" borderId="60" xfId="25" applyFont="1" applyFill="1" applyBorder="1" applyAlignment="1">
      <alignment horizontal="right" vertical="top" wrapText="1"/>
    </xf>
    <xf numFmtId="0" fontId="58" fillId="2" borderId="113" xfId="0" applyFont="1" applyFill="1" applyBorder="1" applyAlignment="1">
      <alignment horizontal="justify" vertical="top" wrapText="1"/>
    </xf>
    <xf numFmtId="0" fontId="48" fillId="2" borderId="60" xfId="25" applyFont="1" applyFill="1" applyBorder="1" applyAlignment="1">
      <alignment horizontal="right" vertical="center" wrapText="1"/>
    </xf>
    <xf numFmtId="0" fontId="58" fillId="2" borderId="113" xfId="0" applyFont="1" applyFill="1" applyBorder="1" applyAlignment="1">
      <alignment horizontal="justify" vertical="center" wrapText="1"/>
    </xf>
    <xf numFmtId="0" fontId="48" fillId="2" borderId="3" xfId="25" applyFont="1" applyFill="1" applyBorder="1" applyAlignment="1">
      <alignment horizontal="right" vertical="center" wrapText="1"/>
    </xf>
    <xf numFmtId="49" fontId="56" fillId="2" borderId="27" xfId="21" applyNumberFormat="1" applyFont="1" applyFill="1" applyBorder="1" applyAlignment="1">
      <alignment horizontal="center" vertical="center"/>
    </xf>
    <xf numFmtId="0" fontId="61" fillId="0" borderId="27" xfId="0" applyFont="1" applyBorder="1" applyAlignment="1">
      <alignment horizontal="justify" vertical="center" wrapText="1"/>
    </xf>
    <xf numFmtId="0" fontId="60" fillId="2" borderId="26" xfId="0" applyFont="1" applyFill="1" applyBorder="1" applyAlignment="1">
      <alignment horizontal="justify" vertical="top" wrapText="1"/>
    </xf>
    <xf numFmtId="49" fontId="62" fillId="0" borderId="60" xfId="25" applyNumberFormat="1" applyFont="1" applyBorder="1" applyAlignment="1">
      <alignment horizontal="right" vertical="center"/>
    </xf>
    <xf numFmtId="0" fontId="48" fillId="8" borderId="60" xfId="25" applyFont="1" applyFill="1" applyBorder="1" applyAlignment="1">
      <alignment vertical="center" wrapText="1"/>
    </xf>
    <xf numFmtId="0" fontId="53" fillId="2" borderId="0" xfId="21" applyFont="1" applyFill="1" applyAlignment="1">
      <alignment horizontal="center"/>
    </xf>
    <xf numFmtId="49" fontId="62" fillId="2" borderId="3" xfId="25" applyNumberFormat="1" applyFont="1" applyFill="1" applyBorder="1" applyAlignment="1">
      <alignment horizontal="right" vertical="center"/>
    </xf>
    <xf numFmtId="0" fontId="48" fillId="8" borderId="3" xfId="25" applyFont="1" applyFill="1" applyBorder="1" applyAlignment="1">
      <alignment vertical="center" wrapText="1"/>
    </xf>
    <xf numFmtId="0" fontId="56" fillId="2" borderId="27" xfId="0" applyFont="1" applyFill="1" applyBorder="1" applyAlignment="1">
      <alignment horizontal="left" vertical="center" wrapText="1"/>
    </xf>
    <xf numFmtId="49" fontId="0" fillId="2" borderId="107" xfId="21" applyNumberFormat="1" applyFont="1" applyFill="1" applyBorder="1" applyAlignment="1">
      <alignment horizontal="right" vertical="center"/>
    </xf>
    <xf numFmtId="0" fontId="0" fillId="2" borderId="107"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6" xfId="25" applyFont="1" applyBorder="1" applyAlignment="1">
      <alignment horizontal="right" vertical="center" wrapText="1"/>
    </xf>
    <xf numFmtId="0" fontId="58" fillId="0" borderId="60" xfId="27" applyFont="1" applyBorder="1" applyAlignment="1">
      <alignment horizontal="justify" vertical="center" wrapText="1"/>
    </xf>
    <xf numFmtId="0" fontId="48" fillId="0" borderId="114" xfId="25" applyFont="1" applyBorder="1" applyAlignment="1">
      <alignment horizontal="right" vertical="center" wrapText="1"/>
    </xf>
    <xf numFmtId="49" fontId="52" fillId="2" borderId="108" xfId="21" applyNumberFormat="1" applyFont="1" applyFill="1" applyBorder="1" applyAlignment="1">
      <alignment horizontal="center" vertical="center"/>
    </xf>
    <xf numFmtId="0" fontId="52" fillId="2" borderId="108" xfId="21" applyFont="1" applyFill="1" applyBorder="1" applyAlignment="1">
      <alignment horizontal="justify" vertical="center" wrapText="1"/>
    </xf>
    <xf numFmtId="49" fontId="48" fillId="2" borderId="3" xfId="0" applyNumberFormat="1" applyFont="1" applyFill="1" applyBorder="1" applyAlignment="1">
      <alignment horizontal="right" vertical="top"/>
    </xf>
    <xf numFmtId="0" fontId="64"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49" fontId="56" fillId="2" borderId="3" xfId="0" applyNumberFormat="1" applyFont="1" applyFill="1" applyBorder="1" applyAlignment="1">
      <alignment horizontal="right" vertical="top"/>
    </xf>
    <xf numFmtId="0" fontId="48" fillId="2" borderId="0" xfId="27" applyFont="1" applyFill="1"/>
    <xf numFmtId="49" fontId="56" fillId="2" borderId="27" xfId="0" applyNumberFormat="1" applyFont="1" applyFill="1" applyBorder="1" applyAlignment="1">
      <alignment horizontal="right" vertical="top"/>
    </xf>
    <xf numFmtId="49" fontId="56" fillId="2" borderId="108" xfId="0" applyNumberFormat="1" applyFont="1" applyFill="1" applyBorder="1" applyAlignment="1">
      <alignment horizontal="right" vertical="top"/>
    </xf>
    <xf numFmtId="0" fontId="64" fillId="2" borderId="27" xfId="0" applyFont="1" applyFill="1" applyBorder="1" applyAlignment="1">
      <alignment horizontal="left" vertical="top" wrapText="1"/>
    </xf>
    <xf numFmtId="49" fontId="62" fillId="2" borderId="27" xfId="25" applyNumberFormat="1" applyFont="1" applyFill="1" applyBorder="1" applyAlignment="1">
      <alignment horizontal="right" vertical="center"/>
    </xf>
    <xf numFmtId="49" fontId="48" fillId="2" borderId="27" xfId="25" applyNumberFormat="1" applyFont="1" applyFill="1" applyBorder="1" applyAlignment="1">
      <alignment horizontal="right" vertical="top"/>
    </xf>
    <xf numFmtId="0" fontId="48" fillId="0" borderId="60" xfId="15" applyFont="1" applyBorder="1" applyAlignment="1">
      <alignment horizontal="justify" vertical="center" wrapText="1"/>
    </xf>
    <xf numFmtId="49" fontId="54" fillId="2" borderId="105" xfId="27" applyNumberFormat="1" applyFont="1" applyFill="1" applyBorder="1" applyAlignment="1">
      <alignment horizontal="center" vertical="center"/>
    </xf>
    <xf numFmtId="0" fontId="51" fillId="2" borderId="116" xfId="27" applyFont="1" applyFill="1" applyBorder="1" applyAlignment="1">
      <alignment vertical="center" wrapText="1"/>
    </xf>
    <xf numFmtId="0" fontId="54" fillId="2" borderId="0" xfId="27" applyFont="1" applyFill="1" applyAlignment="1">
      <alignment vertical="center"/>
    </xf>
    <xf numFmtId="0" fontId="66" fillId="2" borderId="0" xfId="15" applyFont="1" applyFill="1" applyAlignment="1">
      <alignment horizontal="left" vertical="center"/>
    </xf>
    <xf numFmtId="0" fontId="66" fillId="2" borderId="0" xfId="15" applyFont="1" applyFill="1" applyAlignment="1">
      <alignment vertical="center"/>
    </xf>
    <xf numFmtId="0" fontId="54"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67"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7" applyNumberFormat="1" applyFont="1" applyFill="1" applyAlignment="1">
      <alignment horizontal="center"/>
    </xf>
    <xf numFmtId="0" fontId="53" fillId="2" borderId="0" xfId="27" applyFont="1" applyFill="1"/>
    <xf numFmtId="0" fontId="50" fillId="2" borderId="116" xfId="27" applyFont="1" applyFill="1" applyBorder="1" applyAlignment="1">
      <alignment horizontal="right" vertical="center" wrapText="1"/>
    </xf>
    <xf numFmtId="0" fontId="3" fillId="0" borderId="73" xfId="9" quotePrefix="1" applyFont="1" applyBorder="1" applyAlignment="1">
      <alignment horizontal="justify" vertical="top" wrapText="1"/>
    </xf>
    <xf numFmtId="3" fontId="68" fillId="8" borderId="104" xfId="15" applyNumberFormat="1" applyFont="1" applyFill="1" applyBorder="1" applyAlignment="1">
      <alignment horizontal="center" vertical="center"/>
    </xf>
    <xf numFmtId="3" fontId="68" fillId="8" borderId="118" xfId="15" applyNumberFormat="1" applyFont="1" applyFill="1" applyBorder="1" applyAlignment="1">
      <alignment horizontal="center" vertical="center" wrapText="1"/>
    </xf>
    <xf numFmtId="3" fontId="68" fillId="8" borderId="105" xfId="15" applyNumberFormat="1" applyFont="1" applyFill="1" applyBorder="1" applyAlignment="1">
      <alignment horizontal="center" vertical="center"/>
    </xf>
    <xf numFmtId="3" fontId="68" fillId="8" borderId="121" xfId="15" applyNumberFormat="1" applyFont="1" applyFill="1" applyBorder="1" applyAlignment="1">
      <alignment horizontal="center" vertical="center" wrapText="1"/>
    </xf>
    <xf numFmtId="0" fontId="52" fillId="7" borderId="27" xfId="22" applyFont="1" applyFill="1" applyBorder="1" applyAlignment="1">
      <alignment horizontal="center" vertical="center"/>
    </xf>
    <xf numFmtId="0" fontId="70" fillId="7" borderId="27" xfId="22" applyFont="1" applyFill="1" applyBorder="1" applyAlignment="1">
      <alignment horizontal="left" vertical="center"/>
    </xf>
    <xf numFmtId="3" fontId="68" fillId="8" borderId="27" xfId="22" applyNumberFormat="1" applyFont="1" applyFill="1" applyBorder="1" applyAlignment="1">
      <alignment horizontal="center" vertical="center"/>
    </xf>
    <xf numFmtId="3" fontId="68" fillId="8" borderId="27" xfId="22" applyNumberFormat="1" applyFont="1" applyFill="1" applyBorder="1" applyAlignment="1">
      <alignment horizontal="left" vertical="center"/>
    </xf>
    <xf numFmtId="3" fontId="68" fillId="8" borderId="27" xfId="23" applyNumberFormat="1" applyFont="1" applyFill="1" applyBorder="1" applyAlignment="1">
      <alignment horizontal="right" vertical="center"/>
    </xf>
    <xf numFmtId="3" fontId="54" fillId="2" borderId="60" xfId="28" applyNumberFormat="1" applyFont="1" applyFill="1" applyBorder="1" applyAlignment="1">
      <alignment horizontal="center" vertical="center"/>
    </xf>
    <xf numFmtId="0" fontId="58" fillId="8" borderId="27" xfId="22" applyFont="1" applyFill="1" applyBorder="1" applyAlignment="1">
      <alignment horizontal="center" vertical="top"/>
    </xf>
    <xf numFmtId="0" fontId="63" fillId="8" borderId="27" xfId="22" applyFont="1" applyFill="1" applyBorder="1" applyAlignment="1">
      <alignment horizontal="justify" vertical="top" wrapText="1"/>
    </xf>
    <xf numFmtId="3" fontId="68" fillId="8" borderId="27" xfId="22" applyNumberFormat="1" applyFont="1" applyFill="1" applyBorder="1" applyAlignment="1">
      <alignment horizontal="center"/>
    </xf>
    <xf numFmtId="3" fontId="68" fillId="8" borderId="27" xfId="22" applyNumberFormat="1" applyFont="1" applyFill="1" applyBorder="1" applyAlignment="1">
      <alignment horizontal="left"/>
    </xf>
    <xf numFmtId="3" fontId="68" fillId="8" borderId="27" xfId="23" applyNumberFormat="1" applyFont="1" applyFill="1" applyBorder="1" applyAlignment="1">
      <alignment horizontal="right"/>
    </xf>
    <xf numFmtId="49" fontId="52" fillId="9" borderId="111" xfId="21" applyNumberFormat="1" applyFont="1" applyFill="1" applyBorder="1" applyAlignment="1">
      <alignment horizontal="center" vertical="center"/>
    </xf>
    <xf numFmtId="0" fontId="52" fillId="9" borderId="112" xfId="21" applyFont="1" applyFill="1" applyBorder="1" applyAlignment="1">
      <alignment horizontal="justify" vertical="center" wrapText="1"/>
    </xf>
    <xf numFmtId="0" fontId="54" fillId="9" borderId="112" xfId="21" applyFont="1" applyFill="1" applyBorder="1" applyAlignment="1">
      <alignment horizontal="center" vertical="center"/>
    </xf>
    <xf numFmtId="3" fontId="54" fillId="9" borderId="112" xfId="28" applyNumberFormat="1" applyFont="1" applyFill="1" applyBorder="1" applyAlignment="1">
      <alignment horizontal="center" vertical="center"/>
    </xf>
    <xf numFmtId="3" fontId="54" fillId="9" borderId="124" xfId="28" applyNumberFormat="1" applyFont="1" applyFill="1" applyBorder="1" applyAlignment="1">
      <alignment horizontal="right" vertical="center"/>
    </xf>
    <xf numFmtId="0" fontId="58" fillId="9" borderId="0" xfId="21" applyFont="1" applyFill="1" applyAlignment="1">
      <alignment horizontal="center"/>
    </xf>
    <xf numFmtId="0" fontId="51" fillId="2" borderId="1" xfId="22" applyFont="1" applyFill="1" applyBorder="1" applyAlignment="1">
      <alignment horizontal="center" vertical="center"/>
    </xf>
    <xf numFmtId="0" fontId="72" fillId="2" borderId="1" xfId="22" applyFont="1" applyFill="1" applyBorder="1" applyAlignment="1">
      <alignment horizontal="left" vertical="center"/>
    </xf>
    <xf numFmtId="3" fontId="68" fillId="8" borderId="1" xfId="22" applyNumberFormat="1" applyFont="1" applyFill="1" applyBorder="1" applyAlignment="1">
      <alignment horizontal="center" vertical="center"/>
    </xf>
    <xf numFmtId="3" fontId="68" fillId="8" borderId="1" xfId="22" applyNumberFormat="1" applyFont="1" applyFill="1" applyBorder="1" applyAlignment="1">
      <alignment horizontal="left" vertical="center"/>
    </xf>
    <xf numFmtId="3" fontId="68" fillId="8" borderId="1" xfId="23" applyNumberFormat="1" applyFont="1" applyFill="1" applyBorder="1" applyAlignment="1">
      <alignment horizontal="right" vertical="center"/>
    </xf>
    <xf numFmtId="0" fontId="54" fillId="2" borderId="3" xfId="21" applyFont="1" applyFill="1" applyBorder="1" applyAlignment="1">
      <alignment horizontal="center" vertical="center"/>
    </xf>
    <xf numFmtId="3" fontId="54" fillId="2" borderId="3" xfId="28" applyNumberFormat="1" applyFont="1" applyFill="1" applyBorder="1" applyAlignment="1">
      <alignment horizontal="center" vertical="center"/>
    </xf>
    <xf numFmtId="3" fontId="54" fillId="2" borderId="3" xfId="28" applyNumberFormat="1" applyFont="1" applyFill="1" applyBorder="1" applyAlignment="1">
      <alignment horizontal="right" vertical="center"/>
    </xf>
    <xf numFmtId="0" fontId="54" fillId="2" borderId="2" xfId="21" applyFont="1" applyFill="1" applyBorder="1" applyAlignment="1">
      <alignment horizontal="center" vertical="center"/>
    </xf>
    <xf numFmtId="3" fontId="54" fillId="2" borderId="2" xfId="28" applyNumberFormat="1" applyFont="1" applyFill="1" applyBorder="1" applyAlignment="1">
      <alignment horizontal="center" vertical="center"/>
    </xf>
    <xf numFmtId="3" fontId="51" fillId="2" borderId="2" xfId="28" applyNumberFormat="1" applyFont="1" applyFill="1" applyBorder="1" applyAlignment="1">
      <alignment horizontal="center" vertical="center"/>
    </xf>
    <xf numFmtId="3" fontId="51" fillId="2" borderId="2" xfId="28" applyNumberFormat="1" applyFont="1" applyFill="1" applyBorder="1" applyAlignment="1">
      <alignment horizontal="right" vertical="center"/>
    </xf>
    <xf numFmtId="0" fontId="54" fillId="8" borderId="3" xfId="21" applyFont="1" applyFill="1" applyBorder="1" applyAlignment="1">
      <alignment horizontal="center"/>
    </xf>
    <xf numFmtId="3" fontId="54" fillId="2" borderId="3" xfId="28" applyNumberFormat="1" applyFont="1" applyFill="1" applyBorder="1" applyAlignment="1">
      <alignment horizontal="center"/>
    </xf>
    <xf numFmtId="3" fontId="54" fillId="2" borderId="3" xfId="28" applyNumberFormat="1" applyFont="1" applyFill="1" applyBorder="1" applyAlignment="1">
      <alignment horizontal="right"/>
    </xf>
    <xf numFmtId="0" fontId="54" fillId="2" borderId="27" xfId="21" applyFont="1" applyFill="1" applyBorder="1" applyAlignment="1">
      <alignment horizontal="center" vertical="center"/>
    </xf>
    <xf numFmtId="3" fontId="54"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right" vertical="center"/>
    </xf>
    <xf numFmtId="0" fontId="54" fillId="8" borderId="27" xfId="21" applyFont="1" applyFill="1" applyBorder="1" applyAlignment="1">
      <alignment horizontal="center"/>
    </xf>
    <xf numFmtId="3" fontId="54" fillId="2" borderId="27" xfId="28" applyNumberFormat="1" applyFont="1" applyFill="1" applyBorder="1" applyAlignment="1">
      <alignment horizontal="center"/>
    </xf>
    <xf numFmtId="3" fontId="54" fillId="2" borderId="27" xfId="28" applyNumberFormat="1" applyFont="1" applyFill="1" applyBorder="1" applyAlignment="1">
      <alignment horizontal="right"/>
    </xf>
    <xf numFmtId="0" fontId="62" fillId="2" borderId="107" xfId="21" applyFont="1" applyFill="1" applyBorder="1" applyAlignment="1">
      <alignment horizontal="center" vertical="center"/>
    </xf>
    <xf numFmtId="3" fontId="54" fillId="2" borderId="107" xfId="28" applyNumberFormat="1" applyFont="1" applyFill="1" applyBorder="1" applyAlignment="1">
      <alignment horizontal="center" vertical="center"/>
    </xf>
    <xf numFmtId="3" fontId="62" fillId="2" borderId="107" xfId="28" applyNumberFormat="1" applyFont="1" applyFill="1" applyBorder="1" applyAlignment="1">
      <alignment horizontal="center" vertical="center"/>
    </xf>
    <xf numFmtId="3" fontId="62" fillId="2" borderId="107" xfId="28" applyNumberFormat="1" applyFont="1" applyFill="1" applyBorder="1" applyAlignment="1">
      <alignment horizontal="right" vertical="center"/>
    </xf>
    <xf numFmtId="49" fontId="48" fillId="2" borderId="108" xfId="21" applyNumberFormat="1" applyFont="1" applyFill="1" applyBorder="1" applyAlignment="1">
      <alignment horizontal="right" vertical="top"/>
    </xf>
    <xf numFmtId="0" fontId="48" fillId="2" borderId="108" xfId="21" applyFont="1" applyFill="1" applyBorder="1" applyAlignment="1">
      <alignment vertical="top" wrapText="1"/>
    </xf>
    <xf numFmtId="0" fontId="62" fillId="2" borderId="108" xfId="21" applyFont="1" applyFill="1" applyBorder="1" applyAlignment="1">
      <alignment horizontal="center" vertical="center"/>
    </xf>
    <xf numFmtId="3" fontId="54" fillId="2" borderId="108" xfId="28" applyNumberFormat="1" applyFont="1" applyFill="1" applyBorder="1" applyAlignment="1">
      <alignment horizontal="center" vertical="center"/>
    </xf>
    <xf numFmtId="3" fontId="62" fillId="2" borderId="108" xfId="28" applyNumberFormat="1" applyFont="1" applyFill="1" applyBorder="1" applyAlignment="1">
      <alignment horizontal="center" vertical="center"/>
    </xf>
    <xf numFmtId="3" fontId="62" fillId="2" borderId="108" xfId="28" applyNumberFormat="1" applyFont="1" applyFill="1" applyBorder="1" applyAlignment="1">
      <alignment horizontal="right" vertical="center"/>
    </xf>
    <xf numFmtId="0" fontId="54" fillId="2" borderId="27" xfId="21" applyFont="1" applyFill="1" applyBorder="1" applyAlignment="1">
      <alignment horizontal="center"/>
    </xf>
    <xf numFmtId="0" fontId="54" fillId="2" borderId="60" xfId="21" applyFont="1" applyFill="1" applyBorder="1" applyAlignment="1">
      <alignment horizontal="center" vertical="center"/>
    </xf>
    <xf numFmtId="3" fontId="54" fillId="2" borderId="60" xfId="28" applyNumberFormat="1" applyFont="1" applyFill="1" applyBorder="1" applyAlignment="1">
      <alignment horizontal="right" vertical="center"/>
    </xf>
    <xf numFmtId="0" fontId="54" fillId="2" borderId="107" xfId="21" applyFont="1" applyFill="1" applyBorder="1" applyAlignment="1">
      <alignment horizontal="center" vertical="center"/>
    </xf>
    <xf numFmtId="3" fontId="54" fillId="2" borderId="107" xfId="28" applyNumberFormat="1" applyFont="1" applyFill="1" applyBorder="1" applyAlignment="1">
      <alignment horizontal="right" vertical="center"/>
    </xf>
    <xf numFmtId="3" fontId="62" fillId="2" borderId="27" xfId="28" applyNumberFormat="1" applyFont="1" applyFill="1" applyBorder="1" applyAlignment="1">
      <alignment horizontal="center"/>
    </xf>
    <xf numFmtId="0" fontId="54" fillId="8" borderId="107" xfId="21" applyFont="1" applyFill="1" applyBorder="1" applyAlignment="1">
      <alignment horizontal="center" vertical="center"/>
    </xf>
    <xf numFmtId="0" fontId="54" fillId="2" borderId="3" xfId="21" applyFont="1" applyFill="1" applyBorder="1" applyAlignment="1">
      <alignment horizontal="center"/>
    </xf>
    <xf numFmtId="3" fontId="62" fillId="2" borderId="3" xfId="28" applyNumberFormat="1" applyFont="1" applyFill="1" applyBorder="1" applyAlignment="1">
      <alignment horizontal="center"/>
    </xf>
    <xf numFmtId="0" fontId="58" fillId="8" borderId="108" xfId="21" applyFont="1" applyFill="1" applyBorder="1" applyAlignment="1">
      <alignment vertical="center" wrapText="1"/>
    </xf>
    <xf numFmtId="0" fontId="54" fillId="8" borderId="108" xfId="21" applyFont="1" applyFill="1" applyBorder="1" applyAlignment="1">
      <alignment horizontal="center" vertical="center"/>
    </xf>
    <xf numFmtId="3" fontId="54" fillId="2" borderId="108" xfId="28" applyNumberFormat="1" applyFont="1" applyFill="1" applyBorder="1" applyAlignment="1">
      <alignment horizontal="right" vertical="center"/>
    </xf>
    <xf numFmtId="0" fontId="52" fillId="2" borderId="27" xfId="26" applyFont="1" applyFill="1" applyBorder="1" applyAlignment="1">
      <alignment horizontal="justify" vertical="top" wrapText="1"/>
    </xf>
    <xf numFmtId="0" fontId="62" fillId="0" borderId="26" xfId="0" applyFont="1" applyBorder="1" applyAlignment="1">
      <alignment horizontal="center" wrapText="1"/>
    </xf>
    <xf numFmtId="3" fontId="62" fillId="0" borderId="26" xfId="0" applyNumberFormat="1" applyFont="1" applyBorder="1" applyAlignment="1">
      <alignment horizontal="center" wrapText="1"/>
    </xf>
    <xf numFmtId="3" fontId="62" fillId="0" borderId="26" xfId="28" applyNumberFormat="1" applyFont="1" applyFill="1" applyBorder="1" applyAlignment="1">
      <alignment horizontal="right"/>
    </xf>
    <xf numFmtId="0" fontId="54" fillId="2" borderId="26" xfId="21" applyFont="1" applyFill="1" applyBorder="1" applyAlignment="1">
      <alignment horizontal="center" vertical="center"/>
    </xf>
    <xf numFmtId="3" fontId="54" fillId="2" borderId="26" xfId="28" applyNumberFormat="1" applyFont="1" applyFill="1" applyBorder="1" applyAlignment="1">
      <alignment horizontal="center" vertical="center"/>
    </xf>
    <xf numFmtId="0" fontId="54" fillId="2" borderId="110" xfId="25" applyFont="1" applyFill="1" applyBorder="1" applyAlignment="1">
      <alignment horizontal="center"/>
    </xf>
    <xf numFmtId="3" fontId="62" fillId="2" borderId="110" xfId="28" applyNumberFormat="1" applyFont="1" applyFill="1" applyBorder="1" applyAlignment="1">
      <alignment horizontal="center"/>
    </xf>
    <xf numFmtId="3" fontId="54" fillId="2" borderId="110" xfId="28" applyNumberFormat="1" applyFont="1" applyFill="1" applyBorder="1" applyAlignment="1">
      <alignment horizontal="center"/>
    </xf>
    <xf numFmtId="3" fontId="54" fillId="2" borderId="125" xfId="28" applyNumberFormat="1" applyFont="1" applyFill="1" applyBorder="1" applyAlignment="1">
      <alignment horizontal="right"/>
    </xf>
    <xf numFmtId="0" fontId="54" fillId="8" borderId="26" xfId="21" applyFont="1" applyFill="1" applyBorder="1" applyAlignment="1">
      <alignment horizontal="center"/>
    </xf>
    <xf numFmtId="3" fontId="54" fillId="2" borderId="26" xfId="28" applyNumberFormat="1" applyFont="1" applyFill="1" applyBorder="1" applyAlignment="1">
      <alignment horizontal="center"/>
    </xf>
    <xf numFmtId="3" fontId="54" fillId="2" borderId="26" xfId="28" applyNumberFormat="1" applyFont="1" applyFill="1" applyBorder="1" applyAlignment="1">
      <alignment horizontal="right"/>
    </xf>
    <xf numFmtId="3" fontId="54" fillId="2" borderId="27" xfId="28" applyNumberFormat="1" applyFont="1" applyFill="1" applyBorder="1" applyAlignment="1">
      <alignment horizontal="right" vertical="center"/>
    </xf>
    <xf numFmtId="0" fontId="58" fillId="0" borderId="108" xfId="25" applyFont="1" applyBorder="1" applyAlignment="1">
      <alignment horizontal="justify" vertical="center" wrapText="1"/>
    </xf>
    <xf numFmtId="0" fontId="54" fillId="2" borderId="108" xfId="21" applyFont="1" applyFill="1" applyBorder="1" applyAlignment="1">
      <alignment horizontal="center" vertical="center"/>
    </xf>
    <xf numFmtId="0" fontId="54" fillId="2" borderId="55" xfId="21" applyFont="1" applyFill="1" applyBorder="1" applyAlignment="1">
      <alignment horizontal="center" vertical="center"/>
    </xf>
    <xf numFmtId="3" fontId="54" fillId="2" borderId="55" xfId="28" applyNumberFormat="1" applyFont="1" applyFill="1" applyBorder="1" applyAlignment="1">
      <alignment horizontal="center" vertical="center"/>
    </xf>
    <xf numFmtId="3" fontId="54" fillId="2" borderId="55" xfId="28" applyNumberFormat="1" applyFont="1" applyFill="1" applyBorder="1" applyAlignment="1">
      <alignment horizontal="right" vertical="center"/>
    </xf>
    <xf numFmtId="0" fontId="62" fillId="2" borderId="3" xfId="21" applyFont="1" applyFill="1" applyBorder="1" applyAlignment="1">
      <alignment horizontal="center"/>
    </xf>
    <xf numFmtId="0" fontId="62" fillId="2" borderId="27" xfId="21" applyFont="1" applyFill="1" applyBorder="1" applyAlignment="1">
      <alignment horizontal="center"/>
    </xf>
    <xf numFmtId="0" fontId="58" fillId="2" borderId="108" xfId="25" applyFont="1" applyFill="1" applyBorder="1" applyAlignment="1">
      <alignment horizontal="justify" vertical="center" wrapText="1"/>
    </xf>
    <xf numFmtId="0" fontId="54" fillId="2" borderId="108" xfId="21" applyFont="1" applyFill="1" applyBorder="1" applyAlignment="1">
      <alignment horizontal="center"/>
    </xf>
    <xf numFmtId="3" fontId="54" fillId="2" borderId="108" xfId="28" applyNumberFormat="1" applyFont="1" applyFill="1" applyBorder="1" applyAlignment="1">
      <alignment horizontal="center"/>
    </xf>
    <xf numFmtId="3" fontId="73" fillId="2" borderId="108" xfId="28" applyNumberFormat="1" applyFont="1" applyFill="1" applyBorder="1" applyAlignment="1">
      <alignment horizontal="center"/>
    </xf>
    <xf numFmtId="3" fontId="54" fillId="2" borderId="108" xfId="28" applyNumberFormat="1" applyFont="1" applyFill="1" applyBorder="1" applyAlignment="1">
      <alignment horizontal="right"/>
    </xf>
    <xf numFmtId="49" fontId="53" fillId="2" borderId="0" xfId="21" applyNumberFormat="1" applyFont="1" applyFill="1" applyAlignment="1">
      <alignment horizontal="center" vertical="top"/>
    </xf>
    <xf numFmtId="0" fontId="58" fillId="2" borderId="0" xfId="25" applyFont="1" applyFill="1" applyAlignment="1">
      <alignment horizontal="justify" vertical="center" wrapText="1"/>
    </xf>
    <xf numFmtId="0" fontId="54" fillId="2" borderId="0" xfId="21" applyFont="1" applyFill="1" applyAlignment="1">
      <alignment horizontal="center"/>
    </xf>
    <xf numFmtId="3" fontId="54" fillId="2" borderId="0" xfId="28" applyNumberFormat="1" applyFont="1" applyFill="1" applyBorder="1" applyAlignment="1">
      <alignment horizontal="center"/>
    </xf>
    <xf numFmtId="3" fontId="73" fillId="2" borderId="0" xfId="28" applyNumberFormat="1" applyFont="1" applyFill="1" applyBorder="1" applyAlignment="1">
      <alignment horizontal="center"/>
    </xf>
    <xf numFmtId="3" fontId="54" fillId="2" borderId="0" xfId="28" applyNumberFormat="1" applyFont="1" applyFill="1" applyBorder="1" applyAlignment="1">
      <alignment horizontal="right"/>
    </xf>
    <xf numFmtId="3" fontId="62" fillId="2" borderId="27" xfId="28" applyNumberFormat="1" applyFont="1" applyFill="1" applyBorder="1" applyAlignment="1">
      <alignment horizontal="right"/>
    </xf>
    <xf numFmtId="0" fontId="62" fillId="2" borderId="27" xfId="21" applyFont="1" applyFill="1" applyBorder="1" applyAlignment="1">
      <alignment horizontal="center" vertical="center"/>
    </xf>
    <xf numFmtId="3" fontId="62" fillId="2" borderId="27" xfId="28" applyNumberFormat="1" applyFont="1" applyFill="1" applyBorder="1" applyAlignment="1">
      <alignment horizontal="center" vertical="center"/>
    </xf>
    <xf numFmtId="3" fontId="62" fillId="2" borderId="27" xfId="28" applyNumberFormat="1" applyFont="1" applyFill="1" applyBorder="1" applyAlignment="1">
      <alignment horizontal="right" vertical="center"/>
    </xf>
    <xf numFmtId="49" fontId="52" fillId="2" borderId="27" xfId="21" applyNumberFormat="1" applyFont="1" applyFill="1" applyBorder="1" applyAlignment="1">
      <alignment horizontal="center" vertical="top"/>
    </xf>
    <xf numFmtId="0" fontId="52" fillId="2" borderId="27" xfId="21" applyFont="1" applyFill="1" applyBorder="1" applyAlignment="1">
      <alignment horizontal="justify" vertical="top" wrapText="1"/>
    </xf>
    <xf numFmtId="3" fontId="62" fillId="2" borderId="3" xfId="28" applyNumberFormat="1" applyFont="1" applyFill="1" applyBorder="1" applyAlignment="1">
      <alignment horizontal="right"/>
    </xf>
    <xf numFmtId="0" fontId="62" fillId="0" borderId="3" xfId="25" applyFont="1" applyBorder="1" applyAlignment="1">
      <alignment horizontal="center" wrapText="1"/>
    </xf>
    <xf numFmtId="3" fontId="54" fillId="2" borderId="3" xfId="28" quotePrefix="1" applyNumberFormat="1" applyFont="1" applyFill="1" applyBorder="1" applyAlignment="1">
      <alignment horizontal="center"/>
    </xf>
    <xf numFmtId="0" fontId="48" fillId="2" borderId="27" xfId="0" applyFont="1" applyFill="1" applyBorder="1" applyAlignment="1">
      <alignment horizontal="center" vertical="center"/>
    </xf>
    <xf numFmtId="3" fontId="48"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right" vertical="center"/>
    </xf>
    <xf numFmtId="0" fontId="62" fillId="2" borderId="26" xfId="25" applyFont="1" applyFill="1" applyBorder="1" applyAlignment="1">
      <alignment horizontal="center" wrapText="1"/>
    </xf>
    <xf numFmtId="3" fontId="62" fillId="2" borderId="26" xfId="25" applyNumberFormat="1" applyFont="1" applyFill="1" applyBorder="1" applyAlignment="1">
      <alignment horizontal="center" wrapText="1"/>
    </xf>
    <xf numFmtId="3" fontId="62" fillId="2" borderId="26" xfId="28" applyNumberFormat="1" applyFont="1" applyFill="1" applyBorder="1" applyAlignment="1">
      <alignment horizontal="right"/>
    </xf>
    <xf numFmtId="0" fontId="66" fillId="2" borderId="110" xfId="0" applyFont="1" applyFill="1" applyBorder="1" applyAlignment="1">
      <alignment horizontal="justify" vertical="center" wrapText="1"/>
    </xf>
    <xf numFmtId="0" fontId="48" fillId="2" borderId="112" xfId="25" applyFont="1" applyFill="1" applyBorder="1" applyAlignment="1">
      <alignment horizontal="right" vertical="center" wrapText="1"/>
    </xf>
    <xf numFmtId="0" fontId="66" fillId="2" borderId="112" xfId="0" applyFont="1" applyFill="1" applyBorder="1" applyAlignment="1">
      <alignment horizontal="justify" vertical="center" wrapText="1"/>
    </xf>
    <xf numFmtId="0" fontId="54" fillId="2" borderId="112" xfId="21" applyFont="1" applyFill="1" applyBorder="1" applyAlignment="1">
      <alignment horizontal="center" vertical="center"/>
    </xf>
    <xf numFmtId="3" fontId="54" fillId="2" borderId="112" xfId="28" applyNumberFormat="1" applyFont="1" applyFill="1" applyBorder="1" applyAlignment="1">
      <alignment horizontal="center" vertical="center"/>
    </xf>
    <xf numFmtId="3" fontId="54" fillId="2" borderId="124" xfId="28" applyNumberFormat="1" applyFont="1" applyFill="1" applyBorder="1" applyAlignment="1">
      <alignment horizontal="right" vertical="center"/>
    </xf>
    <xf numFmtId="0" fontId="54" fillId="8" borderId="27" xfId="21" applyFont="1" applyFill="1" applyBorder="1" applyAlignment="1">
      <alignment horizontal="center" vertical="center"/>
    </xf>
    <xf numFmtId="0" fontId="62" fillId="8" borderId="60" xfId="25" applyFont="1" applyFill="1" applyBorder="1" applyAlignment="1">
      <alignment horizontal="center" vertical="center"/>
    </xf>
    <xf numFmtId="3" fontId="62" fillId="2" borderId="60" xfId="28" applyNumberFormat="1" applyFont="1" applyFill="1" applyBorder="1" applyAlignment="1">
      <alignment horizontal="center" vertical="center"/>
    </xf>
    <xf numFmtId="3" fontId="62" fillId="8" borderId="60" xfId="28" applyNumberFormat="1" applyFont="1" applyFill="1" applyBorder="1" applyAlignment="1">
      <alignment horizontal="center" vertical="center"/>
    </xf>
    <xf numFmtId="0" fontId="62" fillId="8" borderId="3" xfId="25" applyFont="1" applyFill="1" applyBorder="1" applyAlignment="1">
      <alignment horizontal="center" vertical="center"/>
    </xf>
    <xf numFmtId="3" fontId="62" fillId="2" borderId="3" xfId="28" applyNumberFormat="1" applyFont="1" applyFill="1" applyBorder="1" applyAlignment="1">
      <alignment horizontal="center" vertical="center"/>
    </xf>
    <xf numFmtId="3" fontId="62" fillId="8" borderId="107" xfId="28" applyNumberFormat="1" applyFont="1" applyFill="1" applyBorder="1" applyAlignment="1">
      <alignment horizontal="center" vertical="center"/>
    </xf>
    <xf numFmtId="0" fontId="48" fillId="2" borderId="27" xfId="21" applyFont="1" applyFill="1" applyBorder="1" applyAlignment="1">
      <alignment horizontal="center"/>
    </xf>
    <xf numFmtId="3" fontId="48" fillId="2" borderId="27" xfId="28" applyNumberFormat="1" applyFont="1" applyFill="1" applyBorder="1" applyAlignment="1">
      <alignment horizontal="center"/>
    </xf>
    <xf numFmtId="3" fontId="48" fillId="2" borderId="27" xfId="28" applyNumberFormat="1" applyFont="1" applyFill="1" applyBorder="1" applyAlignment="1">
      <alignment horizontal="right"/>
    </xf>
    <xf numFmtId="0" fontId="0" fillId="2" borderId="107" xfId="21" applyFont="1" applyFill="1" applyBorder="1" applyAlignment="1">
      <alignment horizontal="center" vertical="center"/>
    </xf>
    <xf numFmtId="3" fontId="0" fillId="2" borderId="107" xfId="28" applyNumberFormat="1" applyFont="1" applyFill="1" applyBorder="1" applyAlignment="1">
      <alignment horizontal="center" vertical="center"/>
    </xf>
    <xf numFmtId="3" fontId="0" fillId="2" borderId="107" xfId="28" applyNumberFormat="1" applyFont="1" applyFill="1" applyBorder="1" applyAlignment="1">
      <alignment horizontal="right" vertical="center"/>
    </xf>
    <xf numFmtId="0" fontId="62" fillId="0" borderId="27" xfId="25" applyFont="1" applyBorder="1" applyAlignment="1">
      <alignment horizontal="center" wrapText="1"/>
    </xf>
    <xf numFmtId="0" fontId="62" fillId="0" borderId="60" xfId="25" applyFont="1" applyBorder="1" applyAlignment="1">
      <alignment horizontal="center" vertical="center" wrapText="1"/>
    </xf>
    <xf numFmtId="0" fontId="62" fillId="0" borderId="107" xfId="25" applyFont="1" applyBorder="1" applyAlignment="1">
      <alignment horizontal="center" vertical="center" wrapText="1"/>
    </xf>
    <xf numFmtId="0" fontId="62" fillId="2" borderId="27" xfId="0" applyFont="1" applyFill="1" applyBorder="1" applyAlignment="1">
      <alignment horizontal="center" vertical="center"/>
    </xf>
    <xf numFmtId="3" fontId="49" fillId="2" borderId="27" xfId="28" applyNumberFormat="1" applyFont="1" applyFill="1" applyBorder="1" applyAlignment="1">
      <alignment horizontal="center" vertical="center"/>
    </xf>
    <xf numFmtId="3" fontId="49" fillId="2" borderId="27" xfId="28" applyNumberFormat="1" applyFont="1" applyFill="1" applyBorder="1" applyAlignment="1">
      <alignment horizontal="right" vertical="center"/>
    </xf>
    <xf numFmtId="0" fontId="62" fillId="2" borderId="108" xfId="21" applyFont="1" applyFill="1" applyBorder="1" applyAlignment="1">
      <alignment horizontal="center"/>
    </xf>
    <xf numFmtId="3" fontId="62" fillId="2" borderId="108" xfId="28" applyNumberFormat="1" applyFont="1" applyFill="1" applyBorder="1" applyAlignment="1">
      <alignment horizontal="center"/>
    </xf>
    <xf numFmtId="3" fontId="62" fillId="2" borderId="108" xfId="28" applyNumberFormat="1" applyFont="1" applyFill="1" applyBorder="1" applyAlignment="1">
      <alignment horizontal="right"/>
    </xf>
    <xf numFmtId="0" fontId="62" fillId="2" borderId="26" xfId="21" applyFont="1" applyFill="1" applyBorder="1" applyAlignment="1">
      <alignment horizontal="center"/>
    </xf>
    <xf numFmtId="3" fontId="62" fillId="2" borderId="26" xfId="28" applyNumberFormat="1" applyFont="1" applyFill="1" applyBorder="1" applyAlignment="1">
      <alignment horizontal="center"/>
    </xf>
    <xf numFmtId="49" fontId="56" fillId="2" borderId="55" xfId="0" applyNumberFormat="1" applyFont="1" applyFill="1" applyBorder="1" applyAlignment="1">
      <alignment horizontal="center" vertical="center"/>
    </xf>
    <xf numFmtId="0" fontId="56" fillId="2" borderId="55" xfId="0" applyFont="1" applyFill="1" applyBorder="1" applyAlignment="1">
      <alignment horizontal="justify" vertical="center" wrapText="1"/>
    </xf>
    <xf numFmtId="0" fontId="62" fillId="2" borderId="55" xfId="21" applyFont="1" applyFill="1" applyBorder="1" applyAlignment="1">
      <alignment horizontal="center" vertical="center"/>
    </xf>
    <xf numFmtId="3" fontId="62" fillId="2" borderId="55" xfId="28" applyNumberFormat="1" applyFont="1" applyFill="1" applyBorder="1" applyAlignment="1">
      <alignment horizontal="center" vertical="center"/>
    </xf>
    <xf numFmtId="3" fontId="62" fillId="2" borderId="55" xfId="28" applyNumberFormat="1" applyFont="1" applyFill="1" applyBorder="1" applyAlignment="1">
      <alignment horizontal="right" vertical="center"/>
    </xf>
    <xf numFmtId="49" fontId="48" fillId="2" borderId="26" xfId="0" applyNumberFormat="1" applyFont="1" applyFill="1" applyBorder="1" applyAlignment="1">
      <alignment horizontal="right" vertical="center"/>
    </xf>
    <xf numFmtId="0" fontId="48" fillId="2" borderId="26" xfId="0" applyFont="1" applyFill="1" applyBorder="1" applyAlignment="1">
      <alignment horizontal="justify" vertical="center" wrapText="1"/>
    </xf>
    <xf numFmtId="0" fontId="62" fillId="2" borderId="26" xfId="21" applyFont="1" applyFill="1" applyBorder="1" applyAlignment="1">
      <alignment horizontal="center" vertical="center"/>
    </xf>
    <xf numFmtId="3" fontId="62" fillId="2" borderId="26" xfId="28" applyNumberFormat="1" applyFont="1" applyFill="1" applyBorder="1" applyAlignment="1">
      <alignment horizontal="center" vertical="center"/>
    </xf>
    <xf numFmtId="3" fontId="62" fillId="2" borderId="26" xfId="28" applyNumberFormat="1" applyFont="1" applyFill="1" applyBorder="1" applyAlignment="1">
      <alignment horizontal="right" vertical="center"/>
    </xf>
    <xf numFmtId="49" fontId="48" fillId="2" borderId="60" xfId="0" applyNumberFormat="1" applyFont="1" applyFill="1" applyBorder="1" applyAlignment="1">
      <alignment horizontal="right" vertical="center"/>
    </xf>
    <xf numFmtId="0" fontId="48" fillId="2" borderId="60" xfId="0" applyFont="1" applyFill="1" applyBorder="1" applyAlignment="1">
      <alignment horizontal="justify" vertical="center" wrapText="1"/>
    </xf>
    <xf numFmtId="0" fontId="62" fillId="2" borderId="60" xfId="21" applyFont="1" applyFill="1" applyBorder="1" applyAlignment="1">
      <alignment horizontal="center" vertical="center"/>
    </xf>
    <xf numFmtId="3" fontId="62" fillId="2" borderId="60" xfId="28" applyNumberFormat="1" applyFont="1" applyFill="1" applyBorder="1" applyAlignment="1">
      <alignment horizontal="right" vertical="center"/>
    </xf>
    <xf numFmtId="49" fontId="56" fillId="2" borderId="2" xfId="0" applyNumberFormat="1" applyFont="1" applyFill="1" applyBorder="1" applyAlignment="1">
      <alignment horizontal="center" vertical="center"/>
    </xf>
    <xf numFmtId="0" fontId="56" fillId="2" borderId="2" xfId="0" applyFont="1" applyFill="1" applyBorder="1" applyAlignment="1">
      <alignment horizontal="justify" vertical="center" wrapText="1"/>
    </xf>
    <xf numFmtId="0" fontId="62" fillId="2" borderId="2" xfId="21" applyFont="1" applyFill="1" applyBorder="1" applyAlignment="1">
      <alignment horizontal="center" vertical="center"/>
    </xf>
    <xf numFmtId="3" fontId="62" fillId="2" borderId="2" xfId="28" applyNumberFormat="1" applyFont="1" applyFill="1" applyBorder="1" applyAlignment="1">
      <alignment horizontal="center" vertical="center"/>
    </xf>
    <xf numFmtId="3" fontId="62" fillId="2" borderId="2" xfId="28" applyNumberFormat="1" applyFont="1" applyFill="1" applyBorder="1" applyAlignment="1">
      <alignment horizontal="right" vertical="center"/>
    </xf>
    <xf numFmtId="0" fontId="48" fillId="0" borderId="27" xfId="0" applyFont="1" applyBorder="1" applyAlignment="1">
      <alignment horizontal="justify" vertical="top" wrapText="1"/>
    </xf>
    <xf numFmtId="0" fontId="58" fillId="2" borderId="60" xfId="0" applyFont="1" applyFill="1" applyBorder="1" applyAlignment="1">
      <alignment horizontal="right" vertical="center"/>
    </xf>
    <xf numFmtId="0" fontId="58" fillId="2" borderId="107" xfId="0" applyFont="1" applyFill="1" applyBorder="1" applyAlignment="1">
      <alignment horizontal="right" vertical="center"/>
    </xf>
    <xf numFmtId="49" fontId="62" fillId="2" borderId="107" xfId="25" applyNumberFormat="1" applyFont="1" applyFill="1" applyBorder="1" applyAlignment="1">
      <alignment horizontal="right" vertical="center"/>
    </xf>
    <xf numFmtId="0" fontId="48" fillId="2" borderId="107" xfId="0" applyFont="1" applyFill="1" applyBorder="1" applyAlignment="1">
      <alignment vertical="center" wrapText="1"/>
    </xf>
    <xf numFmtId="0" fontId="62" fillId="2" borderId="27" xfId="25" applyFont="1" applyFill="1" applyBorder="1" applyAlignment="1">
      <alignment horizontal="center" vertical="center"/>
    </xf>
    <xf numFmtId="49" fontId="56" fillId="0" borderId="115" xfId="19" applyNumberFormat="1" applyFont="1" applyBorder="1" applyAlignment="1">
      <alignment horizontal="center" vertical="top"/>
    </xf>
    <xf numFmtId="0" fontId="56" fillId="0" borderId="60" xfId="19" applyFont="1" applyBorder="1" applyAlignment="1">
      <alignment horizontal="justify" vertical="justify" wrapText="1"/>
    </xf>
    <xf numFmtId="0" fontId="48" fillId="0" borderId="60" xfId="19" applyFont="1" applyBorder="1" applyAlignment="1">
      <alignment horizontal="center" vertical="center"/>
    </xf>
    <xf numFmtId="3" fontId="48" fillId="0" borderId="60" xfId="28" applyNumberFormat="1" applyFont="1" applyFill="1" applyBorder="1" applyAlignment="1">
      <alignment horizontal="center" vertical="center"/>
    </xf>
    <xf numFmtId="3" fontId="48" fillId="0" borderId="60" xfId="28" applyNumberFormat="1" applyFont="1" applyFill="1" applyBorder="1" applyAlignment="1" applyProtection="1">
      <alignment horizontal="center"/>
      <protection locked="0"/>
    </xf>
    <xf numFmtId="38" fontId="48" fillId="0" borderId="60" xfId="26" applyNumberFormat="1" applyFont="1" applyBorder="1" applyAlignment="1">
      <alignment horizontal="center" vertical="center"/>
    </xf>
    <xf numFmtId="38" fontId="48" fillId="0" borderId="60" xfId="26" applyNumberFormat="1" applyFont="1" applyBorder="1" applyAlignment="1" applyProtection="1">
      <alignment horizontal="center" vertical="center"/>
      <protection locked="0"/>
    </xf>
    <xf numFmtId="38" fontId="48" fillId="0" borderId="36" xfId="26" applyNumberFormat="1" applyFont="1" applyBorder="1" applyAlignment="1" applyProtection="1">
      <alignment horizontal="center" vertical="center"/>
      <protection locked="0"/>
    </xf>
    <xf numFmtId="169" fontId="48" fillId="0" borderId="38" xfId="26" applyNumberFormat="1" applyFont="1" applyBorder="1" applyAlignment="1" applyProtection="1">
      <alignment horizontal="center" vertical="center"/>
      <protection locked="0"/>
    </xf>
    <xf numFmtId="0" fontId="48" fillId="0" borderId="0" xfId="19" applyFont="1"/>
    <xf numFmtId="0" fontId="48" fillId="0" borderId="60" xfId="19" applyFont="1" applyBorder="1" applyAlignment="1">
      <alignment horizontal="justify" vertical="justify" wrapText="1"/>
    </xf>
    <xf numFmtId="49" fontId="62" fillId="2" borderId="111" xfId="25" applyNumberFormat="1" applyFont="1" applyFill="1" applyBorder="1" applyAlignment="1">
      <alignment horizontal="right" vertical="center"/>
    </xf>
    <xf numFmtId="0" fontId="48" fillId="2" borderId="112" xfId="0" applyFont="1" applyFill="1" applyBorder="1" applyAlignment="1">
      <alignment horizontal="justify" vertical="top" wrapText="1"/>
    </xf>
    <xf numFmtId="0" fontId="62" fillId="2" borderId="112" xfId="21" applyFont="1" applyFill="1" applyBorder="1" applyAlignment="1">
      <alignment horizontal="center"/>
    </xf>
    <xf numFmtId="3" fontId="62" fillId="2" borderId="112" xfId="28" applyNumberFormat="1" applyFont="1" applyFill="1" applyBorder="1" applyAlignment="1">
      <alignment horizontal="center"/>
    </xf>
    <xf numFmtId="3" fontId="62" fillId="2" borderId="124" xfId="28" applyNumberFormat="1" applyFont="1" applyFill="1" applyBorder="1" applyAlignment="1">
      <alignment horizontal="right"/>
    </xf>
    <xf numFmtId="0" fontId="58" fillId="2" borderId="108" xfId="0" applyFont="1" applyFill="1" applyBorder="1" applyAlignment="1">
      <alignment horizontal="right"/>
    </xf>
    <xf numFmtId="0" fontId="53" fillId="2" borderId="107" xfId="27" applyFont="1" applyFill="1" applyBorder="1" applyAlignment="1">
      <alignment horizontal="right" vertical="center"/>
    </xf>
    <xf numFmtId="0" fontId="60" fillId="0" borderId="107" xfId="15" applyFont="1" applyBorder="1" applyAlignment="1">
      <alignment horizontal="justify" vertical="center" wrapText="1"/>
    </xf>
    <xf numFmtId="0" fontId="54" fillId="2" borderId="107" xfId="27" applyFont="1" applyFill="1" applyBorder="1" applyAlignment="1">
      <alignment horizontal="center" vertical="center"/>
    </xf>
    <xf numFmtId="3" fontId="54" fillId="2" borderId="107" xfId="27" applyNumberFormat="1" applyFont="1" applyFill="1" applyBorder="1" applyAlignment="1">
      <alignment horizontal="center" vertical="center"/>
    </xf>
    <xf numFmtId="0" fontId="55" fillId="2" borderId="3" xfId="27" applyFont="1" applyFill="1" applyBorder="1" applyAlignment="1">
      <alignment horizontal="center" vertical="top"/>
    </xf>
    <xf numFmtId="0" fontId="58" fillId="2" borderId="3" xfId="0" applyFont="1" applyFill="1" applyBorder="1" applyAlignment="1">
      <alignment horizontal="justify" vertical="top" wrapText="1"/>
    </xf>
    <xf numFmtId="0" fontId="60" fillId="0" borderId="3" xfId="26" applyFont="1" applyBorder="1" applyAlignment="1">
      <alignment horizontal="center"/>
    </xf>
    <xf numFmtId="38" fontId="60" fillId="0" borderId="3" xfId="26" applyNumberFormat="1" applyFont="1" applyBorder="1" applyAlignment="1">
      <alignment horizontal="center" wrapText="1"/>
    </xf>
    <xf numFmtId="0" fontId="55" fillId="2" borderId="111" xfId="27" applyFont="1" applyFill="1" applyBorder="1" applyAlignment="1">
      <alignment horizontal="center" vertical="top"/>
    </xf>
    <xf numFmtId="0" fontId="58" fillId="2" borderId="112" xfId="0" applyFont="1" applyFill="1" applyBorder="1" applyAlignment="1">
      <alignment horizontal="justify" vertical="top" wrapText="1"/>
    </xf>
    <xf numFmtId="0" fontId="60" fillId="0" borderId="112" xfId="26" applyFont="1" applyBorder="1" applyAlignment="1">
      <alignment horizontal="center"/>
    </xf>
    <xf numFmtId="38" fontId="60" fillId="0" borderId="112" xfId="26" applyNumberFormat="1" applyFont="1" applyBorder="1" applyAlignment="1">
      <alignment horizontal="center" wrapText="1"/>
    </xf>
    <xf numFmtId="49" fontId="56" fillId="7" borderId="2" xfId="0" applyNumberFormat="1" applyFont="1" applyFill="1" applyBorder="1" applyAlignment="1">
      <alignment horizontal="center" vertical="center"/>
    </xf>
    <xf numFmtId="0" fontId="56" fillId="7" borderId="2" xfId="0" applyFont="1" applyFill="1" applyBorder="1" applyAlignment="1">
      <alignment horizontal="left" vertical="center" wrapText="1"/>
    </xf>
    <xf numFmtId="0" fontId="60" fillId="2" borderId="2" xfId="26" applyFont="1" applyFill="1" applyBorder="1" applyAlignment="1">
      <alignment horizontal="center"/>
    </xf>
    <xf numFmtId="38" fontId="60" fillId="2" borderId="2" xfId="26" applyNumberFormat="1" applyFont="1" applyFill="1" applyBorder="1" applyAlignment="1">
      <alignment horizontal="center" wrapText="1"/>
    </xf>
    <xf numFmtId="3" fontId="62" fillId="2" borderId="2" xfId="28" applyNumberFormat="1" applyFont="1" applyFill="1" applyBorder="1" applyAlignment="1">
      <alignment horizontal="center"/>
    </xf>
    <xf numFmtId="3" fontId="62" fillId="2" borderId="2" xfId="28" applyNumberFormat="1" applyFont="1" applyFill="1" applyBorder="1" applyAlignment="1">
      <alignment horizontal="right"/>
    </xf>
    <xf numFmtId="0" fontId="60" fillId="2" borderId="3" xfId="26" applyFont="1" applyFill="1" applyBorder="1" applyAlignment="1">
      <alignment horizontal="center"/>
    </xf>
    <xf numFmtId="38" fontId="60" fillId="2" borderId="3" xfId="26" applyNumberFormat="1" applyFont="1" applyFill="1" applyBorder="1" applyAlignment="1">
      <alignment horizontal="center" wrapText="1"/>
    </xf>
    <xf numFmtId="3" fontId="50" fillId="2" borderId="105" xfId="28" applyNumberFormat="1" applyFont="1" applyFill="1" applyBorder="1" applyAlignment="1">
      <alignment horizontal="right" vertical="center"/>
    </xf>
    <xf numFmtId="3" fontId="54" fillId="2" borderId="0" xfId="28" applyNumberFormat="1" applyFont="1" applyFill="1" applyAlignment="1">
      <alignment horizontal="center"/>
    </xf>
    <xf numFmtId="3" fontId="54" fillId="2" borderId="0" xfId="28" applyNumberFormat="1" applyFont="1" applyFill="1" applyAlignment="1">
      <alignment horizontal="right"/>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100" xfId="16" applyFont="1" applyBorder="1" applyAlignment="1">
      <alignment horizontal="center" vertical="center"/>
    </xf>
    <xf numFmtId="0" fontId="42" fillId="0" borderId="101" xfId="16" applyFont="1" applyBorder="1" applyAlignment="1">
      <alignment horizontal="center" vertical="center"/>
    </xf>
    <xf numFmtId="0" fontId="47" fillId="6" borderId="1" xfId="16" applyFont="1" applyFill="1" applyBorder="1" applyAlignment="1">
      <alignment horizontal="right" vertical="center" wrapText="1"/>
    </xf>
    <xf numFmtId="3" fontId="68" fillId="8" borderId="104" xfId="15" applyNumberFormat="1" applyFont="1" applyFill="1" applyBorder="1" applyAlignment="1">
      <alignment horizontal="center" vertical="center"/>
    </xf>
    <xf numFmtId="3" fontId="68" fillId="8" borderId="116" xfId="15" applyNumberFormat="1" applyFont="1" applyFill="1" applyBorder="1" applyAlignment="1">
      <alignment horizontal="center" vertical="center"/>
    </xf>
    <xf numFmtId="3" fontId="56" fillId="0" borderId="106" xfId="29" applyNumberFormat="1" applyFont="1" applyFill="1" applyBorder="1" applyAlignment="1">
      <alignment horizontal="center" vertical="center"/>
    </xf>
    <xf numFmtId="3" fontId="56" fillId="0" borderId="122" xfId="29" applyNumberFormat="1" applyFont="1" applyFill="1" applyBorder="1" applyAlignment="1">
      <alignment horizontal="center" vertical="center"/>
    </xf>
    <xf numFmtId="49" fontId="56" fillId="0" borderId="106" xfId="29" applyNumberFormat="1" applyFont="1" applyFill="1" applyBorder="1" applyAlignment="1">
      <alignment horizontal="center" vertical="center"/>
    </xf>
    <xf numFmtId="49" fontId="56" fillId="0" borderId="122" xfId="29" applyNumberFormat="1" applyFont="1" applyFill="1" applyBorder="1" applyAlignment="1">
      <alignment horizontal="center" vertical="center"/>
    </xf>
    <xf numFmtId="49" fontId="56" fillId="0" borderId="119" xfId="29" applyNumberFormat="1" applyFont="1" applyFill="1" applyBorder="1" applyAlignment="1">
      <alignment horizontal="center" vertical="center"/>
    </xf>
    <xf numFmtId="49" fontId="56" fillId="0" borderId="123" xfId="29" applyNumberFormat="1" applyFont="1" applyFill="1" applyBorder="1" applyAlignment="1">
      <alignment horizontal="center" vertical="center"/>
    </xf>
    <xf numFmtId="0" fontId="50" fillId="2" borderId="116" xfId="27" applyFont="1" applyFill="1" applyBorder="1" applyAlignment="1">
      <alignment horizontal="right" vertical="center" wrapText="1"/>
    </xf>
    <xf numFmtId="0" fontId="68" fillId="8" borderId="85" xfId="15" applyFont="1" applyFill="1" applyBorder="1" applyAlignment="1">
      <alignment horizontal="center" vertical="center"/>
    </xf>
    <xf numFmtId="0" fontId="68" fillId="8" borderId="120" xfId="15" applyFont="1" applyFill="1" applyBorder="1" applyAlignment="1">
      <alignment horizontal="center" vertical="center"/>
    </xf>
    <xf numFmtId="3" fontId="68" fillId="8" borderId="85" xfId="15" applyNumberFormat="1" applyFont="1" applyFill="1" applyBorder="1" applyAlignment="1">
      <alignment horizontal="center" vertical="center"/>
    </xf>
    <xf numFmtId="3" fontId="68" fillId="8" borderId="120" xfId="15" applyNumberFormat="1" applyFont="1" applyFill="1" applyBorder="1" applyAlignment="1">
      <alignment horizontal="center" vertical="center"/>
    </xf>
    <xf numFmtId="3" fontId="68" fillId="8" borderId="117" xfId="15" applyNumberFormat="1" applyFont="1" applyFill="1" applyBorder="1" applyAlignment="1">
      <alignment horizontal="center" vertical="center"/>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4" fillId="0" borderId="1" xfId="0" applyFont="1" applyBorder="1" applyAlignment="1">
      <alignment horizontal="center" vertical="center"/>
    </xf>
    <xf numFmtId="3" fontId="5" fillId="0" borderId="1" xfId="0" applyNumberFormat="1" applyFont="1" applyBorder="1" applyAlignment="1">
      <alignment horizontal="center" vertical="center"/>
    </xf>
    <xf numFmtId="0" fontId="3" fillId="0" borderId="0" xfId="9" applyFont="1" applyAlignment="1">
      <alignment horizontal="left" vertical="top" wrapText="1"/>
    </xf>
    <xf numFmtId="3" fontId="22" fillId="0" borderId="85" xfId="9" applyNumberFormat="1" applyFont="1" applyBorder="1" applyAlignment="1">
      <alignment horizontal="center" vertical="center"/>
    </xf>
    <xf numFmtId="3" fontId="22" fillId="0" borderId="86" xfId="9" applyNumberFormat="1" applyFont="1" applyBorder="1" applyAlignment="1">
      <alignment horizontal="center" vertical="center"/>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167" fontId="22" fillId="0" borderId="50" xfId="9" applyNumberFormat="1" applyFont="1" applyBorder="1" applyAlignment="1">
      <alignment horizontal="center" vertical="center" wrapText="1"/>
    </xf>
    <xf numFmtId="167" fontId="22" fillId="0" borderId="92" xfId="9" applyNumberFormat="1" applyFont="1" applyBorder="1" applyAlignment="1">
      <alignment horizontal="center" vertical="center" wrapText="1"/>
    </xf>
    <xf numFmtId="0" fontId="3" fillId="0" borderId="0" xfId="9" applyFont="1" applyAlignment="1">
      <alignment horizontal="left"/>
    </xf>
    <xf numFmtId="0" fontId="23" fillId="0" borderId="4" xfId="9" applyFont="1" applyBorder="1" applyAlignment="1">
      <alignment horizontal="center" vertical="center"/>
    </xf>
    <xf numFmtId="167" fontId="22" fillId="0" borderId="47" xfId="9" applyNumberFormat="1" applyFont="1" applyBorder="1" applyAlignment="1">
      <alignment horizontal="center" vertical="center"/>
    </xf>
    <xf numFmtId="167" fontId="22" fillId="0" borderId="48" xfId="9" applyNumberFormat="1" applyFont="1" applyBorder="1" applyAlignment="1">
      <alignment horizontal="center" vertical="center"/>
    </xf>
    <xf numFmtId="167" fontId="22" fillId="0" borderId="90" xfId="9" applyNumberFormat="1" applyFont="1" applyBorder="1" applyAlignment="1">
      <alignment horizontal="center" vertical="center"/>
    </xf>
    <xf numFmtId="167" fontId="22" fillId="0" borderId="91" xfId="9" applyNumberFormat="1" applyFont="1" applyBorder="1" applyAlignment="1">
      <alignment horizontal="center" vertical="center"/>
    </xf>
    <xf numFmtId="167" fontId="22" fillId="0" borderId="50" xfId="9" applyNumberFormat="1" applyFont="1" applyBorder="1" applyAlignment="1">
      <alignment horizontal="center" vertical="center"/>
    </xf>
    <xf numFmtId="167" fontId="22" fillId="0" borderId="92" xfId="9" applyNumberFormat="1" applyFont="1" applyBorder="1" applyAlignment="1">
      <alignment horizontal="center" vertical="center"/>
    </xf>
    <xf numFmtId="167" fontId="22" fillId="0" borderId="87" xfId="9" applyNumberFormat="1" applyFont="1" applyBorder="1" applyAlignment="1">
      <alignment horizontal="center" vertical="center" wrapText="1"/>
    </xf>
    <xf numFmtId="167" fontId="22" fillId="0" borderId="88" xfId="9" applyNumberFormat="1" applyFont="1" applyBorder="1" applyAlignment="1">
      <alignment horizontal="center" vertical="center" wrapText="1"/>
    </xf>
    <xf numFmtId="167" fontId="22" fillId="0" borderId="89" xfId="9" applyNumberFormat="1" applyFont="1" applyBorder="1" applyAlignment="1">
      <alignment horizontal="center" vertical="center" wrapText="1"/>
    </xf>
    <xf numFmtId="167" fontId="17" fillId="0" borderId="0" xfId="9" applyNumberFormat="1" applyFont="1" applyAlignment="1">
      <alignment horizontal="left"/>
    </xf>
    <xf numFmtId="167" fontId="16" fillId="0" borderId="0" xfId="9" applyNumberFormat="1" applyAlignment="1">
      <alignment horizontal="left"/>
    </xf>
    <xf numFmtId="0" fontId="3" fillId="0" borderId="77" xfId="9" applyFont="1" applyBorder="1" applyAlignment="1">
      <alignment horizontal="center" vertical="top"/>
    </xf>
    <xf numFmtId="0" fontId="3" fillId="0" borderId="95" xfId="9" applyFont="1" applyBorder="1" applyAlignment="1">
      <alignment horizontal="center" vertical="top"/>
    </xf>
  </cellXfs>
  <cellStyles count="30">
    <cellStyle name="Comma" xfId="7" builtinId="3"/>
    <cellStyle name="Comma 13 4" xfId="18" xr:uid="{1109222A-8E91-4E59-81FE-45959309EB0A}"/>
    <cellStyle name="Comma 2" xfId="12" xr:uid="{491D09FE-9F01-4E4A-9AE9-5342E0B8F556}"/>
    <cellStyle name="Comma 2 17" xfId="28" xr:uid="{B39FFC50-2C1B-4E37-9979-25A5E5E3DBE9}"/>
    <cellStyle name="Comma 2 2" xfId="13" xr:uid="{7C4634DC-1833-4465-8152-B39ED3522434}"/>
    <cellStyle name="Comma 2 2 2" xfId="24" xr:uid="{63DBEC68-54E1-421F-A6E0-0C4A33D69A38}"/>
    <cellStyle name="Comma 2 3" xfId="20" xr:uid="{0B123898-E429-44DB-9255-05C7F8B8F7FB}"/>
    <cellStyle name="Comma 2 3 2" xfId="29" xr:uid="{8E647944-A30B-4138-B8BA-6F460866BBE4}"/>
    <cellStyle name="Comma 4 3 3" xfId="23" xr:uid="{0C95E7CC-02FB-40E1-9DD3-D810B58DB7A7}"/>
    <cellStyle name="Normal" xfId="0" builtinId="0"/>
    <cellStyle name="Normal 10 2" xfId="14" xr:uid="{AAF9D0BB-DCBF-4327-B750-CF30AC8218EA}"/>
    <cellStyle name="Normal 11 3" xfId="8" xr:uid="{00000000-0005-0000-0000-000002000000}"/>
    <cellStyle name="Normal 19" xfId="25" xr:uid="{6F3EB64E-C1E0-483B-9D96-BE4A5249138E}"/>
    <cellStyle name="Normal 19 4" xfId="16" xr:uid="{F9B2C9C3-F41F-461A-B223-538480B278D4}"/>
    <cellStyle name="Normal 2" xfId="1" xr:uid="{00000000-0005-0000-0000-000003000000}"/>
    <cellStyle name="Normal 2 2" xfId="2" xr:uid="{00000000-0005-0000-0000-000004000000}"/>
    <cellStyle name="Normal 2 3" xfId="9" xr:uid="{71D1A774-0695-4D08-A6F0-3F9219E955EA}"/>
    <cellStyle name="Normal 2 6" xfId="21" xr:uid="{FD1225FC-690B-4481-8B09-FAE4D7A4AD65}"/>
    <cellStyle name="Normal 3" xfId="3" xr:uid="{00000000-0005-0000-0000-000005000000}"/>
    <cellStyle name="Normal 39 2" xfId="26" xr:uid="{085E0D53-D8B7-4E59-B7FB-B03E8E64CE4F}"/>
    <cellStyle name="Normal 4" xfId="4" xr:uid="{00000000-0005-0000-0000-000006000000}"/>
    <cellStyle name="Normal 4 2" xfId="19" xr:uid="{A33F2349-6351-4603-BC5B-CB5892EBE4DA}"/>
    <cellStyle name="Normal 41" xfId="15" xr:uid="{572B7876-BB90-46D6-AE0F-42F73CD4A626}"/>
    <cellStyle name="Normal 46" xfId="27" xr:uid="{AB094B02-D7AB-44A8-B490-2C5F7260F45B}"/>
    <cellStyle name="Normal 5" xfId="6" xr:uid="{00000000-0005-0000-0000-000007000000}"/>
    <cellStyle name="Normal 6" xfId="22" xr:uid="{D8EDBFB9-CDC2-44E4-B56A-6676FA575B15}"/>
    <cellStyle name="Normal_B.O.Q priced" xfId="5" xr:uid="{00000000-0005-0000-0000-000008000000}"/>
    <cellStyle name="Normal_Book1" xfId="11" xr:uid="{C0F9D154-D293-41AA-83CF-F0B6CCC6F570}"/>
    <cellStyle name="Percent 2" xfId="10" xr:uid="{F6BAAE4E-A343-43F8-8E8B-5693EB0F86C9}"/>
    <cellStyle name="Section1" xfId="17" xr:uid="{A41ECD0F-6642-4B53-ABF8-CD1E5879247C}"/>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BD919A23-F359-465A-B3AF-0866DD359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0E231D86-079D-4427-86A9-0D5A48FC8B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51980795-0898-401E-AF6F-6AF87B2E6F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https://collierspk.sharepoint.com/Shared%20Documents/Transactional%20Services%20&amp;%20PM/EY/Project%20Management/Karachi%20Extension%20&amp;%20Islamabad/Project%20Management/Design/ISL%20-%20NBCL%20Drawings/EY%20Islamabad%20RFP%20for%20GC/Tender%20BOQ-EY%20Isl%2013-04-25.xlsx" TargetMode="External"/><Relationship Id="rId2" Type="http://schemas.microsoft.com/office/2019/04/relationships/externalLinkLongPath" Target="/Shared%20Documents/Transactional%20Services%20&amp;%20PM/EY/Project%20Management/Karachi%20Extension%20&amp;%20Islamabad/Project%20Management/Design/ISL%20-%20NBCL%20Drawings/EY%20Islamabad%20RFP%20for%20GC/Tender%20BOQ-EY%20Isl%2013-04-25.xlsx?7B33A6AE" TargetMode="External"/><Relationship Id="rId1" Type="http://schemas.openxmlformats.org/officeDocument/2006/relationships/externalLinkPath" Target="file:///\\7B33A6AE\Tender%20BOQ-EY%20Isl%2013-04-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TITLE"/>
      <sheetName val="Summary of Cost"/>
      <sheetName val="9th Floor-Finishes Work"/>
      <sheetName val="10th Floor-Finishes Work "/>
      <sheetName val="11th Floor-Finishes Work"/>
      <sheetName val="12th Floor-Finishes Work"/>
      <sheetName val="13th Floor-Finishes Work"/>
    </sheetNames>
    <sheetDataSet>
      <sheetData sheetId="0" refreshError="1"/>
      <sheetData sheetId="1" refreshError="1"/>
      <sheetData sheetId="2">
        <row r="1">
          <cell r="A1" t="str">
            <v>EY OFFICES, INTERIOR FINISHES WORK.</v>
          </cell>
        </row>
        <row r="2">
          <cell r="A2" t="str">
            <v>ISLAMABAD.</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FEB5-F1FE-413E-A815-C357B23C81CD}">
  <dimension ref="A1:J26"/>
  <sheetViews>
    <sheetView view="pageBreakPreview" zoomScale="60" zoomScaleNormal="40" workbookViewId="0">
      <selection activeCell="A14" sqref="A14:F14"/>
    </sheetView>
  </sheetViews>
  <sheetFormatPr defaultColWidth="9.28515625" defaultRowHeight="12.75" x14ac:dyDescent="0.2"/>
  <cols>
    <col min="1" max="1" width="13.7109375" style="485" customWidth="1"/>
    <col min="2" max="2" width="19.28515625" style="485" customWidth="1"/>
    <col min="3" max="4" width="13.7109375" style="485" customWidth="1"/>
    <col min="5" max="5" width="11.5703125" style="485" customWidth="1"/>
    <col min="6" max="6" width="16.28515625" style="485" customWidth="1"/>
    <col min="7" max="7" width="13.7109375" style="485" customWidth="1"/>
    <col min="8" max="16384" width="9.28515625" style="485"/>
  </cols>
  <sheetData>
    <row r="1" spans="1:10" ht="18.75" customHeight="1" x14ac:dyDescent="0.2"/>
    <row r="2" spans="1:10" ht="18.75" customHeight="1" x14ac:dyDescent="0.2"/>
    <row r="3" spans="1:10" ht="57.75" customHeight="1" x14ac:dyDescent="0.2">
      <c r="A3" s="869" t="s">
        <v>354</v>
      </c>
      <c r="B3" s="869"/>
      <c r="C3" s="869"/>
      <c r="D3" s="869"/>
      <c r="E3" s="869"/>
      <c r="F3" s="869"/>
    </row>
    <row r="4" spans="1:10" ht="18.75" customHeight="1" x14ac:dyDescent="0.2">
      <c r="A4" s="870" t="s">
        <v>355</v>
      </c>
      <c r="B4" s="870"/>
      <c r="C4" s="870"/>
      <c r="D4" s="870"/>
      <c r="E4" s="870"/>
      <c r="F4" s="870"/>
    </row>
    <row r="5" spans="1:10" ht="18.75" customHeight="1" x14ac:dyDescent="0.2"/>
    <row r="6" spans="1:10" ht="18.75" customHeight="1" x14ac:dyDescent="0.2"/>
    <row r="7" spans="1:10" ht="18.75" customHeight="1" x14ac:dyDescent="0.2"/>
    <row r="8" spans="1:10" ht="21.75" customHeight="1" x14ac:dyDescent="0.2">
      <c r="G8" s="486"/>
    </row>
    <row r="9" spans="1:10" ht="18.75" hidden="1" customHeight="1" x14ac:dyDescent="0.2">
      <c r="G9" s="487"/>
    </row>
    <row r="10" spans="1:10" ht="18.75" customHeight="1" x14ac:dyDescent="0.2"/>
    <row r="11" spans="1:10" ht="18.75" customHeight="1" x14ac:dyDescent="0.2"/>
    <row r="12" spans="1:10" ht="75.75" customHeight="1" x14ac:dyDescent="0.6">
      <c r="A12" s="871"/>
      <c r="B12" s="871"/>
      <c r="C12" s="871"/>
      <c r="D12" s="871"/>
      <c r="E12" s="871"/>
      <c r="F12" s="871"/>
      <c r="G12" s="488"/>
    </row>
    <row r="13" spans="1:10" ht="30" x14ac:dyDescent="0.4">
      <c r="A13" s="872" t="s">
        <v>381</v>
      </c>
      <c r="B13" s="873"/>
      <c r="C13" s="873"/>
      <c r="D13" s="873"/>
      <c r="E13" s="873"/>
      <c r="F13" s="873"/>
    </row>
    <row r="14" spans="1:10" ht="32.25" x14ac:dyDescent="0.2">
      <c r="A14" s="874" t="s">
        <v>356</v>
      </c>
      <c r="B14" s="874"/>
      <c r="C14" s="874"/>
      <c r="D14" s="874"/>
      <c r="E14" s="874"/>
      <c r="F14" s="874"/>
      <c r="G14" s="489"/>
    </row>
    <row r="15" spans="1:10" ht="52.5" customHeight="1" x14ac:dyDescent="0.2">
      <c r="C15" s="490"/>
      <c r="D15" s="490"/>
      <c r="E15" s="490"/>
      <c r="F15" s="490"/>
      <c r="G15" s="490"/>
    </row>
    <row r="16" spans="1:10" ht="18.75" customHeight="1" x14ac:dyDescent="0.2">
      <c r="J16" s="491"/>
    </row>
    <row r="17" spans="2:5" ht="29.65" customHeight="1" x14ac:dyDescent="0.2">
      <c r="B17" s="492" t="s">
        <v>357</v>
      </c>
      <c r="D17" s="868" t="s">
        <v>358</v>
      </c>
      <c r="E17" s="868"/>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8FF61-08FD-4DEE-B723-0969F8EF2278}">
  <dimension ref="A1:F24"/>
  <sheetViews>
    <sheetView view="pageBreakPreview" zoomScaleNormal="100" zoomScaleSheetLayoutView="100" workbookViewId="0">
      <selection activeCell="I12" sqref="I12"/>
    </sheetView>
  </sheetViews>
  <sheetFormatPr defaultColWidth="9.28515625" defaultRowHeight="17.25" x14ac:dyDescent="0.3"/>
  <cols>
    <col min="1" max="1" width="11.5703125" style="493" customWidth="1"/>
    <col min="2" max="2" width="48.5703125" style="493" customWidth="1"/>
    <col min="3" max="3" width="25" style="493" customWidth="1"/>
    <col min="4" max="4" width="24.42578125" style="493" customWidth="1"/>
    <col min="5" max="5" width="28" style="493" customWidth="1"/>
    <col min="6" max="6" width="21.7109375" style="493" customWidth="1"/>
    <col min="7" max="16384" width="9.28515625" style="493"/>
  </cols>
  <sheetData>
    <row r="1" spans="1:6" ht="17.45" customHeight="1" x14ac:dyDescent="0.3">
      <c r="A1" s="875" t="s">
        <v>382</v>
      </c>
      <c r="B1" s="876"/>
      <c r="C1" s="876"/>
      <c r="D1" s="876"/>
      <c r="E1" s="876"/>
      <c r="F1" s="876"/>
    </row>
    <row r="2" spans="1:6" ht="17.45" customHeight="1" x14ac:dyDescent="0.3">
      <c r="A2" s="875"/>
      <c r="B2" s="876"/>
      <c r="C2" s="876"/>
      <c r="D2" s="876"/>
      <c r="E2" s="876"/>
      <c r="F2" s="876"/>
    </row>
    <row r="3" spans="1:6" ht="17.45" customHeight="1" x14ac:dyDescent="0.3">
      <c r="A3" s="875"/>
      <c r="B3" s="876"/>
      <c r="C3" s="876"/>
      <c r="D3" s="876"/>
      <c r="E3" s="876"/>
      <c r="F3" s="876"/>
    </row>
    <row r="4" spans="1:6" ht="31.5" customHeight="1" thickBot="1" x14ac:dyDescent="0.35">
      <c r="A4" s="877"/>
      <c r="B4" s="878"/>
      <c r="C4" s="878"/>
      <c r="D4" s="878"/>
      <c r="E4" s="878"/>
      <c r="F4" s="878"/>
    </row>
    <row r="5" spans="1:6" ht="28.5" x14ac:dyDescent="0.3">
      <c r="A5" s="494" t="s">
        <v>359</v>
      </c>
      <c r="B5" s="494" t="s">
        <v>360</v>
      </c>
      <c r="C5" s="494" t="s">
        <v>361</v>
      </c>
      <c r="D5" s="494" t="s">
        <v>362</v>
      </c>
      <c r="E5" s="495" t="s">
        <v>363</v>
      </c>
      <c r="F5" s="495" t="s">
        <v>364</v>
      </c>
    </row>
    <row r="6" spans="1:6" s="499" customFormat="1" x14ac:dyDescent="0.3">
      <c r="A6" s="496" t="s">
        <v>365</v>
      </c>
      <c r="B6" s="497" t="s">
        <v>366</v>
      </c>
      <c r="C6" s="502" t="e">
        <f>#REF!</f>
        <v>#REF!</v>
      </c>
      <c r="D6" s="502" t="e">
        <f>#REF!</f>
        <v>#REF!</v>
      </c>
      <c r="E6" s="502" t="e">
        <f>#REF!</f>
        <v>#REF!</v>
      </c>
      <c r="F6" s="498"/>
    </row>
    <row r="7" spans="1:6" s="499" customFormat="1" x14ac:dyDescent="0.3">
      <c r="A7" s="496" t="s">
        <v>367</v>
      </c>
      <c r="B7" s="497" t="s">
        <v>368</v>
      </c>
      <c r="C7" s="502">
        <f>'ELEC SUMM'!C14</f>
        <v>0</v>
      </c>
      <c r="D7" s="502">
        <f>'ELEC SUMM'!D14</f>
        <v>0</v>
      </c>
      <c r="E7" s="502">
        <f>'ELEC SUMM'!E14</f>
        <v>0</v>
      </c>
      <c r="F7" s="498"/>
    </row>
    <row r="8" spans="1:6" s="499" customFormat="1" x14ac:dyDescent="0.3">
      <c r="A8" s="496" t="s">
        <v>369</v>
      </c>
      <c r="B8" s="497" t="s">
        <v>370</v>
      </c>
      <c r="C8" s="502">
        <f>ACMV!$H$61</f>
        <v>0</v>
      </c>
      <c r="D8" s="502">
        <f>ACMV!$J$61</f>
        <v>0</v>
      </c>
      <c r="E8" s="502">
        <f>ACMV!$K$61</f>
        <v>0</v>
      </c>
      <c r="F8" s="498"/>
    </row>
    <row r="9" spans="1:6" s="499" customFormat="1" x14ac:dyDescent="0.3">
      <c r="A9" s="496" t="s">
        <v>371</v>
      </c>
      <c r="B9" s="497" t="s">
        <v>372</v>
      </c>
      <c r="C9" s="502">
        <f>'FSS BOQ'!$H$57</f>
        <v>0</v>
      </c>
      <c r="D9" s="502">
        <f>'FSS BOQ'!$J$57</f>
        <v>0</v>
      </c>
      <c r="E9" s="502">
        <f>'FSS BOQ'!$K$57</f>
        <v>0</v>
      </c>
      <c r="F9" s="498"/>
    </row>
    <row r="10" spans="1:6" s="499" customFormat="1" x14ac:dyDescent="0.3">
      <c r="A10" s="496" t="s">
        <v>373</v>
      </c>
      <c r="B10" s="499" t="s">
        <v>374</v>
      </c>
      <c r="C10" s="502">
        <f>PLUMBING!$H$60</f>
        <v>0</v>
      </c>
      <c r="D10" s="502">
        <f>PLUMBING!$J$60</f>
        <v>0</v>
      </c>
      <c r="E10" s="502">
        <f>PLUMBING!$K$60</f>
        <v>0</v>
      </c>
      <c r="F10" s="498"/>
    </row>
    <row r="11" spans="1:6" s="499" customFormat="1" x14ac:dyDescent="0.25">
      <c r="A11" s="496"/>
      <c r="B11" s="497"/>
      <c r="C11" s="500"/>
      <c r="D11" s="498"/>
      <c r="E11" s="498"/>
      <c r="F11" s="498"/>
    </row>
    <row r="12" spans="1:6" x14ac:dyDescent="0.3">
      <c r="A12" s="496"/>
      <c r="B12" s="501" t="s">
        <v>375</v>
      </c>
      <c r="C12" s="502" t="e">
        <f>SUM(C6:C10)</f>
        <v>#REF!</v>
      </c>
      <c r="D12" s="502" t="e">
        <f>SUM(D6:D10)</f>
        <v>#REF!</v>
      </c>
      <c r="E12" s="502" t="e">
        <f>SUM(E6:E10)</f>
        <v>#REF!</v>
      </c>
      <c r="F12" s="502"/>
    </row>
    <row r="13" spans="1:6" x14ac:dyDescent="0.3">
      <c r="A13" s="496"/>
      <c r="B13" s="501" t="s">
        <v>376</v>
      </c>
      <c r="C13" s="502"/>
      <c r="D13" s="498"/>
      <c r="E13" s="498"/>
      <c r="F13" s="498"/>
    </row>
    <row r="14" spans="1:6" x14ac:dyDescent="0.3">
      <c r="A14" s="879" t="s">
        <v>377</v>
      </c>
      <c r="B14" s="879"/>
      <c r="C14" s="503" t="e">
        <f>C12+C13</f>
        <v>#REF!</v>
      </c>
      <c r="D14" s="503" t="e">
        <f t="shared" ref="D14:E14" si="0">D12+D13</f>
        <v>#REF!</v>
      </c>
      <c r="E14" s="503" t="e">
        <f t="shared" si="0"/>
        <v>#REF!</v>
      </c>
      <c r="F14" s="503"/>
    </row>
    <row r="15" spans="1:6" x14ac:dyDescent="0.3">
      <c r="A15" s="496"/>
      <c r="B15" s="501" t="s">
        <v>378</v>
      </c>
      <c r="C15" s="502"/>
      <c r="D15" s="498"/>
      <c r="E15" s="498"/>
      <c r="F15" s="498"/>
    </row>
    <row r="16" spans="1:6" x14ac:dyDescent="0.3">
      <c r="A16" s="496"/>
      <c r="B16" s="501" t="s">
        <v>379</v>
      </c>
      <c r="C16" s="502"/>
      <c r="D16" s="498"/>
      <c r="E16" s="498"/>
      <c r="F16" s="498"/>
    </row>
    <row r="17" spans="1:6" x14ac:dyDescent="0.3">
      <c r="A17" s="879" t="s">
        <v>380</v>
      </c>
      <c r="B17" s="879"/>
      <c r="C17" s="503" t="e">
        <f>C16+C15+C14</f>
        <v>#REF!</v>
      </c>
      <c r="D17" s="503" t="e">
        <f>D16+D15+D14</f>
        <v>#REF!</v>
      </c>
      <c r="E17" s="503" t="e">
        <f>E16+E15+E14</f>
        <v>#REF!</v>
      </c>
      <c r="F17" s="503"/>
    </row>
    <row r="18" spans="1:6" x14ac:dyDescent="0.3">
      <c r="A18" s="504"/>
      <c r="B18" s="505"/>
    </row>
    <row r="19" spans="1:6" x14ac:dyDescent="0.3">
      <c r="A19" s="506"/>
      <c r="B19" s="505"/>
    </row>
    <row r="20" spans="1:6" x14ac:dyDescent="0.3">
      <c r="A20" s="504"/>
      <c r="B20" s="505"/>
    </row>
    <row r="21" spans="1:6" x14ac:dyDescent="0.3">
      <c r="A21" s="504"/>
      <c r="B21" s="505"/>
    </row>
    <row r="22" spans="1:6" x14ac:dyDescent="0.3">
      <c r="A22" s="507"/>
      <c r="B22" s="508"/>
    </row>
    <row r="23" spans="1:6" x14ac:dyDescent="0.3">
      <c r="A23" s="507"/>
      <c r="B23" s="508"/>
    </row>
    <row r="24" spans="1:6" x14ac:dyDescent="0.3">
      <c r="A24" s="507"/>
      <c r="B24" s="509"/>
    </row>
  </sheetData>
  <mergeCells count="3">
    <mergeCell ref="A1:F4"/>
    <mergeCell ref="A14:B14"/>
    <mergeCell ref="A17:B17"/>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6F10-6C04-41AC-9405-2B9965CBF3B5}">
  <dimension ref="A1:M206"/>
  <sheetViews>
    <sheetView tabSelected="1" view="pageBreakPreview" zoomScale="84" zoomScaleNormal="100" zoomScaleSheetLayoutView="84" workbookViewId="0">
      <selection activeCell="B184" sqref="B184"/>
    </sheetView>
  </sheetViews>
  <sheetFormatPr defaultColWidth="9.140625" defaultRowHeight="15.75" x14ac:dyDescent="0.25"/>
  <cols>
    <col min="1" max="1" width="7.28515625" style="653" customWidth="1"/>
    <col min="2" max="2" width="52.140625" style="654" customWidth="1"/>
    <col min="3" max="3" width="9" style="655" customWidth="1"/>
    <col min="4" max="5" width="13" style="866" customWidth="1"/>
    <col min="6" max="6" width="10.85546875" style="866" customWidth="1"/>
    <col min="7" max="7" width="11" style="866" customWidth="1"/>
    <col min="8" max="8" width="10.5703125" style="656" customWidth="1"/>
    <col min="9" max="9" width="9.7109375" style="867" customWidth="1"/>
    <col min="10" max="10" width="16.140625" style="657" customWidth="1"/>
    <col min="11" max="11" width="14.7109375" style="657" customWidth="1"/>
    <col min="12" max="12" width="14.140625" style="657" customWidth="1"/>
    <col min="13" max="13" width="20.85546875" style="657" customWidth="1"/>
    <col min="14" max="15" width="9.140625" style="657"/>
    <col min="16" max="16" width="20.7109375" style="657" customWidth="1"/>
    <col min="17" max="17" width="16.85546875" style="657" customWidth="1"/>
    <col min="18" max="16384" width="9.140625" style="657"/>
  </cols>
  <sheetData>
    <row r="1" spans="1:13" s="517" customFormat="1" ht="15" customHeight="1" x14ac:dyDescent="0.3">
      <c r="A1" s="511" t="str">
        <f>'[12]9th Floor-Finishes Work'!A1</f>
        <v>EY OFFICES, INTERIOR FINISHES WORK.</v>
      </c>
      <c r="B1" s="512"/>
      <c r="C1" s="513"/>
      <c r="D1" s="514"/>
      <c r="E1" s="514"/>
      <c r="F1" s="514"/>
      <c r="G1" s="514"/>
      <c r="H1" s="515"/>
      <c r="I1" s="516" t="s">
        <v>158</v>
      </c>
    </row>
    <row r="2" spans="1:13" s="524" customFormat="1" ht="17.25" customHeight="1" x14ac:dyDescent="0.25">
      <c r="A2" s="518" t="str">
        <f>'[12]9th Floor-Finishes Work'!A2</f>
        <v>ISLAMABAD.</v>
      </c>
      <c r="B2" s="519"/>
      <c r="C2" s="520"/>
      <c r="D2" s="521"/>
      <c r="E2" s="521"/>
      <c r="F2" s="521"/>
      <c r="G2" s="521"/>
      <c r="H2" s="522"/>
      <c r="I2" s="523" t="s">
        <v>388</v>
      </c>
    </row>
    <row r="3" spans="1:13" s="517" customFormat="1" ht="8.25" customHeight="1" thickBot="1" x14ac:dyDescent="0.3">
      <c r="A3" s="525"/>
      <c r="B3" s="526"/>
      <c r="C3" s="527"/>
      <c r="D3" s="528"/>
      <c r="E3" s="528"/>
      <c r="F3" s="528"/>
      <c r="G3" s="528"/>
      <c r="H3" s="529"/>
      <c r="I3" s="530"/>
    </row>
    <row r="4" spans="1:13" s="517" customFormat="1" ht="20.25" customHeight="1" thickBot="1" x14ac:dyDescent="0.25">
      <c r="A4" s="889" t="s">
        <v>389</v>
      </c>
      <c r="B4" s="889" t="s">
        <v>2</v>
      </c>
      <c r="C4" s="889" t="s">
        <v>241</v>
      </c>
      <c r="D4" s="891" t="s">
        <v>390</v>
      </c>
      <c r="E4" s="891" t="s">
        <v>391</v>
      </c>
      <c r="F4" s="880" t="s">
        <v>19</v>
      </c>
      <c r="G4" s="893"/>
      <c r="H4" s="880" t="s">
        <v>543</v>
      </c>
      <c r="I4" s="881"/>
      <c r="J4" s="661" t="s">
        <v>393</v>
      </c>
      <c r="K4" s="882" t="s">
        <v>392</v>
      </c>
      <c r="L4" s="884" t="s">
        <v>127</v>
      </c>
      <c r="M4" s="886" t="s">
        <v>128</v>
      </c>
    </row>
    <row r="5" spans="1:13" s="517" customFormat="1" ht="29.25" customHeight="1" thickBot="1" x14ac:dyDescent="0.25">
      <c r="A5" s="890"/>
      <c r="B5" s="890"/>
      <c r="C5" s="890"/>
      <c r="D5" s="892"/>
      <c r="E5" s="892"/>
      <c r="F5" s="662" t="s">
        <v>165</v>
      </c>
      <c r="G5" s="662" t="s">
        <v>163</v>
      </c>
      <c r="H5" s="662" t="s">
        <v>165</v>
      </c>
      <c r="I5" s="660" t="s">
        <v>163</v>
      </c>
      <c r="J5" s="663" t="s">
        <v>10</v>
      </c>
      <c r="K5" s="883"/>
      <c r="L5" s="885"/>
      <c r="M5" s="887"/>
    </row>
    <row r="6" spans="1:13" s="531" customFormat="1" ht="24" customHeight="1" x14ac:dyDescent="0.25">
      <c r="A6" s="664" t="s">
        <v>394</v>
      </c>
      <c r="B6" s="665" t="s">
        <v>544</v>
      </c>
      <c r="C6" s="666"/>
      <c r="D6" s="667"/>
      <c r="E6" s="667"/>
      <c r="F6" s="667"/>
      <c r="G6" s="667"/>
      <c r="H6" s="666"/>
      <c r="I6" s="668"/>
      <c r="J6" s="669"/>
      <c r="K6" s="669"/>
      <c r="L6" s="669"/>
      <c r="M6" s="669"/>
    </row>
    <row r="7" spans="1:13" s="531" customFormat="1" ht="212.25" customHeight="1" x14ac:dyDescent="0.25">
      <c r="A7" s="670"/>
      <c r="B7" s="671" t="s">
        <v>545</v>
      </c>
      <c r="C7" s="672" t="s">
        <v>14</v>
      </c>
      <c r="D7" s="672">
        <v>1</v>
      </c>
      <c r="E7" s="673"/>
      <c r="F7" s="673"/>
      <c r="G7" s="673"/>
      <c r="H7" s="672"/>
      <c r="I7" s="674"/>
      <c r="J7" s="669"/>
      <c r="K7" s="669"/>
      <c r="L7" s="669"/>
      <c r="M7" s="669"/>
    </row>
    <row r="8" spans="1:13" s="680" customFormat="1" ht="10.5" customHeight="1" x14ac:dyDescent="0.25">
      <c r="A8" s="675"/>
      <c r="B8" s="676"/>
      <c r="C8" s="677"/>
      <c r="D8" s="678"/>
      <c r="E8" s="678"/>
      <c r="F8" s="678"/>
      <c r="G8" s="678"/>
      <c r="H8" s="678"/>
      <c r="I8" s="679"/>
      <c r="J8" s="669"/>
      <c r="K8" s="669"/>
      <c r="L8" s="669"/>
      <c r="M8" s="669"/>
    </row>
    <row r="9" spans="1:13" s="531" customFormat="1" ht="24" customHeight="1" x14ac:dyDescent="0.25">
      <c r="A9" s="681" t="s">
        <v>271</v>
      </c>
      <c r="B9" s="682" t="s">
        <v>546</v>
      </c>
      <c r="C9" s="683"/>
      <c r="D9" s="684"/>
      <c r="E9" s="684"/>
      <c r="F9" s="684"/>
      <c r="G9" s="684"/>
      <c r="H9" s="683"/>
      <c r="I9" s="685"/>
      <c r="J9" s="669"/>
      <c r="K9" s="669"/>
      <c r="L9" s="669"/>
      <c r="M9" s="669"/>
    </row>
    <row r="10" spans="1:13" s="531" customFormat="1" ht="24" customHeight="1" x14ac:dyDescent="0.25">
      <c r="A10" s="567" t="s">
        <v>397</v>
      </c>
      <c r="B10" s="568" t="s">
        <v>398</v>
      </c>
      <c r="C10" s="686"/>
      <c r="D10" s="687"/>
      <c r="E10" s="687"/>
      <c r="F10" s="687"/>
      <c r="G10" s="687"/>
      <c r="H10" s="687"/>
      <c r="I10" s="688"/>
      <c r="J10" s="669"/>
      <c r="K10" s="669"/>
      <c r="L10" s="669"/>
      <c r="M10" s="669"/>
    </row>
    <row r="11" spans="1:13" s="534" customFormat="1" ht="24" customHeight="1" x14ac:dyDescent="0.25">
      <c r="A11" s="532" t="s">
        <v>399</v>
      </c>
      <c r="B11" s="533" t="s">
        <v>400</v>
      </c>
      <c r="C11" s="689"/>
      <c r="D11" s="690"/>
      <c r="E11" s="690"/>
      <c r="F11" s="690"/>
      <c r="G11" s="690"/>
      <c r="H11" s="691"/>
      <c r="I11" s="692"/>
      <c r="J11" s="669"/>
      <c r="K11" s="669"/>
      <c r="L11" s="669"/>
      <c r="M11" s="669"/>
    </row>
    <row r="12" spans="1:13" s="531" customFormat="1" ht="409.5" customHeight="1" x14ac:dyDescent="0.25">
      <c r="A12" s="535"/>
      <c r="B12" s="536" t="s">
        <v>547</v>
      </c>
      <c r="C12" s="693" t="s">
        <v>401</v>
      </c>
      <c r="D12" s="694">
        <v>3375</v>
      </c>
      <c r="E12" s="694"/>
      <c r="F12" s="694"/>
      <c r="G12" s="694"/>
      <c r="H12" s="694"/>
      <c r="I12" s="695"/>
      <c r="J12" s="669"/>
      <c r="K12" s="669"/>
      <c r="L12" s="669"/>
      <c r="M12" s="669"/>
    </row>
    <row r="13" spans="1:13" s="534" customFormat="1" ht="21" customHeight="1" x14ac:dyDescent="0.25">
      <c r="A13" s="532" t="s">
        <v>402</v>
      </c>
      <c r="B13" s="533" t="s">
        <v>403</v>
      </c>
      <c r="C13" s="689"/>
      <c r="D13" s="690"/>
      <c r="E13" s="690"/>
      <c r="F13" s="690"/>
      <c r="G13" s="690"/>
      <c r="H13" s="691"/>
      <c r="I13" s="692"/>
      <c r="J13" s="669"/>
      <c r="K13" s="669"/>
      <c r="L13" s="669"/>
      <c r="M13" s="669"/>
    </row>
    <row r="14" spans="1:13" s="531" customFormat="1" ht="225" x14ac:dyDescent="0.25">
      <c r="A14" s="535"/>
      <c r="B14" s="536" t="s">
        <v>548</v>
      </c>
      <c r="C14" s="693" t="s">
        <v>401</v>
      </c>
      <c r="D14" s="694">
        <v>1385</v>
      </c>
      <c r="E14" s="694"/>
      <c r="F14" s="694"/>
      <c r="G14" s="694"/>
      <c r="H14" s="694"/>
      <c r="I14" s="695"/>
      <c r="J14" s="669"/>
      <c r="K14" s="669"/>
      <c r="L14" s="669"/>
      <c r="M14" s="669"/>
    </row>
    <row r="15" spans="1:13" s="538" customFormat="1" ht="18" customHeight="1" x14ac:dyDescent="0.25">
      <c r="A15" s="532" t="s">
        <v>404</v>
      </c>
      <c r="B15" s="537" t="s">
        <v>405</v>
      </c>
      <c r="C15" s="696"/>
      <c r="D15" s="697"/>
      <c r="E15" s="697"/>
      <c r="F15" s="697"/>
      <c r="G15" s="697"/>
      <c r="H15" s="698"/>
      <c r="I15" s="699"/>
      <c r="J15" s="669"/>
      <c r="K15" s="669"/>
      <c r="L15" s="669"/>
      <c r="M15" s="669"/>
    </row>
    <row r="16" spans="1:13" s="531" customFormat="1" ht="120" customHeight="1" x14ac:dyDescent="0.25">
      <c r="A16" s="539"/>
      <c r="B16" s="540" t="s">
        <v>406</v>
      </c>
      <c r="C16" s="700"/>
      <c r="D16" s="701"/>
      <c r="E16" s="701"/>
      <c r="F16" s="701"/>
      <c r="G16" s="701"/>
      <c r="H16" s="701"/>
      <c r="I16" s="702"/>
      <c r="J16" s="669"/>
      <c r="K16" s="669"/>
      <c r="L16" s="669"/>
      <c r="M16" s="669"/>
    </row>
    <row r="17" spans="1:13" s="531" customFormat="1" ht="30.75" customHeight="1" x14ac:dyDescent="0.25">
      <c r="A17" s="541" t="s">
        <v>188</v>
      </c>
      <c r="B17" s="542" t="s">
        <v>407</v>
      </c>
      <c r="C17" s="703" t="s">
        <v>401</v>
      </c>
      <c r="D17" s="704">
        <v>5350</v>
      </c>
      <c r="E17" s="704"/>
      <c r="F17" s="704"/>
      <c r="G17" s="704"/>
      <c r="H17" s="705"/>
      <c r="I17" s="706"/>
      <c r="J17" s="669"/>
      <c r="K17" s="669"/>
      <c r="L17" s="669"/>
      <c r="M17" s="669"/>
    </row>
    <row r="18" spans="1:13" s="531" customFormat="1" ht="18" customHeight="1" x14ac:dyDescent="0.25">
      <c r="A18" s="707"/>
      <c r="B18" s="708"/>
      <c r="C18" s="709"/>
      <c r="D18" s="710"/>
      <c r="E18" s="710"/>
      <c r="F18" s="710"/>
      <c r="G18" s="710"/>
      <c r="H18" s="711"/>
      <c r="I18" s="712"/>
      <c r="J18" s="669"/>
      <c r="K18" s="669"/>
      <c r="L18" s="669"/>
      <c r="M18" s="669"/>
    </row>
    <row r="19" spans="1:13" s="538" customFormat="1" ht="18" customHeight="1" x14ac:dyDescent="0.25">
      <c r="A19" s="532" t="s">
        <v>408</v>
      </c>
      <c r="B19" s="537" t="s">
        <v>409</v>
      </c>
      <c r="C19" s="696"/>
      <c r="D19" s="697"/>
      <c r="E19" s="697"/>
      <c r="F19" s="697"/>
      <c r="G19" s="697"/>
      <c r="H19" s="698"/>
      <c r="I19" s="699"/>
      <c r="J19" s="669"/>
      <c r="K19" s="669"/>
      <c r="L19" s="669"/>
      <c r="M19" s="669"/>
    </row>
    <row r="20" spans="1:13" s="538" customFormat="1" ht="141.75" customHeight="1" x14ac:dyDescent="0.25">
      <c r="A20" s="539"/>
      <c r="B20" s="540" t="s">
        <v>410</v>
      </c>
      <c r="C20" s="713"/>
      <c r="D20" s="701"/>
      <c r="E20" s="701"/>
      <c r="F20" s="701"/>
      <c r="G20" s="701"/>
      <c r="H20" s="701"/>
      <c r="I20" s="702"/>
      <c r="J20" s="669"/>
      <c r="K20" s="669"/>
      <c r="L20" s="669"/>
      <c r="M20" s="669"/>
    </row>
    <row r="21" spans="1:13" s="538" customFormat="1" ht="29.25" customHeight="1" x14ac:dyDescent="0.25">
      <c r="A21" s="543" t="s">
        <v>188</v>
      </c>
      <c r="B21" s="544" t="s">
        <v>411</v>
      </c>
      <c r="C21" s="714" t="s">
        <v>401</v>
      </c>
      <c r="D21" s="669">
        <f>(18*9.5)</f>
        <v>171</v>
      </c>
      <c r="E21" s="669"/>
      <c r="F21" s="669"/>
      <c r="G21" s="669"/>
      <c r="H21" s="669"/>
      <c r="I21" s="715"/>
      <c r="J21" s="669"/>
      <c r="K21" s="669"/>
      <c r="L21" s="669"/>
      <c r="M21" s="669"/>
    </row>
    <row r="22" spans="1:13" s="538" customFormat="1" ht="28.5" customHeight="1" x14ac:dyDescent="0.25">
      <c r="A22" s="545" t="s">
        <v>200</v>
      </c>
      <c r="B22" s="546" t="s">
        <v>412</v>
      </c>
      <c r="C22" s="716" t="s">
        <v>401</v>
      </c>
      <c r="D22" s="704">
        <f>31*10.5</f>
        <v>325.5</v>
      </c>
      <c r="E22" s="704"/>
      <c r="F22" s="704"/>
      <c r="G22" s="704"/>
      <c r="H22" s="704"/>
      <c r="I22" s="717"/>
      <c r="J22" s="669"/>
      <c r="K22" s="669"/>
      <c r="L22" s="669"/>
      <c r="M22" s="669"/>
    </row>
    <row r="23" spans="1:13" s="531" customFormat="1" ht="30" x14ac:dyDescent="0.25">
      <c r="A23" s="547" t="s">
        <v>413</v>
      </c>
      <c r="B23" s="548" t="s">
        <v>414</v>
      </c>
      <c r="C23" s="696"/>
      <c r="D23" s="697"/>
      <c r="E23" s="697"/>
      <c r="F23" s="697"/>
      <c r="G23" s="697"/>
      <c r="H23" s="698"/>
      <c r="I23" s="699"/>
      <c r="J23" s="669"/>
      <c r="K23" s="669"/>
      <c r="L23" s="669"/>
      <c r="M23" s="669"/>
    </row>
    <row r="24" spans="1:13" s="531" customFormat="1" ht="193.5" customHeight="1" x14ac:dyDescent="0.25">
      <c r="A24" s="539"/>
      <c r="B24" s="540" t="s">
        <v>549</v>
      </c>
      <c r="C24" s="713"/>
      <c r="D24" s="701"/>
      <c r="E24" s="701"/>
      <c r="F24" s="701"/>
      <c r="G24" s="701"/>
      <c r="H24" s="718"/>
      <c r="I24" s="702"/>
      <c r="J24" s="669"/>
      <c r="K24" s="669"/>
      <c r="L24" s="669"/>
      <c r="M24" s="669"/>
    </row>
    <row r="25" spans="1:13" s="531" customFormat="1" ht="19.5" customHeight="1" x14ac:dyDescent="0.25">
      <c r="A25" s="549" t="s">
        <v>188</v>
      </c>
      <c r="B25" s="550" t="s">
        <v>415</v>
      </c>
      <c r="C25" s="719" t="s">
        <v>401</v>
      </c>
      <c r="D25" s="704">
        <f>(18*9.5)</f>
        <v>171</v>
      </c>
      <c r="E25" s="704"/>
      <c r="F25" s="704"/>
      <c r="G25" s="704"/>
      <c r="H25" s="704"/>
      <c r="I25" s="717"/>
      <c r="J25" s="669"/>
      <c r="K25" s="669"/>
      <c r="L25" s="669"/>
      <c r="M25" s="669"/>
    </row>
    <row r="26" spans="1:13" s="538" customFormat="1" ht="21.75" customHeight="1" x14ac:dyDescent="0.25">
      <c r="A26" s="532" t="s">
        <v>416</v>
      </c>
      <c r="B26" s="533" t="s">
        <v>417</v>
      </c>
      <c r="C26" s="696"/>
      <c r="D26" s="697"/>
      <c r="E26" s="697"/>
      <c r="F26" s="697"/>
      <c r="G26" s="697"/>
      <c r="H26" s="698"/>
      <c r="I26" s="699"/>
      <c r="J26" s="669"/>
      <c r="K26" s="669"/>
      <c r="L26" s="669"/>
      <c r="M26" s="669"/>
    </row>
    <row r="27" spans="1:13" s="538" customFormat="1" ht="194.25" customHeight="1" x14ac:dyDescent="0.25">
      <c r="A27" s="539"/>
      <c r="B27" s="540" t="s">
        <v>550</v>
      </c>
      <c r="C27" s="713"/>
      <c r="D27" s="701"/>
      <c r="E27" s="701"/>
      <c r="F27" s="701"/>
      <c r="G27" s="701"/>
      <c r="H27" s="718"/>
      <c r="I27" s="702"/>
      <c r="J27" s="669"/>
      <c r="K27" s="669"/>
      <c r="L27" s="669"/>
      <c r="M27" s="669"/>
    </row>
    <row r="28" spans="1:13" s="534" customFormat="1" ht="20.25" customHeight="1" x14ac:dyDescent="0.25">
      <c r="A28" s="549" t="s">
        <v>188</v>
      </c>
      <c r="B28" s="550" t="s">
        <v>418</v>
      </c>
      <c r="C28" s="719" t="s">
        <v>401</v>
      </c>
      <c r="D28" s="704">
        <v>1530</v>
      </c>
      <c r="E28" s="704"/>
      <c r="F28" s="704"/>
      <c r="G28" s="704"/>
      <c r="H28" s="704"/>
      <c r="I28" s="717"/>
      <c r="J28" s="669"/>
      <c r="K28" s="669"/>
      <c r="L28" s="669"/>
      <c r="M28" s="669"/>
    </row>
    <row r="29" spans="1:13" s="534" customFormat="1" ht="20.25" customHeight="1" x14ac:dyDescent="0.25">
      <c r="A29" s="532" t="s">
        <v>419</v>
      </c>
      <c r="B29" s="533" t="s">
        <v>551</v>
      </c>
      <c r="C29" s="696"/>
      <c r="D29" s="697"/>
      <c r="E29" s="697"/>
      <c r="F29" s="697"/>
      <c r="G29" s="697"/>
      <c r="H29" s="698"/>
      <c r="I29" s="699"/>
      <c r="J29" s="669"/>
      <c r="K29" s="669"/>
      <c r="L29" s="669"/>
      <c r="M29" s="669"/>
    </row>
    <row r="30" spans="1:13" s="534" customFormat="1" ht="182.25" customHeight="1" x14ac:dyDescent="0.25">
      <c r="A30" s="535"/>
      <c r="B30" s="536" t="s">
        <v>552</v>
      </c>
      <c r="C30" s="720" t="s">
        <v>401</v>
      </c>
      <c r="D30" s="694">
        <f>8*13</f>
        <v>104</v>
      </c>
      <c r="E30" s="694"/>
      <c r="F30" s="694"/>
      <c r="G30" s="694"/>
      <c r="H30" s="721"/>
      <c r="I30" s="695"/>
      <c r="J30" s="669"/>
      <c r="K30" s="669"/>
      <c r="L30" s="669"/>
      <c r="M30" s="669"/>
    </row>
    <row r="31" spans="1:13" s="538" customFormat="1" ht="30" customHeight="1" x14ac:dyDescent="0.25">
      <c r="A31" s="547" t="s">
        <v>421</v>
      </c>
      <c r="B31" s="551" t="s">
        <v>420</v>
      </c>
      <c r="C31" s="696"/>
      <c r="D31" s="697"/>
      <c r="E31" s="697"/>
      <c r="F31" s="697"/>
      <c r="G31" s="697"/>
      <c r="H31" s="698"/>
      <c r="I31" s="699"/>
      <c r="J31" s="669"/>
      <c r="K31" s="669"/>
      <c r="L31" s="669"/>
      <c r="M31" s="669"/>
    </row>
    <row r="32" spans="1:13" s="538" customFormat="1" ht="219.75" customHeight="1" x14ac:dyDescent="0.25">
      <c r="A32" s="539"/>
      <c r="B32" s="540" t="s">
        <v>553</v>
      </c>
      <c r="C32" s="713"/>
      <c r="D32" s="701"/>
      <c r="E32" s="701"/>
      <c r="F32" s="701"/>
      <c r="G32" s="701"/>
      <c r="H32" s="718"/>
      <c r="I32" s="702"/>
      <c r="J32" s="669"/>
      <c r="K32" s="669"/>
      <c r="L32" s="669"/>
      <c r="M32" s="669"/>
    </row>
    <row r="33" spans="1:13" s="534" customFormat="1" ht="23.25" customHeight="1" x14ac:dyDescent="0.25">
      <c r="A33" s="549" t="s">
        <v>188</v>
      </c>
      <c r="B33" s="550" t="s">
        <v>418</v>
      </c>
      <c r="C33" s="719" t="s">
        <v>401</v>
      </c>
      <c r="D33" s="704">
        <v>870</v>
      </c>
      <c r="E33" s="704"/>
      <c r="F33" s="704"/>
      <c r="G33" s="704"/>
      <c r="H33" s="704"/>
      <c r="I33" s="717"/>
      <c r="J33" s="669"/>
      <c r="K33" s="669"/>
      <c r="L33" s="669"/>
      <c r="M33" s="669"/>
    </row>
    <row r="34" spans="1:13" s="534" customFormat="1" ht="13.5" customHeight="1" x14ac:dyDescent="0.25">
      <c r="A34" s="589"/>
      <c r="B34" s="722"/>
      <c r="C34" s="723"/>
      <c r="D34" s="710"/>
      <c r="E34" s="710"/>
      <c r="F34" s="710"/>
      <c r="G34" s="710"/>
      <c r="H34" s="710"/>
      <c r="I34" s="724"/>
      <c r="J34" s="669"/>
      <c r="K34" s="669"/>
      <c r="L34" s="669"/>
      <c r="M34" s="669"/>
    </row>
    <row r="35" spans="1:13" s="538" customFormat="1" ht="30" customHeight="1" x14ac:dyDescent="0.25">
      <c r="A35" s="547" t="s">
        <v>423</v>
      </c>
      <c r="B35" s="551" t="s">
        <v>422</v>
      </c>
      <c r="C35" s="696"/>
      <c r="D35" s="697"/>
      <c r="E35" s="697"/>
      <c r="F35" s="697"/>
      <c r="G35" s="697"/>
      <c r="H35" s="698"/>
      <c r="I35" s="699"/>
      <c r="J35" s="669"/>
      <c r="K35" s="669"/>
      <c r="L35" s="669"/>
      <c r="M35" s="669"/>
    </row>
    <row r="36" spans="1:13" s="538" customFormat="1" ht="166.5" customHeight="1" x14ac:dyDescent="0.25">
      <c r="A36" s="539"/>
      <c r="B36" s="540" t="s">
        <v>554</v>
      </c>
      <c r="C36" s="713"/>
      <c r="D36" s="701"/>
      <c r="E36" s="701"/>
      <c r="F36" s="701"/>
      <c r="G36" s="701"/>
      <c r="H36" s="718"/>
      <c r="I36" s="702"/>
      <c r="J36" s="669"/>
      <c r="K36" s="669"/>
      <c r="L36" s="669"/>
      <c r="M36" s="669"/>
    </row>
    <row r="37" spans="1:13" s="534" customFormat="1" ht="21" customHeight="1" x14ac:dyDescent="0.25">
      <c r="A37" s="549" t="s">
        <v>188</v>
      </c>
      <c r="B37" s="550" t="s">
        <v>418</v>
      </c>
      <c r="C37" s="719" t="s">
        <v>401</v>
      </c>
      <c r="D37" s="704">
        <v>1930</v>
      </c>
      <c r="E37" s="704"/>
      <c r="F37" s="704"/>
      <c r="G37" s="704"/>
      <c r="H37" s="704"/>
      <c r="I37" s="717"/>
      <c r="J37" s="669"/>
      <c r="K37" s="669"/>
      <c r="L37" s="669"/>
      <c r="M37" s="669"/>
    </row>
    <row r="38" spans="1:13" s="534" customFormat="1" ht="18.75" customHeight="1" x14ac:dyDescent="0.25">
      <c r="A38" s="532" t="s">
        <v>426</v>
      </c>
      <c r="B38" s="533" t="s">
        <v>424</v>
      </c>
      <c r="C38" s="696"/>
      <c r="D38" s="697"/>
      <c r="E38" s="697"/>
      <c r="F38" s="697"/>
      <c r="G38" s="697"/>
      <c r="H38" s="698"/>
      <c r="I38" s="699"/>
      <c r="J38" s="669"/>
      <c r="K38" s="669"/>
      <c r="L38" s="669"/>
      <c r="M38" s="669"/>
    </row>
    <row r="39" spans="1:13" s="531" customFormat="1" ht="203.25" customHeight="1" x14ac:dyDescent="0.25">
      <c r="A39" s="539"/>
      <c r="B39" s="540" t="s">
        <v>555</v>
      </c>
      <c r="C39" s="713"/>
      <c r="D39" s="701"/>
      <c r="E39" s="701"/>
      <c r="F39" s="701"/>
      <c r="G39" s="701"/>
      <c r="H39" s="718"/>
      <c r="I39" s="702"/>
      <c r="J39" s="669"/>
      <c r="K39" s="669"/>
      <c r="L39" s="669"/>
      <c r="M39" s="669"/>
    </row>
    <row r="40" spans="1:13" s="531" customFormat="1" ht="19.5" customHeight="1" x14ac:dyDescent="0.25">
      <c r="A40" s="549" t="s">
        <v>188</v>
      </c>
      <c r="B40" s="550" t="s">
        <v>425</v>
      </c>
      <c r="C40" s="719" t="s">
        <v>401</v>
      </c>
      <c r="D40" s="704">
        <v>710</v>
      </c>
      <c r="E40" s="704"/>
      <c r="F40" s="704"/>
      <c r="G40" s="704"/>
      <c r="H40" s="704"/>
      <c r="I40" s="717"/>
      <c r="J40" s="669"/>
      <c r="K40" s="669"/>
      <c r="L40" s="669"/>
      <c r="M40" s="669"/>
    </row>
    <row r="41" spans="1:13" s="531" customFormat="1" ht="18" customHeight="1" x14ac:dyDescent="0.25">
      <c r="A41" s="553" t="s">
        <v>429</v>
      </c>
      <c r="B41" s="554" t="s">
        <v>427</v>
      </c>
      <c r="C41" s="689"/>
      <c r="D41" s="690"/>
      <c r="E41" s="690"/>
      <c r="F41" s="690"/>
      <c r="G41" s="690"/>
      <c r="H41" s="691"/>
      <c r="I41" s="692"/>
      <c r="J41" s="669"/>
      <c r="K41" s="669"/>
      <c r="L41" s="669"/>
      <c r="M41" s="669"/>
    </row>
    <row r="42" spans="1:13" s="531" customFormat="1" ht="144" customHeight="1" x14ac:dyDescent="0.25">
      <c r="A42" s="539"/>
      <c r="B42" s="540" t="s">
        <v>556</v>
      </c>
      <c r="C42" s="713"/>
      <c r="D42" s="701"/>
      <c r="E42" s="701"/>
      <c r="F42" s="701"/>
      <c r="G42" s="701"/>
      <c r="H42" s="701"/>
      <c r="I42" s="702"/>
      <c r="J42" s="669"/>
      <c r="K42" s="669"/>
      <c r="L42" s="669"/>
      <c r="M42" s="669"/>
    </row>
    <row r="43" spans="1:13" s="531" customFormat="1" ht="21" customHeight="1" x14ac:dyDescent="0.25">
      <c r="A43" s="555" t="s">
        <v>188</v>
      </c>
      <c r="B43" s="556" t="s">
        <v>428</v>
      </c>
      <c r="C43" s="714" t="s">
        <v>401</v>
      </c>
      <c r="D43" s="669">
        <v>50</v>
      </c>
      <c r="E43" s="669"/>
      <c r="F43" s="669"/>
      <c r="G43" s="669"/>
      <c r="H43" s="669"/>
      <c r="I43" s="715"/>
      <c r="J43" s="669"/>
      <c r="K43" s="669"/>
      <c r="L43" s="669"/>
      <c r="M43" s="669"/>
    </row>
    <row r="44" spans="1:13" s="531" customFormat="1" ht="21" customHeight="1" x14ac:dyDescent="0.25">
      <c r="A44" s="557" t="s">
        <v>200</v>
      </c>
      <c r="B44" s="558" t="s">
        <v>557</v>
      </c>
      <c r="C44" s="716" t="s">
        <v>172</v>
      </c>
      <c r="D44" s="704">
        <v>35</v>
      </c>
      <c r="E44" s="704"/>
      <c r="F44" s="704"/>
      <c r="G44" s="704"/>
      <c r="H44" s="704"/>
      <c r="I44" s="717"/>
      <c r="J44" s="669"/>
      <c r="K44" s="669"/>
      <c r="L44" s="669"/>
      <c r="M44" s="669"/>
    </row>
    <row r="45" spans="1:13" s="538" customFormat="1" ht="30" customHeight="1" x14ac:dyDescent="0.25">
      <c r="A45" s="547" t="s">
        <v>432</v>
      </c>
      <c r="B45" s="725" t="s">
        <v>430</v>
      </c>
      <c r="C45" s="696"/>
      <c r="D45" s="697"/>
      <c r="E45" s="697"/>
      <c r="F45" s="697"/>
      <c r="G45" s="697"/>
      <c r="H45" s="698"/>
      <c r="I45" s="699"/>
      <c r="J45" s="669"/>
      <c r="K45" s="669"/>
      <c r="L45" s="669"/>
      <c r="M45" s="669"/>
    </row>
    <row r="46" spans="1:13" s="538" customFormat="1" ht="123" customHeight="1" x14ac:dyDescent="0.25">
      <c r="A46" s="535"/>
      <c r="B46" s="559" t="s">
        <v>431</v>
      </c>
      <c r="C46" s="720" t="s">
        <v>172</v>
      </c>
      <c r="D46" s="694">
        <v>865</v>
      </c>
      <c r="E46" s="694"/>
      <c r="F46" s="694"/>
      <c r="G46" s="694"/>
      <c r="H46" s="694"/>
      <c r="I46" s="695"/>
      <c r="J46" s="669"/>
      <c r="K46" s="669"/>
      <c r="L46" s="669"/>
      <c r="M46" s="669"/>
    </row>
    <row r="47" spans="1:13" s="538" customFormat="1" ht="20.25" customHeight="1" x14ac:dyDescent="0.25">
      <c r="A47" s="532" t="s">
        <v>439</v>
      </c>
      <c r="B47" s="537" t="s">
        <v>433</v>
      </c>
      <c r="C47" s="696"/>
      <c r="D47" s="697"/>
      <c r="E47" s="697"/>
      <c r="F47" s="697"/>
      <c r="G47" s="697"/>
      <c r="H47" s="698"/>
      <c r="I47" s="699"/>
      <c r="J47" s="669"/>
      <c r="K47" s="669"/>
      <c r="L47" s="669"/>
      <c r="M47" s="669"/>
    </row>
    <row r="48" spans="1:13" s="538" customFormat="1" ht="89.25" customHeight="1" x14ac:dyDescent="0.25">
      <c r="A48" s="561"/>
      <c r="B48" s="562" t="s">
        <v>434</v>
      </c>
      <c r="C48" s="726"/>
      <c r="D48" s="727"/>
      <c r="E48" s="727"/>
      <c r="F48" s="727"/>
      <c r="G48" s="727"/>
      <c r="H48" s="727"/>
      <c r="I48" s="728"/>
      <c r="J48" s="669"/>
      <c r="K48" s="669"/>
      <c r="L48" s="669"/>
      <c r="M48" s="669"/>
    </row>
    <row r="49" spans="1:13" s="538" customFormat="1" ht="20.25" customHeight="1" x14ac:dyDescent="0.25">
      <c r="A49" s="563" t="s">
        <v>188</v>
      </c>
      <c r="B49" s="564" t="s">
        <v>435</v>
      </c>
      <c r="C49" s="729" t="s">
        <v>172</v>
      </c>
      <c r="D49" s="730">
        <v>265</v>
      </c>
      <c r="E49" s="730"/>
      <c r="F49" s="730"/>
      <c r="G49" s="730"/>
      <c r="H49" s="730"/>
      <c r="I49" s="715"/>
      <c r="J49" s="669"/>
      <c r="K49" s="669"/>
      <c r="L49" s="669"/>
      <c r="M49" s="669"/>
    </row>
    <row r="50" spans="1:13" s="538" customFormat="1" ht="20.25" customHeight="1" x14ac:dyDescent="0.25">
      <c r="A50" s="557" t="s">
        <v>200</v>
      </c>
      <c r="B50" s="558" t="s">
        <v>436</v>
      </c>
      <c r="C50" s="716" t="s">
        <v>172</v>
      </c>
      <c r="D50" s="704">
        <v>23</v>
      </c>
      <c r="E50" s="704"/>
      <c r="F50" s="704"/>
      <c r="G50" s="704"/>
      <c r="H50" s="704"/>
      <c r="I50" s="717"/>
      <c r="J50" s="669"/>
      <c r="K50" s="669"/>
      <c r="L50" s="669"/>
      <c r="M50" s="669"/>
    </row>
    <row r="51" spans="1:13" s="538" customFormat="1" ht="12" customHeight="1" x14ac:dyDescent="0.25">
      <c r="A51" s="565"/>
      <c r="B51" s="566"/>
      <c r="C51" s="731"/>
      <c r="D51" s="732"/>
      <c r="E51" s="732"/>
      <c r="F51" s="732"/>
      <c r="G51" s="732"/>
      <c r="H51" s="733"/>
      <c r="I51" s="734"/>
      <c r="J51" s="669"/>
      <c r="K51" s="669"/>
      <c r="L51" s="669"/>
      <c r="M51" s="669"/>
    </row>
    <row r="52" spans="1:13" s="531" customFormat="1" ht="21" customHeight="1" x14ac:dyDescent="0.25">
      <c r="A52" s="567" t="s">
        <v>437</v>
      </c>
      <c r="B52" s="568" t="s">
        <v>438</v>
      </c>
      <c r="C52" s="686"/>
      <c r="D52" s="687"/>
      <c r="E52" s="687"/>
      <c r="F52" s="687"/>
      <c r="G52" s="687"/>
      <c r="H52" s="687"/>
      <c r="I52" s="688"/>
      <c r="J52" s="669"/>
      <c r="K52" s="669"/>
      <c r="L52" s="669"/>
      <c r="M52" s="669"/>
    </row>
    <row r="53" spans="1:13" s="531" customFormat="1" ht="21" customHeight="1" x14ac:dyDescent="0.25">
      <c r="A53" s="569" t="s">
        <v>443</v>
      </c>
      <c r="B53" s="570" t="s">
        <v>440</v>
      </c>
      <c r="C53" s="689"/>
      <c r="D53" s="690"/>
      <c r="E53" s="690"/>
      <c r="F53" s="690"/>
      <c r="G53" s="690"/>
      <c r="H53" s="691"/>
      <c r="I53" s="692"/>
      <c r="J53" s="669"/>
      <c r="K53" s="669"/>
      <c r="L53" s="669"/>
      <c r="M53" s="669"/>
    </row>
    <row r="54" spans="1:13" s="538" customFormat="1" ht="90.75" customHeight="1" x14ac:dyDescent="0.25">
      <c r="A54" s="571"/>
      <c r="B54" s="562" t="s">
        <v>441</v>
      </c>
      <c r="C54" s="735"/>
      <c r="D54" s="736"/>
      <c r="E54" s="736"/>
      <c r="F54" s="736"/>
      <c r="G54" s="736"/>
      <c r="H54" s="736"/>
      <c r="I54" s="737"/>
      <c r="J54" s="669"/>
      <c r="K54" s="669"/>
      <c r="L54" s="669"/>
      <c r="M54" s="669"/>
    </row>
    <row r="55" spans="1:13" s="538" customFormat="1" ht="20.25" customHeight="1" x14ac:dyDescent="0.25">
      <c r="A55" s="563" t="s">
        <v>188</v>
      </c>
      <c r="B55" s="564" t="s">
        <v>442</v>
      </c>
      <c r="C55" s="729" t="s">
        <v>401</v>
      </c>
      <c r="D55" s="730">
        <v>1890</v>
      </c>
      <c r="E55" s="730"/>
      <c r="F55" s="730"/>
      <c r="G55" s="730"/>
      <c r="H55" s="730"/>
      <c r="I55" s="715"/>
      <c r="J55" s="669"/>
      <c r="K55" s="669"/>
      <c r="L55" s="669"/>
      <c r="M55" s="669"/>
    </row>
    <row r="56" spans="1:13" s="538" customFormat="1" ht="20.25" customHeight="1" x14ac:dyDescent="0.25">
      <c r="A56" s="563" t="s">
        <v>200</v>
      </c>
      <c r="B56" s="564" t="s">
        <v>436</v>
      </c>
      <c r="C56" s="729" t="s">
        <v>401</v>
      </c>
      <c r="D56" s="730">
        <v>60</v>
      </c>
      <c r="E56" s="730"/>
      <c r="F56" s="730"/>
      <c r="G56" s="730"/>
      <c r="H56" s="730"/>
      <c r="I56" s="715"/>
      <c r="J56" s="669"/>
      <c r="K56" s="669"/>
      <c r="L56" s="669"/>
      <c r="M56" s="669"/>
    </row>
    <row r="57" spans="1:13" s="538" customFormat="1" ht="12.75" customHeight="1" x14ac:dyDescent="0.25">
      <c r="A57" s="552"/>
      <c r="B57" s="739"/>
      <c r="C57" s="740"/>
      <c r="D57" s="710"/>
      <c r="E57" s="710"/>
      <c r="F57" s="710"/>
      <c r="G57" s="710"/>
      <c r="H57" s="710"/>
      <c r="I57" s="724"/>
      <c r="J57" s="669"/>
      <c r="K57" s="669"/>
      <c r="L57" s="669"/>
      <c r="M57" s="669"/>
    </row>
    <row r="58" spans="1:13" s="538" customFormat="1" ht="19.5" customHeight="1" x14ac:dyDescent="0.25">
      <c r="A58" s="574" t="s">
        <v>449</v>
      </c>
      <c r="B58" s="575" t="s">
        <v>444</v>
      </c>
      <c r="C58" s="696"/>
      <c r="D58" s="697"/>
      <c r="E58" s="697"/>
      <c r="F58" s="697"/>
      <c r="G58" s="697"/>
      <c r="H58" s="698"/>
      <c r="I58" s="699"/>
      <c r="J58" s="669"/>
      <c r="K58" s="669"/>
      <c r="L58" s="669"/>
      <c r="M58" s="669"/>
    </row>
    <row r="59" spans="1:13" s="538" customFormat="1" ht="89.25" customHeight="1" x14ac:dyDescent="0.25">
      <c r="A59" s="571"/>
      <c r="B59" s="562" t="s">
        <v>445</v>
      </c>
      <c r="C59" s="735"/>
      <c r="D59" s="736"/>
      <c r="E59" s="736"/>
      <c r="F59" s="736"/>
      <c r="G59" s="736"/>
      <c r="H59" s="736"/>
      <c r="I59" s="737"/>
      <c r="J59" s="669"/>
      <c r="K59" s="669"/>
      <c r="L59" s="669"/>
      <c r="M59" s="669"/>
    </row>
    <row r="60" spans="1:13" s="538" customFormat="1" ht="20.25" customHeight="1" x14ac:dyDescent="0.25">
      <c r="A60" s="563" t="s">
        <v>188</v>
      </c>
      <c r="B60" s="564" t="s">
        <v>446</v>
      </c>
      <c r="C60" s="729" t="s">
        <v>401</v>
      </c>
      <c r="D60" s="730">
        <f>2500-1158</f>
        <v>1342</v>
      </c>
      <c r="E60" s="730"/>
      <c r="F60" s="730"/>
      <c r="G60" s="730"/>
      <c r="H60" s="730"/>
      <c r="I60" s="715"/>
      <c r="J60" s="669"/>
      <c r="K60" s="669"/>
      <c r="L60" s="669"/>
      <c r="M60" s="669"/>
    </row>
    <row r="61" spans="1:13" s="538" customFormat="1" ht="20.25" customHeight="1" x14ac:dyDescent="0.25">
      <c r="A61" s="572" t="s">
        <v>200</v>
      </c>
      <c r="B61" s="573" t="s">
        <v>447</v>
      </c>
      <c r="C61" s="741" t="s">
        <v>401</v>
      </c>
      <c r="D61" s="742">
        <v>775</v>
      </c>
      <c r="E61" s="742"/>
      <c r="F61" s="742"/>
      <c r="G61" s="742"/>
      <c r="H61" s="742"/>
      <c r="I61" s="743"/>
      <c r="J61" s="669"/>
      <c r="K61" s="669"/>
      <c r="L61" s="669"/>
      <c r="M61" s="669"/>
    </row>
    <row r="62" spans="1:13" s="538" customFormat="1" ht="20.25" customHeight="1" x14ac:dyDescent="0.25">
      <c r="A62" s="557" t="s">
        <v>201</v>
      </c>
      <c r="B62" s="558" t="s">
        <v>448</v>
      </c>
      <c r="C62" s="716" t="s">
        <v>401</v>
      </c>
      <c r="D62" s="704">
        <v>1160</v>
      </c>
      <c r="E62" s="704"/>
      <c r="F62" s="704"/>
      <c r="G62" s="704"/>
      <c r="H62" s="704"/>
      <c r="I62" s="717"/>
      <c r="J62" s="669"/>
      <c r="K62" s="669"/>
      <c r="L62" s="669"/>
      <c r="M62" s="669"/>
    </row>
    <row r="63" spans="1:13" s="538" customFormat="1" ht="21" customHeight="1" x14ac:dyDescent="0.25">
      <c r="A63" s="574" t="s">
        <v>450</v>
      </c>
      <c r="B63" s="575" t="s">
        <v>558</v>
      </c>
      <c r="C63" s="696"/>
      <c r="D63" s="697"/>
      <c r="E63" s="697"/>
      <c r="F63" s="697"/>
      <c r="G63" s="697"/>
      <c r="H63" s="698"/>
      <c r="I63" s="699"/>
      <c r="J63" s="669"/>
      <c r="K63" s="669"/>
      <c r="L63" s="669"/>
      <c r="M63" s="669"/>
    </row>
    <row r="64" spans="1:13" s="538" customFormat="1" ht="168.75" customHeight="1" x14ac:dyDescent="0.25">
      <c r="A64" s="578"/>
      <c r="B64" s="577" t="s">
        <v>559</v>
      </c>
      <c r="C64" s="693" t="s">
        <v>401</v>
      </c>
      <c r="D64" s="694">
        <v>75</v>
      </c>
      <c r="E64" s="694"/>
      <c r="F64" s="694"/>
      <c r="G64" s="694"/>
      <c r="H64" s="694"/>
      <c r="I64" s="695"/>
      <c r="J64" s="669"/>
      <c r="K64" s="669"/>
      <c r="L64" s="669"/>
      <c r="M64" s="669"/>
    </row>
    <row r="65" spans="1:13" s="538" customFormat="1" ht="21.75" customHeight="1" x14ac:dyDescent="0.25">
      <c r="A65" s="569" t="s">
        <v>452</v>
      </c>
      <c r="B65" s="570" t="s">
        <v>560</v>
      </c>
      <c r="C65" s="689"/>
      <c r="D65" s="690"/>
      <c r="E65" s="690"/>
      <c r="F65" s="690"/>
      <c r="G65" s="690"/>
      <c r="H65" s="691"/>
      <c r="I65" s="692"/>
      <c r="J65" s="669"/>
      <c r="K65" s="669"/>
      <c r="L65" s="669"/>
      <c r="M65" s="669"/>
    </row>
    <row r="66" spans="1:13" s="538" customFormat="1" ht="75.75" customHeight="1" x14ac:dyDescent="0.25">
      <c r="A66" s="578"/>
      <c r="B66" s="581" t="s">
        <v>451</v>
      </c>
      <c r="C66" s="693" t="s">
        <v>401</v>
      </c>
      <c r="D66" s="694">
        <v>1000</v>
      </c>
      <c r="E66" s="694"/>
      <c r="F66" s="694"/>
      <c r="G66" s="694"/>
      <c r="H66" s="694"/>
      <c r="I66" s="695"/>
      <c r="J66" s="669"/>
      <c r="K66" s="669"/>
      <c r="L66" s="669"/>
      <c r="M66" s="669"/>
    </row>
    <row r="67" spans="1:13" s="538" customFormat="1" ht="21.75" customHeight="1" x14ac:dyDescent="0.25">
      <c r="A67" s="569" t="s">
        <v>455</v>
      </c>
      <c r="B67" s="570" t="s">
        <v>561</v>
      </c>
      <c r="C67" s="689"/>
      <c r="D67" s="690"/>
      <c r="E67" s="690"/>
      <c r="F67" s="690"/>
      <c r="G67" s="690"/>
      <c r="H67" s="691"/>
      <c r="I67" s="692"/>
      <c r="J67" s="669"/>
      <c r="K67" s="669"/>
      <c r="L67" s="669"/>
      <c r="M67" s="669"/>
    </row>
    <row r="68" spans="1:13" s="538" customFormat="1" ht="188.25" customHeight="1" x14ac:dyDescent="0.25">
      <c r="A68" s="578"/>
      <c r="B68" s="581" t="s">
        <v>562</v>
      </c>
      <c r="C68" s="693" t="s">
        <v>401</v>
      </c>
      <c r="D68" s="694">
        <v>1950</v>
      </c>
      <c r="E68" s="694"/>
      <c r="F68" s="694"/>
      <c r="G68" s="694"/>
      <c r="H68" s="694"/>
      <c r="I68" s="695"/>
      <c r="J68" s="669"/>
      <c r="K68" s="669"/>
      <c r="L68" s="669"/>
      <c r="M68" s="669"/>
    </row>
    <row r="69" spans="1:13" s="538" customFormat="1" ht="20.25" customHeight="1" x14ac:dyDescent="0.25">
      <c r="A69" s="569" t="s">
        <v>458</v>
      </c>
      <c r="B69" s="570" t="s">
        <v>453</v>
      </c>
      <c r="C69" s="689"/>
      <c r="D69" s="690"/>
      <c r="E69" s="690"/>
      <c r="F69" s="690"/>
      <c r="G69" s="690"/>
      <c r="H69" s="691"/>
      <c r="I69" s="692"/>
      <c r="J69" s="669"/>
      <c r="K69" s="669"/>
      <c r="L69" s="669"/>
      <c r="M69" s="669"/>
    </row>
    <row r="70" spans="1:13" s="538" customFormat="1" ht="79.5" customHeight="1" x14ac:dyDescent="0.25">
      <c r="A70" s="580"/>
      <c r="B70" s="581" t="s">
        <v>454</v>
      </c>
      <c r="C70" s="744" t="s">
        <v>401</v>
      </c>
      <c r="D70" s="721">
        <v>20</v>
      </c>
      <c r="E70" s="721"/>
      <c r="F70" s="721"/>
      <c r="G70" s="721"/>
      <c r="H70" s="721"/>
      <c r="I70" s="695"/>
      <c r="J70" s="669"/>
      <c r="K70" s="669"/>
      <c r="L70" s="669"/>
      <c r="M70" s="669"/>
    </row>
    <row r="71" spans="1:13" s="538" customFormat="1" ht="20.25" customHeight="1" x14ac:dyDescent="0.25">
      <c r="A71" s="574" t="s">
        <v>462</v>
      </c>
      <c r="B71" s="575" t="s">
        <v>456</v>
      </c>
      <c r="C71" s="696"/>
      <c r="D71" s="697"/>
      <c r="E71" s="697"/>
      <c r="F71" s="697"/>
      <c r="G71" s="697"/>
      <c r="H71" s="698"/>
      <c r="I71" s="699"/>
      <c r="J71" s="669"/>
      <c r="K71" s="669"/>
      <c r="L71" s="669"/>
      <c r="M71" s="669"/>
    </row>
    <row r="72" spans="1:13" s="538" customFormat="1" ht="123" customHeight="1" x14ac:dyDescent="0.25">
      <c r="A72" s="580"/>
      <c r="B72" s="581" t="s">
        <v>457</v>
      </c>
      <c r="C72" s="744" t="s">
        <v>172</v>
      </c>
      <c r="D72" s="721">
        <v>410</v>
      </c>
      <c r="E72" s="721"/>
      <c r="F72" s="721"/>
      <c r="G72" s="721"/>
      <c r="H72" s="721"/>
      <c r="I72" s="695"/>
      <c r="J72" s="669"/>
      <c r="K72" s="669"/>
      <c r="L72" s="669"/>
      <c r="M72" s="669"/>
    </row>
    <row r="73" spans="1:13" s="538" customFormat="1" ht="21" customHeight="1" x14ac:dyDescent="0.25">
      <c r="A73" s="574" t="s">
        <v>466</v>
      </c>
      <c r="B73" s="575" t="s">
        <v>563</v>
      </c>
      <c r="C73" s="696"/>
      <c r="D73" s="697"/>
      <c r="E73" s="697"/>
      <c r="F73" s="697"/>
      <c r="G73" s="697"/>
      <c r="H73" s="698"/>
      <c r="I73" s="699"/>
      <c r="J73" s="669"/>
      <c r="K73" s="669"/>
      <c r="L73" s="669"/>
      <c r="M73" s="669"/>
    </row>
    <row r="74" spans="1:13" s="538" customFormat="1" ht="105" x14ac:dyDescent="0.25">
      <c r="A74" s="583"/>
      <c r="B74" s="584" t="s">
        <v>459</v>
      </c>
      <c r="C74" s="745" t="s">
        <v>401</v>
      </c>
      <c r="D74" s="718">
        <v>110</v>
      </c>
      <c r="E74" s="718"/>
      <c r="F74" s="718"/>
      <c r="G74" s="718"/>
      <c r="H74" s="718"/>
      <c r="I74" s="702"/>
      <c r="J74" s="669"/>
      <c r="K74" s="669"/>
      <c r="L74" s="669"/>
      <c r="M74" s="669"/>
    </row>
    <row r="75" spans="1:13" s="538" customFormat="1" ht="12.75" customHeight="1" x14ac:dyDescent="0.25">
      <c r="A75" s="560"/>
      <c r="B75" s="746"/>
      <c r="C75" s="747"/>
      <c r="D75" s="748"/>
      <c r="E75" s="748"/>
      <c r="F75" s="748"/>
      <c r="G75" s="748"/>
      <c r="H75" s="749"/>
      <c r="I75" s="750"/>
      <c r="J75" s="669"/>
      <c r="K75" s="669"/>
      <c r="L75" s="669"/>
      <c r="M75" s="669"/>
    </row>
    <row r="76" spans="1:13" s="531" customFormat="1" ht="21" customHeight="1" x14ac:dyDescent="0.25">
      <c r="A76" s="567" t="s">
        <v>460</v>
      </c>
      <c r="B76" s="568" t="s">
        <v>461</v>
      </c>
      <c r="C76" s="686"/>
      <c r="D76" s="687"/>
      <c r="E76" s="687"/>
      <c r="F76" s="687"/>
      <c r="G76" s="687"/>
      <c r="H76" s="687"/>
      <c r="I76" s="688"/>
      <c r="J76" s="669"/>
      <c r="K76" s="669"/>
      <c r="L76" s="669"/>
      <c r="M76" s="669"/>
    </row>
    <row r="77" spans="1:13" s="534" customFormat="1" ht="23.25" customHeight="1" x14ac:dyDescent="0.25">
      <c r="A77" s="569" t="s">
        <v>467</v>
      </c>
      <c r="B77" s="570" t="s">
        <v>463</v>
      </c>
      <c r="C77" s="689"/>
      <c r="D77" s="690"/>
      <c r="E77" s="690"/>
      <c r="F77" s="690"/>
      <c r="G77" s="690"/>
      <c r="H77" s="691"/>
      <c r="I77" s="692"/>
      <c r="J77" s="669"/>
      <c r="K77" s="669"/>
      <c r="L77" s="669"/>
      <c r="M77" s="669"/>
    </row>
    <row r="78" spans="1:13" s="586" customFormat="1" ht="201.75" customHeight="1" x14ac:dyDescent="0.25">
      <c r="A78" s="576"/>
      <c r="B78" s="577" t="s">
        <v>464</v>
      </c>
      <c r="C78" s="700"/>
      <c r="D78" s="701"/>
      <c r="E78" s="701"/>
      <c r="F78" s="701"/>
      <c r="G78" s="701"/>
      <c r="H78" s="701"/>
      <c r="I78" s="702"/>
      <c r="J78" s="669"/>
      <c r="K78" s="669"/>
      <c r="L78" s="669"/>
      <c r="M78" s="669"/>
    </row>
    <row r="79" spans="1:13" s="586" customFormat="1" ht="22.5" customHeight="1" x14ac:dyDescent="0.25">
      <c r="A79" s="549" t="s">
        <v>188</v>
      </c>
      <c r="B79" s="585" t="s">
        <v>465</v>
      </c>
      <c r="C79" s="719" t="s">
        <v>401</v>
      </c>
      <c r="D79" s="704">
        <f>325+60+800+3200-424</f>
        <v>3961</v>
      </c>
      <c r="E79" s="704"/>
      <c r="F79" s="704"/>
      <c r="G79" s="704"/>
      <c r="H79" s="704"/>
      <c r="I79" s="717"/>
      <c r="J79" s="669"/>
      <c r="K79" s="669"/>
      <c r="L79" s="669"/>
      <c r="M79" s="669"/>
    </row>
    <row r="80" spans="1:13" s="534" customFormat="1" ht="29.25" customHeight="1" x14ac:dyDescent="0.25">
      <c r="A80" s="587" t="s">
        <v>470</v>
      </c>
      <c r="B80" s="588" t="s">
        <v>564</v>
      </c>
      <c r="C80" s="689"/>
      <c r="D80" s="690"/>
      <c r="E80" s="690"/>
      <c r="F80" s="690"/>
      <c r="G80" s="690"/>
      <c r="H80" s="691"/>
      <c r="I80" s="692"/>
      <c r="J80" s="669"/>
      <c r="K80" s="669"/>
      <c r="L80" s="669"/>
      <c r="M80" s="669"/>
    </row>
    <row r="81" spans="1:13" s="586" customFormat="1" ht="81" customHeight="1" x14ac:dyDescent="0.25">
      <c r="A81" s="578"/>
      <c r="B81" s="579" t="s">
        <v>565</v>
      </c>
      <c r="C81" s="693" t="s">
        <v>401</v>
      </c>
      <c r="D81" s="694">
        <v>75</v>
      </c>
      <c r="E81" s="694"/>
      <c r="F81" s="694"/>
      <c r="G81" s="694"/>
      <c r="H81" s="694"/>
      <c r="I81" s="695"/>
      <c r="J81" s="669"/>
      <c r="K81" s="669"/>
      <c r="L81" s="669"/>
      <c r="M81" s="669"/>
    </row>
    <row r="82" spans="1:13" s="534" customFormat="1" ht="20.25" customHeight="1" x14ac:dyDescent="0.25">
      <c r="A82" s="569" t="s">
        <v>472</v>
      </c>
      <c r="B82" s="570" t="s">
        <v>468</v>
      </c>
      <c r="C82" s="689"/>
      <c r="D82" s="690"/>
      <c r="E82" s="690"/>
      <c r="F82" s="690"/>
      <c r="G82" s="690"/>
      <c r="H82" s="691"/>
      <c r="I82" s="692"/>
      <c r="J82" s="669"/>
      <c r="K82" s="669"/>
      <c r="L82" s="669"/>
      <c r="M82" s="669"/>
    </row>
    <row r="83" spans="1:13" s="586" customFormat="1" ht="208.5" customHeight="1" x14ac:dyDescent="0.25">
      <c r="A83" s="578"/>
      <c r="B83" s="579" t="s">
        <v>469</v>
      </c>
      <c r="C83" s="693" t="s">
        <v>401</v>
      </c>
      <c r="D83" s="694">
        <f>35</f>
        <v>35</v>
      </c>
      <c r="E83" s="694"/>
      <c r="F83" s="694"/>
      <c r="G83" s="694"/>
      <c r="H83" s="694"/>
      <c r="I83" s="695"/>
      <c r="J83" s="669"/>
      <c r="K83" s="669"/>
      <c r="L83" s="669"/>
      <c r="M83" s="669"/>
    </row>
    <row r="84" spans="1:13" s="534" customFormat="1" ht="18.75" customHeight="1" x14ac:dyDescent="0.25">
      <c r="A84" s="574" t="s">
        <v>475</v>
      </c>
      <c r="B84" s="575" t="s">
        <v>566</v>
      </c>
      <c r="C84" s="696"/>
      <c r="D84" s="697"/>
      <c r="E84" s="697"/>
      <c r="F84" s="697"/>
      <c r="G84" s="697"/>
      <c r="H84" s="697"/>
      <c r="I84" s="738"/>
      <c r="J84" s="669"/>
      <c r="K84" s="669"/>
      <c r="L84" s="669"/>
      <c r="M84" s="669"/>
    </row>
    <row r="85" spans="1:13" s="534" customFormat="1" ht="60.75" customHeight="1" x14ac:dyDescent="0.25">
      <c r="A85" s="590"/>
      <c r="B85" s="591" t="s">
        <v>567</v>
      </c>
      <c r="C85" s="720" t="s">
        <v>471</v>
      </c>
      <c r="D85" s="694">
        <v>15</v>
      </c>
      <c r="E85" s="694"/>
      <c r="F85" s="694"/>
      <c r="G85" s="694"/>
      <c r="H85" s="694"/>
      <c r="I85" s="695"/>
      <c r="J85" s="669"/>
      <c r="K85" s="669"/>
      <c r="L85" s="669"/>
      <c r="M85" s="669"/>
    </row>
    <row r="86" spans="1:13" s="534" customFormat="1" ht="18.75" customHeight="1" x14ac:dyDescent="0.25">
      <c r="A86" s="574" t="s">
        <v>479</v>
      </c>
      <c r="B86" s="575" t="s">
        <v>473</v>
      </c>
      <c r="C86" s="696"/>
      <c r="D86" s="697"/>
      <c r="E86" s="697"/>
      <c r="F86" s="697"/>
      <c r="G86" s="697"/>
      <c r="H86" s="697"/>
      <c r="I86" s="738"/>
      <c r="J86" s="669"/>
      <c r="K86" s="669"/>
      <c r="L86" s="669"/>
      <c r="M86" s="669"/>
    </row>
    <row r="87" spans="1:13" s="534" customFormat="1" ht="213" customHeight="1" x14ac:dyDescent="0.25">
      <c r="A87" s="590"/>
      <c r="B87" s="591" t="s">
        <v>474</v>
      </c>
      <c r="C87" s="720" t="s">
        <v>401</v>
      </c>
      <c r="D87" s="694">
        <v>450</v>
      </c>
      <c r="E87" s="694"/>
      <c r="F87" s="694"/>
      <c r="G87" s="694"/>
      <c r="H87" s="694"/>
      <c r="I87" s="695"/>
      <c r="J87" s="669"/>
      <c r="K87" s="669"/>
      <c r="L87" s="669"/>
      <c r="M87" s="669"/>
    </row>
    <row r="88" spans="1:13" s="531" customFormat="1" ht="18.75" customHeight="1" x14ac:dyDescent="0.25">
      <c r="A88" s="574" t="s">
        <v>483</v>
      </c>
      <c r="B88" s="575" t="s">
        <v>476</v>
      </c>
      <c r="C88" s="696"/>
      <c r="D88" s="697"/>
      <c r="E88" s="697"/>
      <c r="F88" s="697"/>
      <c r="G88" s="697"/>
      <c r="H88" s="698"/>
      <c r="I88" s="699"/>
      <c r="J88" s="669"/>
      <c r="K88" s="669"/>
      <c r="L88" s="669"/>
      <c r="M88" s="669"/>
    </row>
    <row r="89" spans="1:13" s="592" customFormat="1" ht="120.75" customHeight="1" x14ac:dyDescent="0.25">
      <c r="A89" s="578"/>
      <c r="B89" s="591" t="s">
        <v>477</v>
      </c>
      <c r="C89" s="693" t="s">
        <v>401</v>
      </c>
      <c r="D89" s="694">
        <f>D66+D64</f>
        <v>1075</v>
      </c>
      <c r="E89" s="694"/>
      <c r="F89" s="694"/>
      <c r="G89" s="694"/>
      <c r="H89" s="694"/>
      <c r="I89" s="695"/>
      <c r="J89" s="669"/>
      <c r="K89" s="669"/>
      <c r="L89" s="669"/>
      <c r="M89" s="669"/>
    </row>
    <row r="90" spans="1:13" s="538" customFormat="1" ht="12.75" customHeight="1" x14ac:dyDescent="0.25">
      <c r="A90" s="751"/>
      <c r="B90" s="752"/>
      <c r="C90" s="753"/>
      <c r="D90" s="754"/>
      <c r="E90" s="754"/>
      <c r="F90" s="754"/>
      <c r="G90" s="754"/>
      <c r="H90" s="755"/>
      <c r="I90" s="756"/>
      <c r="J90" s="669"/>
      <c r="K90" s="669"/>
      <c r="L90" s="669"/>
      <c r="M90" s="669"/>
    </row>
    <row r="91" spans="1:13" s="531" customFormat="1" ht="21" customHeight="1" x14ac:dyDescent="0.25">
      <c r="A91" s="567" t="s">
        <v>371</v>
      </c>
      <c r="B91" s="568" t="s">
        <v>478</v>
      </c>
      <c r="C91" s="686"/>
      <c r="D91" s="687"/>
      <c r="E91" s="687"/>
      <c r="F91" s="687"/>
      <c r="G91" s="687"/>
      <c r="H91" s="687"/>
      <c r="I91" s="688"/>
      <c r="J91" s="669"/>
      <c r="K91" s="669"/>
      <c r="L91" s="669"/>
      <c r="M91" s="669"/>
    </row>
    <row r="92" spans="1:13" s="594" customFormat="1" ht="30" x14ac:dyDescent="0.25">
      <c r="A92" s="583" t="s">
        <v>487</v>
      </c>
      <c r="B92" s="593" t="s">
        <v>480</v>
      </c>
      <c r="C92" s="745"/>
      <c r="D92" s="718"/>
      <c r="E92" s="718"/>
      <c r="F92" s="718"/>
      <c r="G92" s="718"/>
      <c r="H92" s="718"/>
      <c r="I92" s="757"/>
      <c r="J92" s="669"/>
      <c r="K92" s="669"/>
      <c r="L92" s="669"/>
      <c r="M92" s="669"/>
    </row>
    <row r="93" spans="1:13" s="594" customFormat="1" ht="151.5" customHeight="1" x14ac:dyDescent="0.25">
      <c r="A93" s="595"/>
      <c r="B93" s="596" t="s">
        <v>481</v>
      </c>
      <c r="C93" s="745"/>
      <c r="D93" s="718"/>
      <c r="E93" s="718"/>
      <c r="F93" s="718"/>
      <c r="G93" s="718"/>
      <c r="H93" s="718"/>
      <c r="I93" s="757"/>
      <c r="J93" s="669"/>
      <c r="K93" s="669"/>
      <c r="L93" s="669"/>
      <c r="M93" s="669"/>
    </row>
    <row r="94" spans="1:13" s="594" customFormat="1" ht="19.5" customHeight="1" x14ac:dyDescent="0.25">
      <c r="A94" s="597" t="s">
        <v>188</v>
      </c>
      <c r="B94" s="598" t="s">
        <v>482</v>
      </c>
      <c r="C94" s="703" t="s">
        <v>401</v>
      </c>
      <c r="D94" s="705">
        <v>350</v>
      </c>
      <c r="E94" s="705"/>
      <c r="F94" s="705"/>
      <c r="G94" s="705"/>
      <c r="H94" s="705"/>
      <c r="I94" s="706"/>
      <c r="J94" s="669"/>
      <c r="K94" s="669"/>
      <c r="L94" s="669"/>
      <c r="M94" s="669"/>
    </row>
    <row r="95" spans="1:13" s="594" customFormat="1" ht="18" customHeight="1" x14ac:dyDescent="0.25">
      <c r="A95" s="599" t="s">
        <v>488</v>
      </c>
      <c r="B95" s="600" t="s">
        <v>484</v>
      </c>
      <c r="C95" s="758"/>
      <c r="D95" s="759"/>
      <c r="E95" s="759"/>
      <c r="F95" s="759"/>
      <c r="G95" s="759"/>
      <c r="H95" s="759"/>
      <c r="I95" s="760"/>
      <c r="J95" s="669"/>
      <c r="K95" s="669"/>
      <c r="L95" s="669"/>
      <c r="M95" s="669"/>
    </row>
    <row r="96" spans="1:13" s="594" customFormat="1" ht="136.5" customHeight="1" x14ac:dyDescent="0.25">
      <c r="A96" s="595"/>
      <c r="B96" s="596" t="s">
        <v>485</v>
      </c>
      <c r="C96" s="745"/>
      <c r="D96" s="718"/>
      <c r="E96" s="718"/>
      <c r="F96" s="718"/>
      <c r="G96" s="718"/>
      <c r="H96" s="718"/>
      <c r="I96" s="757"/>
      <c r="J96" s="669"/>
      <c r="K96" s="669"/>
      <c r="L96" s="669"/>
      <c r="M96" s="669"/>
    </row>
    <row r="97" spans="1:13" s="594" customFormat="1" ht="18.75" customHeight="1" x14ac:dyDescent="0.25">
      <c r="A97" s="597" t="s">
        <v>188</v>
      </c>
      <c r="B97" s="598" t="s">
        <v>486</v>
      </c>
      <c r="C97" s="703" t="s">
        <v>401</v>
      </c>
      <c r="D97" s="705">
        <v>105</v>
      </c>
      <c r="E97" s="705"/>
      <c r="F97" s="705"/>
      <c r="G97" s="705"/>
      <c r="H97" s="705"/>
      <c r="I97" s="706"/>
      <c r="J97" s="669"/>
      <c r="K97" s="669"/>
      <c r="L97" s="669"/>
      <c r="M97" s="669"/>
    </row>
    <row r="98" spans="1:13" s="594" customFormat="1" ht="30" x14ac:dyDescent="0.25">
      <c r="A98" s="761" t="s">
        <v>491</v>
      </c>
      <c r="B98" s="762" t="s">
        <v>568</v>
      </c>
      <c r="C98" s="696"/>
      <c r="D98" s="697"/>
      <c r="E98" s="697"/>
      <c r="F98" s="697"/>
      <c r="G98" s="697"/>
      <c r="H98" s="698"/>
      <c r="I98" s="699"/>
      <c r="J98" s="669"/>
      <c r="K98" s="669"/>
      <c r="L98" s="669"/>
      <c r="M98" s="669"/>
    </row>
    <row r="99" spans="1:13" s="594" customFormat="1" ht="153" customHeight="1" x14ac:dyDescent="0.25">
      <c r="A99" s="603"/>
      <c r="B99" s="604" t="s">
        <v>569</v>
      </c>
      <c r="C99" s="744" t="s">
        <v>401</v>
      </c>
      <c r="D99" s="721">
        <v>200</v>
      </c>
      <c r="E99" s="721"/>
      <c r="F99" s="721"/>
      <c r="G99" s="721"/>
      <c r="H99" s="721"/>
      <c r="I99" s="763"/>
      <c r="J99" s="669"/>
      <c r="K99" s="669"/>
      <c r="L99" s="669"/>
      <c r="M99" s="669"/>
    </row>
    <row r="100" spans="1:13" s="594" customFormat="1" ht="17.25" customHeight="1" x14ac:dyDescent="0.25">
      <c r="A100" s="599" t="s">
        <v>494</v>
      </c>
      <c r="B100" s="605" t="s">
        <v>489</v>
      </c>
      <c r="C100" s="758"/>
      <c r="D100" s="759"/>
      <c r="E100" s="759"/>
      <c r="F100" s="759"/>
      <c r="G100" s="759"/>
      <c r="H100" s="759"/>
      <c r="I100" s="760"/>
      <c r="J100" s="669"/>
      <c r="K100" s="669"/>
      <c r="L100" s="669"/>
      <c r="M100" s="669"/>
    </row>
    <row r="101" spans="1:13" s="594" customFormat="1" ht="126" customHeight="1" x14ac:dyDescent="0.25">
      <c r="A101" s="603"/>
      <c r="B101" s="606" t="s">
        <v>490</v>
      </c>
      <c r="C101" s="744" t="s">
        <v>401</v>
      </c>
      <c r="D101" s="721">
        <v>42</v>
      </c>
      <c r="E101" s="721"/>
      <c r="F101" s="721"/>
      <c r="G101" s="721"/>
      <c r="H101" s="721"/>
      <c r="I101" s="763"/>
      <c r="J101" s="669"/>
      <c r="K101" s="669"/>
      <c r="L101" s="669"/>
      <c r="M101" s="669"/>
    </row>
    <row r="102" spans="1:13" s="594" customFormat="1" ht="15.75" customHeight="1" x14ac:dyDescent="0.25">
      <c r="A102" s="569" t="s">
        <v>497</v>
      </c>
      <c r="B102" s="570" t="s">
        <v>492</v>
      </c>
      <c r="C102" s="689"/>
      <c r="D102" s="690"/>
      <c r="E102" s="690"/>
      <c r="F102" s="690"/>
      <c r="G102" s="690"/>
      <c r="H102" s="691"/>
      <c r="I102" s="692"/>
      <c r="J102" s="669"/>
      <c r="K102" s="669"/>
      <c r="L102" s="669"/>
      <c r="M102" s="669"/>
    </row>
    <row r="103" spans="1:13" s="594" customFormat="1" ht="75" x14ac:dyDescent="0.25">
      <c r="A103" s="607"/>
      <c r="B103" s="579" t="s">
        <v>493</v>
      </c>
      <c r="C103" s="764" t="s">
        <v>401</v>
      </c>
      <c r="D103" s="765">
        <v>600</v>
      </c>
      <c r="E103" s="765"/>
      <c r="F103" s="765"/>
      <c r="G103" s="765"/>
      <c r="H103" s="694"/>
      <c r="I103" s="695"/>
      <c r="J103" s="669"/>
      <c r="K103" s="669"/>
      <c r="L103" s="669"/>
      <c r="M103" s="669"/>
    </row>
    <row r="104" spans="1:13" s="531" customFormat="1" ht="45" x14ac:dyDescent="0.25">
      <c r="A104" s="583" t="s">
        <v>499</v>
      </c>
      <c r="B104" s="608" t="s">
        <v>495</v>
      </c>
      <c r="C104" s="766"/>
      <c r="D104" s="767"/>
      <c r="E104" s="767"/>
      <c r="F104" s="767"/>
      <c r="G104" s="767"/>
      <c r="H104" s="768"/>
      <c r="I104" s="769"/>
      <c r="J104" s="669"/>
      <c r="K104" s="669"/>
      <c r="L104" s="669"/>
      <c r="M104" s="669"/>
    </row>
    <row r="105" spans="1:13" s="592" customFormat="1" ht="201" customHeight="1" x14ac:dyDescent="0.25">
      <c r="A105" s="609"/>
      <c r="B105" s="610" t="s">
        <v>496</v>
      </c>
      <c r="C105" s="770"/>
      <c r="D105" s="771"/>
      <c r="E105" s="771"/>
      <c r="F105" s="771"/>
      <c r="G105" s="771"/>
      <c r="H105" s="771"/>
      <c r="I105" s="772"/>
      <c r="J105" s="669"/>
      <c r="K105" s="669"/>
      <c r="L105" s="669"/>
      <c r="M105" s="669"/>
    </row>
    <row r="106" spans="1:13" s="531" customFormat="1" ht="30.75" customHeight="1" x14ac:dyDescent="0.25">
      <c r="A106" s="611" t="s">
        <v>188</v>
      </c>
      <c r="B106" s="612" t="s">
        <v>570</v>
      </c>
      <c r="C106" s="714" t="s">
        <v>471</v>
      </c>
      <c r="D106" s="669">
        <v>2</v>
      </c>
      <c r="E106" s="669"/>
      <c r="F106" s="669"/>
      <c r="G106" s="669"/>
      <c r="H106" s="669"/>
      <c r="I106" s="715"/>
      <c r="J106" s="669"/>
      <c r="K106" s="669"/>
      <c r="L106" s="669"/>
      <c r="M106" s="669"/>
    </row>
    <row r="107" spans="1:13" s="534" customFormat="1" ht="21.75" customHeight="1" x14ac:dyDescent="0.25">
      <c r="A107" s="613" t="s">
        <v>200</v>
      </c>
      <c r="B107" s="614" t="s">
        <v>571</v>
      </c>
      <c r="C107" s="714" t="s">
        <v>471</v>
      </c>
      <c r="D107" s="669">
        <v>10</v>
      </c>
      <c r="E107" s="669"/>
      <c r="F107" s="669"/>
      <c r="G107" s="669"/>
      <c r="H107" s="669"/>
      <c r="I107" s="715"/>
      <c r="J107" s="669"/>
      <c r="K107" s="669"/>
      <c r="L107" s="669"/>
      <c r="M107" s="669"/>
    </row>
    <row r="108" spans="1:13" s="534" customFormat="1" ht="27.75" customHeight="1" x14ac:dyDescent="0.25">
      <c r="A108" s="615"/>
      <c r="B108" s="773" t="s">
        <v>572</v>
      </c>
      <c r="C108" s="686"/>
      <c r="D108" s="687"/>
      <c r="E108" s="687"/>
      <c r="F108" s="687"/>
      <c r="G108" s="687"/>
      <c r="H108" s="687"/>
      <c r="I108" s="688"/>
      <c r="J108" s="669"/>
      <c r="K108" s="669"/>
      <c r="L108" s="669"/>
      <c r="M108" s="669"/>
    </row>
    <row r="109" spans="1:13" s="534" customFormat="1" ht="18" customHeight="1" x14ac:dyDescent="0.25">
      <c r="A109" s="774"/>
      <c r="B109" s="775"/>
      <c r="C109" s="776"/>
      <c r="D109" s="777"/>
      <c r="E109" s="777"/>
      <c r="F109" s="777"/>
      <c r="G109" s="777"/>
      <c r="H109" s="777"/>
      <c r="I109" s="778"/>
      <c r="J109" s="669"/>
      <c r="K109" s="669"/>
      <c r="L109" s="669"/>
      <c r="M109" s="669"/>
    </row>
    <row r="110" spans="1:13" s="592" customFormat="1" ht="18.75" customHeight="1" x14ac:dyDescent="0.25">
      <c r="A110" s="616" t="s">
        <v>501</v>
      </c>
      <c r="B110" s="617" t="s">
        <v>498</v>
      </c>
      <c r="C110" s="779"/>
      <c r="D110" s="697"/>
      <c r="E110" s="697"/>
      <c r="F110" s="697"/>
      <c r="G110" s="697"/>
      <c r="H110" s="697"/>
      <c r="I110" s="738"/>
      <c r="J110" s="669"/>
      <c r="K110" s="669"/>
      <c r="L110" s="669"/>
      <c r="M110" s="669"/>
    </row>
    <row r="111" spans="1:13" s="592" customFormat="1" ht="243.75" customHeight="1" x14ac:dyDescent="0.25">
      <c r="A111" s="609"/>
      <c r="B111" s="618" t="s">
        <v>573</v>
      </c>
      <c r="C111" s="770"/>
      <c r="D111" s="771"/>
      <c r="E111" s="771"/>
      <c r="F111" s="771"/>
      <c r="G111" s="771"/>
      <c r="H111" s="771"/>
      <c r="I111" s="772"/>
      <c r="J111" s="669"/>
      <c r="K111" s="669"/>
      <c r="L111" s="669"/>
      <c r="M111" s="669"/>
    </row>
    <row r="112" spans="1:13" s="592" customFormat="1" ht="18" customHeight="1" x14ac:dyDescent="0.25">
      <c r="A112" s="619" t="s">
        <v>188</v>
      </c>
      <c r="B112" s="620" t="s">
        <v>574</v>
      </c>
      <c r="C112" s="780" t="s">
        <v>83</v>
      </c>
      <c r="D112" s="781">
        <v>2</v>
      </c>
      <c r="E112" s="781"/>
      <c r="F112" s="781"/>
      <c r="G112" s="781"/>
      <c r="H112" s="782"/>
      <c r="I112" s="715"/>
      <c r="J112" s="669"/>
      <c r="K112" s="669"/>
      <c r="L112" s="669"/>
      <c r="M112" s="669"/>
    </row>
    <row r="113" spans="1:13" s="592" customFormat="1" ht="18" customHeight="1" x14ac:dyDescent="0.25">
      <c r="A113" s="619" t="s">
        <v>200</v>
      </c>
      <c r="B113" s="620" t="s">
        <v>575</v>
      </c>
      <c r="C113" s="783" t="s">
        <v>471</v>
      </c>
      <c r="D113" s="784">
        <v>2</v>
      </c>
      <c r="E113" s="781"/>
      <c r="F113" s="781"/>
      <c r="G113" s="781"/>
      <c r="H113" s="781"/>
      <c r="I113" s="781"/>
      <c r="J113" s="669"/>
      <c r="K113" s="669"/>
      <c r="L113" s="669"/>
      <c r="M113" s="669"/>
    </row>
    <row r="114" spans="1:13" s="621" customFormat="1" ht="19.5" customHeight="1" x14ac:dyDescent="0.2">
      <c r="A114" s="622" t="s">
        <v>200</v>
      </c>
      <c r="B114" s="623" t="s">
        <v>576</v>
      </c>
      <c r="C114" s="783" t="s">
        <v>471</v>
      </c>
      <c r="D114" s="784">
        <v>2</v>
      </c>
      <c r="E114" s="705"/>
      <c r="F114" s="705"/>
      <c r="G114" s="705"/>
      <c r="H114" s="785"/>
      <c r="I114" s="717"/>
      <c r="J114" s="669"/>
      <c r="K114" s="669"/>
      <c r="L114" s="669"/>
      <c r="M114" s="669"/>
    </row>
    <row r="115" spans="1:13" s="531" customFormat="1" ht="24" customHeight="1" x14ac:dyDescent="0.25">
      <c r="A115" s="599" t="s">
        <v>505</v>
      </c>
      <c r="B115" s="624" t="s">
        <v>577</v>
      </c>
      <c r="C115" s="766"/>
      <c r="D115" s="767"/>
      <c r="E115" s="767"/>
      <c r="F115" s="767"/>
      <c r="G115" s="767"/>
      <c r="H115" s="768"/>
      <c r="I115" s="769"/>
      <c r="J115" s="730"/>
      <c r="K115" s="730"/>
      <c r="L115" s="730"/>
      <c r="M115" s="730"/>
    </row>
    <row r="116" spans="1:13" s="531" customFormat="1" ht="272.25" customHeight="1" x14ac:dyDescent="0.25">
      <c r="A116" s="599"/>
      <c r="B116" s="643" t="s">
        <v>578</v>
      </c>
      <c r="C116" s="786"/>
      <c r="D116" s="787"/>
      <c r="E116" s="787"/>
      <c r="F116" s="787"/>
      <c r="G116" s="787"/>
      <c r="H116" s="787"/>
      <c r="I116" s="788"/>
      <c r="J116" s="730"/>
      <c r="K116" s="730"/>
      <c r="L116" s="730"/>
      <c r="M116" s="730"/>
    </row>
    <row r="117" spans="1:13" s="531" customFormat="1" ht="19.5" customHeight="1" x14ac:dyDescent="0.25">
      <c r="A117" s="625" t="s">
        <v>188</v>
      </c>
      <c r="B117" s="626" t="s">
        <v>500</v>
      </c>
      <c r="C117" s="789" t="s">
        <v>471</v>
      </c>
      <c r="D117" s="790">
        <v>1</v>
      </c>
      <c r="E117" s="790"/>
      <c r="F117" s="790"/>
      <c r="G117" s="790"/>
      <c r="H117" s="790"/>
      <c r="I117" s="791"/>
      <c r="J117" s="730"/>
      <c r="K117" s="730"/>
      <c r="L117" s="730"/>
      <c r="M117" s="730"/>
    </row>
    <row r="118" spans="1:13" s="621" customFormat="1" ht="21.75" customHeight="1" x14ac:dyDescent="0.2">
      <c r="A118" s="574" t="s">
        <v>509</v>
      </c>
      <c r="B118" s="575" t="s">
        <v>502</v>
      </c>
      <c r="C118" s="696"/>
      <c r="D118" s="697"/>
      <c r="E118" s="697"/>
      <c r="F118" s="697"/>
      <c r="G118" s="697"/>
      <c r="H118" s="698"/>
      <c r="I118" s="699"/>
      <c r="J118" s="669"/>
      <c r="K118" s="669"/>
      <c r="L118" s="669"/>
      <c r="M118" s="669"/>
    </row>
    <row r="119" spans="1:13" s="621" customFormat="1" ht="90" x14ac:dyDescent="0.25">
      <c r="A119" s="627"/>
      <c r="B119" s="577" t="s">
        <v>503</v>
      </c>
      <c r="C119" s="792"/>
      <c r="D119" s="701"/>
      <c r="E119" s="701"/>
      <c r="F119" s="701"/>
      <c r="G119" s="701"/>
      <c r="H119" s="701"/>
      <c r="I119" s="702"/>
      <c r="J119" s="669"/>
      <c r="K119" s="669"/>
      <c r="L119" s="669"/>
      <c r="M119" s="669"/>
    </row>
    <row r="120" spans="1:13" s="538" customFormat="1" ht="20.25" customHeight="1" x14ac:dyDescent="0.25">
      <c r="A120" s="628" t="s">
        <v>188</v>
      </c>
      <c r="B120" s="629" t="s">
        <v>504</v>
      </c>
      <c r="C120" s="793" t="s">
        <v>401</v>
      </c>
      <c r="D120" s="669" t="s">
        <v>508</v>
      </c>
      <c r="E120" s="669"/>
      <c r="F120" s="669"/>
      <c r="G120" s="669"/>
      <c r="H120" s="669"/>
      <c r="I120" s="715"/>
      <c r="J120" s="669"/>
      <c r="K120" s="669"/>
      <c r="L120" s="669"/>
      <c r="M120" s="669"/>
    </row>
    <row r="121" spans="1:13" s="538" customFormat="1" ht="20.25" customHeight="1" x14ac:dyDescent="0.25">
      <c r="A121" s="630" t="s">
        <v>200</v>
      </c>
      <c r="B121" s="585" t="s">
        <v>579</v>
      </c>
      <c r="C121" s="794" t="s">
        <v>401</v>
      </c>
      <c r="D121" s="704">
        <v>2200</v>
      </c>
      <c r="E121" s="704"/>
      <c r="F121" s="704"/>
      <c r="G121" s="704"/>
      <c r="H121" s="704"/>
      <c r="I121" s="717"/>
      <c r="J121" s="669"/>
      <c r="K121" s="669"/>
      <c r="L121" s="669"/>
      <c r="M121" s="669"/>
    </row>
    <row r="122" spans="1:13" s="621" customFormat="1" ht="21.75" customHeight="1" x14ac:dyDescent="0.2">
      <c r="A122" s="569" t="s">
        <v>511</v>
      </c>
      <c r="B122" s="570" t="s">
        <v>506</v>
      </c>
      <c r="C122" s="689"/>
      <c r="D122" s="690"/>
      <c r="E122" s="690"/>
      <c r="F122" s="690"/>
      <c r="G122" s="690"/>
      <c r="H122" s="691"/>
      <c r="I122" s="692"/>
      <c r="J122" s="669"/>
      <c r="K122" s="669"/>
      <c r="L122" s="669"/>
      <c r="M122" s="669"/>
    </row>
    <row r="123" spans="1:13" s="621" customFormat="1" ht="75" x14ac:dyDescent="0.25">
      <c r="A123" s="607"/>
      <c r="B123" s="579" t="s">
        <v>507</v>
      </c>
      <c r="C123" s="764" t="s">
        <v>401</v>
      </c>
      <c r="D123" s="765" t="s">
        <v>508</v>
      </c>
      <c r="E123" s="765"/>
      <c r="F123" s="765"/>
      <c r="G123" s="765"/>
      <c r="H123" s="694"/>
      <c r="I123" s="695"/>
      <c r="J123" s="669"/>
      <c r="K123" s="669"/>
      <c r="L123" s="669"/>
      <c r="M123" s="669"/>
    </row>
    <row r="124" spans="1:13" s="621" customFormat="1" ht="18.75" customHeight="1" x14ac:dyDescent="0.2">
      <c r="A124" s="569" t="s">
        <v>580</v>
      </c>
      <c r="B124" s="570" t="s">
        <v>636</v>
      </c>
      <c r="C124" s="689"/>
      <c r="D124" s="690"/>
      <c r="E124" s="690"/>
      <c r="F124" s="690"/>
      <c r="G124" s="690"/>
      <c r="H124" s="691"/>
      <c r="I124" s="692"/>
      <c r="J124" s="669"/>
      <c r="K124" s="669"/>
      <c r="L124" s="669"/>
      <c r="M124" s="669"/>
    </row>
    <row r="125" spans="1:13" s="621" customFormat="1" ht="168" customHeight="1" x14ac:dyDescent="0.25">
      <c r="A125" s="607"/>
      <c r="B125" s="579" t="s">
        <v>637</v>
      </c>
      <c r="C125" s="764" t="s">
        <v>510</v>
      </c>
      <c r="D125" s="765">
        <v>1</v>
      </c>
      <c r="E125" s="765"/>
      <c r="F125" s="765"/>
      <c r="G125" s="765"/>
      <c r="H125" s="694"/>
      <c r="I125" s="695"/>
      <c r="J125" s="669"/>
      <c r="K125" s="669"/>
      <c r="L125" s="669"/>
      <c r="M125" s="669"/>
    </row>
    <row r="126" spans="1:13" s="531" customFormat="1" ht="18.75" customHeight="1" x14ac:dyDescent="0.25">
      <c r="A126" s="569" t="s">
        <v>534</v>
      </c>
      <c r="B126" s="570" t="s">
        <v>581</v>
      </c>
      <c r="C126" s="689"/>
      <c r="D126" s="690"/>
      <c r="E126" s="690"/>
      <c r="F126" s="690"/>
      <c r="G126" s="690"/>
      <c r="H126" s="691"/>
      <c r="I126" s="692"/>
      <c r="J126" s="669"/>
      <c r="K126" s="669"/>
      <c r="L126" s="669"/>
      <c r="M126" s="669"/>
    </row>
    <row r="127" spans="1:13" s="531" customFormat="1" ht="132.75" customHeight="1" x14ac:dyDescent="0.25">
      <c r="A127" s="607"/>
      <c r="B127" s="579" t="s">
        <v>582</v>
      </c>
      <c r="C127" s="764" t="s">
        <v>471</v>
      </c>
      <c r="D127" s="765">
        <v>15</v>
      </c>
      <c r="E127" s="765"/>
      <c r="F127" s="765"/>
      <c r="G127" s="765"/>
      <c r="H127" s="694"/>
      <c r="I127" s="695"/>
      <c r="J127" s="669"/>
      <c r="K127" s="669"/>
      <c r="L127" s="669"/>
      <c r="M127" s="669"/>
    </row>
    <row r="128" spans="1:13" s="531" customFormat="1" x14ac:dyDescent="0.25">
      <c r="A128" s="569" t="s">
        <v>583</v>
      </c>
      <c r="B128" s="570" t="s">
        <v>584</v>
      </c>
      <c r="C128" s="689"/>
      <c r="D128" s="690"/>
      <c r="E128" s="690"/>
      <c r="F128" s="690"/>
      <c r="G128" s="690"/>
      <c r="H128" s="691"/>
      <c r="I128" s="692"/>
      <c r="J128" s="669"/>
      <c r="K128" s="669"/>
      <c r="L128" s="669"/>
      <c r="M128" s="669"/>
    </row>
    <row r="129" spans="1:13" s="531" customFormat="1" ht="140.25" customHeight="1" x14ac:dyDescent="0.25">
      <c r="A129" s="607"/>
      <c r="B129" s="579" t="s">
        <v>585</v>
      </c>
      <c r="C129" s="764" t="s">
        <v>471</v>
      </c>
      <c r="D129" s="765">
        <v>10</v>
      </c>
      <c r="E129" s="765"/>
      <c r="F129" s="765"/>
      <c r="G129" s="765"/>
      <c r="H129" s="694"/>
      <c r="I129" s="695"/>
      <c r="J129" s="669"/>
      <c r="K129" s="669"/>
      <c r="L129" s="669"/>
      <c r="M129" s="669"/>
    </row>
    <row r="130" spans="1:13" s="531" customFormat="1" x14ac:dyDescent="0.25">
      <c r="A130" s="574" t="s">
        <v>586</v>
      </c>
      <c r="B130" s="575" t="s">
        <v>587</v>
      </c>
      <c r="C130" s="696"/>
      <c r="D130" s="697"/>
      <c r="E130" s="697"/>
      <c r="F130" s="697"/>
      <c r="G130" s="697"/>
      <c r="H130" s="698"/>
      <c r="I130" s="699"/>
      <c r="J130" s="669"/>
      <c r="K130" s="669"/>
      <c r="L130" s="669"/>
      <c r="M130" s="669"/>
    </row>
    <row r="131" spans="1:13" s="531" customFormat="1" ht="125.25" customHeight="1" x14ac:dyDescent="0.25">
      <c r="A131" s="607"/>
      <c r="B131" s="579" t="s">
        <v>588</v>
      </c>
      <c r="C131" s="764" t="s">
        <v>471</v>
      </c>
      <c r="D131" s="765">
        <v>25</v>
      </c>
      <c r="E131" s="765"/>
      <c r="F131" s="765"/>
      <c r="G131" s="765"/>
      <c r="H131" s="694"/>
      <c r="I131" s="695"/>
      <c r="J131" s="669"/>
      <c r="K131" s="669"/>
      <c r="L131" s="669"/>
      <c r="M131" s="669"/>
    </row>
    <row r="132" spans="1:13" s="531" customFormat="1" x14ac:dyDescent="0.25">
      <c r="A132" s="569" t="s">
        <v>589</v>
      </c>
      <c r="B132" s="570" t="s">
        <v>590</v>
      </c>
      <c r="C132" s="689"/>
      <c r="D132" s="690"/>
      <c r="E132" s="690"/>
      <c r="F132" s="690"/>
      <c r="G132" s="690"/>
      <c r="H132" s="691"/>
      <c r="I132" s="692"/>
      <c r="J132" s="669"/>
      <c r="K132" s="669"/>
      <c r="L132" s="669"/>
      <c r="M132" s="669"/>
    </row>
    <row r="133" spans="1:13" s="531" customFormat="1" ht="61.5" customHeight="1" x14ac:dyDescent="0.25">
      <c r="A133" s="607"/>
      <c r="B133" s="579" t="s">
        <v>591</v>
      </c>
      <c r="C133" s="764" t="s">
        <v>14</v>
      </c>
      <c r="D133" s="765">
        <v>1</v>
      </c>
      <c r="E133" s="765"/>
      <c r="F133" s="765"/>
      <c r="G133" s="765"/>
      <c r="H133" s="694"/>
      <c r="I133" s="695"/>
      <c r="J133" s="669"/>
      <c r="K133" s="669"/>
      <c r="L133" s="669"/>
      <c r="M133" s="669"/>
    </row>
    <row r="134" spans="1:13" s="531" customFormat="1" ht="12.75" customHeight="1" x14ac:dyDescent="0.25">
      <c r="A134" s="631"/>
      <c r="B134" s="632"/>
      <c r="C134" s="740"/>
      <c r="D134" s="710"/>
      <c r="E134" s="710"/>
      <c r="F134" s="710"/>
      <c r="G134" s="710"/>
      <c r="H134" s="710"/>
      <c r="I134" s="724"/>
      <c r="J134" s="669"/>
      <c r="K134" s="669"/>
      <c r="L134" s="669"/>
      <c r="M134" s="669"/>
    </row>
    <row r="135" spans="1:13" s="531" customFormat="1" ht="21" customHeight="1" x14ac:dyDescent="0.25">
      <c r="A135" s="567" t="s">
        <v>373</v>
      </c>
      <c r="B135" s="568" t="s">
        <v>512</v>
      </c>
      <c r="C135" s="686"/>
      <c r="D135" s="687"/>
      <c r="E135" s="687"/>
      <c r="F135" s="687"/>
      <c r="G135" s="687"/>
      <c r="H135" s="687"/>
      <c r="I135" s="688"/>
      <c r="J135" s="669"/>
      <c r="K135" s="669"/>
      <c r="L135" s="669"/>
      <c r="M135" s="669"/>
    </row>
    <row r="136" spans="1:13" s="621" customFormat="1" ht="21.75" customHeight="1" x14ac:dyDescent="0.2">
      <c r="A136" s="569" t="s">
        <v>399</v>
      </c>
      <c r="B136" s="570" t="s">
        <v>513</v>
      </c>
      <c r="C136" s="689"/>
      <c r="D136" s="690"/>
      <c r="E136" s="690"/>
      <c r="F136" s="690"/>
      <c r="G136" s="690"/>
      <c r="H136" s="691"/>
      <c r="I136" s="692"/>
      <c r="J136" s="669"/>
      <c r="K136" s="669"/>
      <c r="L136" s="669"/>
      <c r="M136" s="669"/>
    </row>
    <row r="137" spans="1:13" s="594" customFormat="1" ht="232.5" customHeight="1" x14ac:dyDescent="0.25">
      <c r="A137" s="633"/>
      <c r="B137" s="606" t="s">
        <v>514</v>
      </c>
      <c r="C137" s="744" t="s">
        <v>83</v>
      </c>
      <c r="D137" s="721">
        <v>1</v>
      </c>
      <c r="E137" s="721"/>
      <c r="F137" s="721"/>
      <c r="G137" s="721"/>
      <c r="H137" s="721"/>
      <c r="I137" s="763"/>
      <c r="J137" s="669"/>
      <c r="K137" s="669"/>
      <c r="L137" s="669"/>
      <c r="M137" s="669"/>
    </row>
    <row r="138" spans="1:13" s="594" customFormat="1" ht="21" customHeight="1" x14ac:dyDescent="0.25">
      <c r="A138" s="599">
        <v>2</v>
      </c>
      <c r="B138" s="624" t="s">
        <v>515</v>
      </c>
      <c r="C138" s="758"/>
      <c r="D138" s="759"/>
      <c r="E138" s="759"/>
      <c r="F138" s="759"/>
      <c r="G138" s="759"/>
      <c r="H138" s="759"/>
      <c r="I138" s="760"/>
      <c r="J138" s="669"/>
      <c r="K138" s="669"/>
      <c r="L138" s="669"/>
      <c r="M138" s="669"/>
    </row>
    <row r="139" spans="1:13" s="594" customFormat="1" ht="121.5" customHeight="1" x14ac:dyDescent="0.25">
      <c r="A139" s="603"/>
      <c r="B139" s="581" t="s">
        <v>516</v>
      </c>
      <c r="C139" s="744" t="s">
        <v>83</v>
      </c>
      <c r="D139" s="721">
        <v>1</v>
      </c>
      <c r="E139" s="721"/>
      <c r="F139" s="721"/>
      <c r="G139" s="721"/>
      <c r="H139" s="721"/>
      <c r="I139" s="763"/>
      <c r="J139" s="669"/>
      <c r="K139" s="669"/>
      <c r="L139" s="669"/>
      <c r="M139" s="669"/>
    </row>
    <row r="140" spans="1:13" s="594" customFormat="1" ht="18" customHeight="1" x14ac:dyDescent="0.25">
      <c r="A140" s="599" t="s">
        <v>404</v>
      </c>
      <c r="B140" s="634" t="s">
        <v>517</v>
      </c>
      <c r="C140" s="795"/>
      <c r="D140" s="759"/>
      <c r="E140" s="759"/>
      <c r="F140" s="759"/>
      <c r="G140" s="759"/>
      <c r="H140" s="796"/>
      <c r="I140" s="797"/>
      <c r="J140" s="669"/>
      <c r="K140" s="669"/>
      <c r="L140" s="669"/>
      <c r="M140" s="669"/>
    </row>
    <row r="141" spans="1:13" s="594" customFormat="1" ht="18" customHeight="1" x14ac:dyDescent="0.25">
      <c r="A141" s="635" t="s">
        <v>395</v>
      </c>
      <c r="B141" s="624" t="s">
        <v>518</v>
      </c>
      <c r="C141" s="795"/>
      <c r="D141" s="759"/>
      <c r="E141" s="759"/>
      <c r="F141" s="759"/>
      <c r="G141" s="759"/>
      <c r="H141" s="796"/>
      <c r="I141" s="797"/>
      <c r="J141" s="669"/>
      <c r="K141" s="669"/>
      <c r="L141" s="669"/>
      <c r="M141" s="669"/>
    </row>
    <row r="142" spans="1:13" s="637" customFormat="1" ht="226.5" customHeight="1" x14ac:dyDescent="0.25">
      <c r="A142" s="636"/>
      <c r="B142" s="581" t="s">
        <v>519</v>
      </c>
      <c r="C142" s="744" t="s">
        <v>401</v>
      </c>
      <c r="D142" s="721">
        <v>30</v>
      </c>
      <c r="E142" s="721"/>
      <c r="F142" s="721"/>
      <c r="G142" s="721"/>
      <c r="H142" s="721"/>
      <c r="I142" s="763"/>
      <c r="J142" s="669"/>
      <c r="K142" s="669"/>
      <c r="L142" s="669"/>
      <c r="M142" s="669"/>
    </row>
    <row r="143" spans="1:13" s="637" customFormat="1" ht="14.25" customHeight="1" x14ac:dyDescent="0.25">
      <c r="A143" s="635" t="s">
        <v>396</v>
      </c>
      <c r="B143" s="624" t="s">
        <v>520</v>
      </c>
      <c r="C143" s="758"/>
      <c r="D143" s="759"/>
      <c r="E143" s="759"/>
      <c r="F143" s="759"/>
      <c r="G143" s="759"/>
      <c r="H143" s="759"/>
      <c r="I143" s="760"/>
      <c r="J143" s="669"/>
      <c r="K143" s="669"/>
      <c r="L143" s="669"/>
      <c r="M143" s="669"/>
    </row>
    <row r="144" spans="1:13" s="637" customFormat="1" ht="165.75" customHeight="1" x14ac:dyDescent="0.25">
      <c r="A144" s="603"/>
      <c r="B144" s="581" t="s">
        <v>521</v>
      </c>
      <c r="C144" s="744" t="s">
        <v>401</v>
      </c>
      <c r="D144" s="721">
        <v>50</v>
      </c>
      <c r="E144" s="721"/>
      <c r="F144" s="721"/>
      <c r="G144" s="721"/>
      <c r="H144" s="721"/>
      <c r="I144" s="763"/>
      <c r="J144" s="669"/>
      <c r="K144" s="669"/>
      <c r="L144" s="669"/>
      <c r="M144" s="669"/>
    </row>
    <row r="145" spans="1:13" s="594" customFormat="1" ht="30" x14ac:dyDescent="0.25">
      <c r="A145" s="583" t="s">
        <v>408</v>
      </c>
      <c r="B145" s="640" t="s">
        <v>522</v>
      </c>
      <c r="C145" s="795"/>
      <c r="D145" s="759"/>
      <c r="E145" s="759"/>
      <c r="F145" s="759"/>
      <c r="G145" s="759"/>
      <c r="H145" s="796"/>
      <c r="I145" s="797"/>
      <c r="J145" s="669"/>
      <c r="K145" s="669"/>
      <c r="L145" s="669"/>
      <c r="M145" s="669"/>
    </row>
    <row r="146" spans="1:13" s="594" customFormat="1" ht="18" customHeight="1" x14ac:dyDescent="0.25">
      <c r="A146" s="635" t="s">
        <v>395</v>
      </c>
      <c r="B146" s="624" t="s">
        <v>523</v>
      </c>
      <c r="C146" s="795"/>
      <c r="D146" s="759"/>
      <c r="E146" s="759"/>
      <c r="F146" s="759"/>
      <c r="G146" s="759"/>
      <c r="H146" s="796"/>
      <c r="I146" s="797"/>
      <c r="J146" s="669"/>
      <c r="K146" s="669"/>
      <c r="L146" s="669"/>
      <c r="M146" s="669"/>
    </row>
    <row r="147" spans="1:13" s="637" customFormat="1" ht="180.75" customHeight="1" x14ac:dyDescent="0.25">
      <c r="A147" s="636"/>
      <c r="B147" s="581" t="s">
        <v>524</v>
      </c>
      <c r="C147" s="744" t="s">
        <v>401</v>
      </c>
      <c r="D147" s="721">
        <v>115</v>
      </c>
      <c r="E147" s="721"/>
      <c r="F147" s="721"/>
      <c r="G147" s="721"/>
      <c r="H147" s="721"/>
      <c r="I147" s="763"/>
      <c r="J147" s="669"/>
      <c r="K147" s="669"/>
      <c r="L147" s="669"/>
      <c r="M147" s="669"/>
    </row>
    <row r="148" spans="1:13" s="637" customFormat="1" ht="12.75" customHeight="1" x14ac:dyDescent="0.25">
      <c r="A148" s="639"/>
      <c r="B148" s="582"/>
      <c r="C148" s="798"/>
      <c r="D148" s="799"/>
      <c r="E148" s="799"/>
      <c r="F148" s="799"/>
      <c r="G148" s="799"/>
      <c r="H148" s="799"/>
      <c r="I148" s="800"/>
      <c r="J148" s="669"/>
      <c r="K148" s="669"/>
      <c r="L148" s="669"/>
      <c r="M148" s="669"/>
    </row>
    <row r="149" spans="1:13" s="594" customFormat="1" ht="21.75" customHeight="1" x14ac:dyDescent="0.25">
      <c r="A149" s="635" t="s">
        <v>396</v>
      </c>
      <c r="B149" s="624" t="s">
        <v>592</v>
      </c>
      <c r="C149" s="758"/>
      <c r="D149" s="759"/>
      <c r="E149" s="759"/>
      <c r="F149" s="759"/>
      <c r="G149" s="759"/>
      <c r="H149" s="759"/>
      <c r="I149" s="760"/>
      <c r="J149" s="669"/>
      <c r="K149" s="669"/>
      <c r="L149" s="669"/>
      <c r="M149" s="669"/>
    </row>
    <row r="150" spans="1:13" s="594" customFormat="1" ht="151.5" customHeight="1" x14ac:dyDescent="0.25">
      <c r="A150" s="603"/>
      <c r="B150" s="581" t="s">
        <v>526</v>
      </c>
      <c r="C150" s="744" t="s">
        <v>401</v>
      </c>
      <c r="D150" s="721">
        <v>195</v>
      </c>
      <c r="E150" s="721"/>
      <c r="F150" s="721"/>
      <c r="G150" s="721"/>
      <c r="H150" s="721"/>
      <c r="I150" s="763"/>
      <c r="J150" s="669"/>
      <c r="K150" s="669"/>
      <c r="L150" s="669"/>
      <c r="M150" s="669"/>
    </row>
    <row r="151" spans="1:13" s="594" customFormat="1" ht="21" customHeight="1" x14ac:dyDescent="0.25">
      <c r="A151" s="599" t="s">
        <v>413</v>
      </c>
      <c r="B151" s="624" t="s">
        <v>593</v>
      </c>
      <c r="C151" s="758"/>
      <c r="D151" s="759"/>
      <c r="E151" s="759"/>
      <c r="F151" s="759"/>
      <c r="G151" s="759"/>
      <c r="H151" s="759"/>
      <c r="I151" s="760"/>
      <c r="J151" s="669"/>
      <c r="K151" s="669"/>
      <c r="L151" s="669"/>
      <c r="M151" s="669"/>
    </row>
    <row r="152" spans="1:13" s="594" customFormat="1" ht="182.25" customHeight="1" x14ac:dyDescent="0.25">
      <c r="A152" s="595"/>
      <c r="B152" s="584" t="s">
        <v>594</v>
      </c>
      <c r="C152" s="801"/>
      <c r="D152" s="802"/>
      <c r="E152" s="718"/>
      <c r="F152" s="718"/>
      <c r="G152" s="718"/>
      <c r="H152" s="718"/>
      <c r="I152" s="757"/>
      <c r="J152" s="669"/>
      <c r="K152" s="669"/>
      <c r="L152" s="669"/>
      <c r="M152" s="669"/>
    </row>
    <row r="153" spans="1:13" s="594" customFormat="1" ht="18" customHeight="1" x14ac:dyDescent="0.25">
      <c r="A153" s="803" t="s">
        <v>395</v>
      </c>
      <c r="B153" s="804" t="s">
        <v>595</v>
      </c>
      <c r="C153" s="805"/>
      <c r="D153" s="806"/>
      <c r="E153" s="806"/>
      <c r="F153" s="806"/>
      <c r="G153" s="806"/>
      <c r="H153" s="806"/>
      <c r="I153" s="807"/>
      <c r="J153" s="669"/>
      <c r="K153" s="669"/>
      <c r="L153" s="669"/>
      <c r="M153" s="669"/>
    </row>
    <row r="154" spans="1:13" s="594" customFormat="1" ht="21" customHeight="1" x14ac:dyDescent="0.25">
      <c r="A154" s="808" t="s">
        <v>188</v>
      </c>
      <c r="B154" s="809" t="s">
        <v>596</v>
      </c>
      <c r="C154" s="810" t="s">
        <v>83</v>
      </c>
      <c r="D154" s="811">
        <v>1</v>
      </c>
      <c r="E154" s="811"/>
      <c r="F154" s="811"/>
      <c r="G154" s="811"/>
      <c r="H154" s="811"/>
      <c r="I154" s="812"/>
      <c r="J154" s="669"/>
      <c r="K154" s="669"/>
      <c r="L154" s="669"/>
      <c r="M154" s="669"/>
    </row>
    <row r="155" spans="1:13" s="594" customFormat="1" ht="21" customHeight="1" x14ac:dyDescent="0.25">
      <c r="A155" s="813" t="s">
        <v>200</v>
      </c>
      <c r="B155" s="814" t="s">
        <v>597</v>
      </c>
      <c r="C155" s="815" t="s">
        <v>83</v>
      </c>
      <c r="D155" s="781">
        <v>1</v>
      </c>
      <c r="E155" s="781"/>
      <c r="F155" s="781"/>
      <c r="G155" s="781"/>
      <c r="H155" s="781"/>
      <c r="I155" s="816"/>
      <c r="J155" s="669"/>
      <c r="K155" s="669"/>
      <c r="L155" s="669"/>
      <c r="M155" s="669"/>
    </row>
    <row r="156" spans="1:13" s="594" customFormat="1" ht="21" customHeight="1" x14ac:dyDescent="0.25">
      <c r="A156" s="813" t="s">
        <v>201</v>
      </c>
      <c r="B156" s="814" t="s">
        <v>598</v>
      </c>
      <c r="C156" s="815" t="s">
        <v>83</v>
      </c>
      <c r="D156" s="781">
        <v>1</v>
      </c>
      <c r="E156" s="781"/>
      <c r="F156" s="781"/>
      <c r="G156" s="781"/>
      <c r="H156" s="781"/>
      <c r="I156" s="816"/>
      <c r="J156" s="669"/>
      <c r="K156" s="669"/>
      <c r="L156" s="669"/>
      <c r="M156" s="669"/>
    </row>
    <row r="157" spans="1:13" s="594" customFormat="1" ht="21" customHeight="1" x14ac:dyDescent="0.25">
      <c r="A157" s="817" t="s">
        <v>396</v>
      </c>
      <c r="B157" s="818" t="s">
        <v>599</v>
      </c>
      <c r="C157" s="819"/>
      <c r="D157" s="820"/>
      <c r="E157" s="820"/>
      <c r="F157" s="820"/>
      <c r="G157" s="820"/>
      <c r="H157" s="820"/>
      <c r="I157" s="821"/>
      <c r="J157" s="669"/>
      <c r="K157" s="669"/>
      <c r="L157" s="669"/>
      <c r="M157" s="669"/>
    </row>
    <row r="158" spans="1:13" s="594" customFormat="1" ht="21" customHeight="1" x14ac:dyDescent="0.25">
      <c r="A158" s="808" t="s">
        <v>188</v>
      </c>
      <c r="B158" s="809" t="s">
        <v>600</v>
      </c>
      <c r="C158" s="810" t="s">
        <v>471</v>
      </c>
      <c r="D158" s="811">
        <v>2</v>
      </c>
      <c r="E158" s="811"/>
      <c r="F158" s="811"/>
      <c r="G158" s="811"/>
      <c r="H158" s="811"/>
      <c r="I158" s="812"/>
      <c r="J158" s="669"/>
      <c r="K158" s="669"/>
      <c r="L158" s="669"/>
      <c r="M158" s="669"/>
    </row>
    <row r="159" spans="1:13" s="594" customFormat="1" ht="21" customHeight="1" x14ac:dyDescent="0.25">
      <c r="A159" s="813" t="s">
        <v>200</v>
      </c>
      <c r="B159" s="814" t="s">
        <v>601</v>
      </c>
      <c r="C159" s="815" t="s">
        <v>83</v>
      </c>
      <c r="D159" s="781">
        <v>1</v>
      </c>
      <c r="E159" s="781"/>
      <c r="F159" s="781"/>
      <c r="G159" s="781"/>
      <c r="H159" s="781"/>
      <c r="I159" s="816"/>
      <c r="J159" s="669"/>
      <c r="K159" s="669"/>
      <c r="L159" s="669"/>
      <c r="M159" s="669"/>
    </row>
    <row r="160" spans="1:13" s="594" customFormat="1" ht="21" customHeight="1" x14ac:dyDescent="0.25">
      <c r="A160" s="813" t="s">
        <v>201</v>
      </c>
      <c r="B160" s="814" t="s">
        <v>602</v>
      </c>
      <c r="C160" s="815" t="s">
        <v>83</v>
      </c>
      <c r="D160" s="781">
        <v>1</v>
      </c>
      <c r="E160" s="781"/>
      <c r="F160" s="781"/>
      <c r="G160" s="781"/>
      <c r="H160" s="781"/>
      <c r="I160" s="816"/>
      <c r="J160" s="669"/>
      <c r="K160" s="669"/>
      <c r="L160" s="669"/>
      <c r="M160" s="669"/>
    </row>
    <row r="161" spans="1:13" s="594" customFormat="1" ht="21" customHeight="1" x14ac:dyDescent="0.25">
      <c r="A161" s="813" t="s">
        <v>203</v>
      </c>
      <c r="B161" s="814" t="s">
        <v>603</v>
      </c>
      <c r="C161" s="815" t="s">
        <v>83</v>
      </c>
      <c r="D161" s="781">
        <v>1</v>
      </c>
      <c r="E161" s="781"/>
      <c r="F161" s="781"/>
      <c r="G161" s="781"/>
      <c r="H161" s="781"/>
      <c r="I161" s="816"/>
      <c r="J161" s="669"/>
      <c r="K161" s="669"/>
      <c r="L161" s="669"/>
      <c r="M161" s="669"/>
    </row>
    <row r="162" spans="1:13" s="594" customFormat="1" ht="21" customHeight="1" x14ac:dyDescent="0.25">
      <c r="A162" s="813" t="s">
        <v>205</v>
      </c>
      <c r="B162" s="814" t="s">
        <v>604</v>
      </c>
      <c r="C162" s="815" t="s">
        <v>83</v>
      </c>
      <c r="D162" s="781">
        <v>1</v>
      </c>
      <c r="E162" s="781"/>
      <c r="F162" s="781"/>
      <c r="G162" s="781"/>
      <c r="H162" s="781"/>
      <c r="I162" s="816"/>
      <c r="J162" s="669"/>
      <c r="K162" s="669"/>
      <c r="L162" s="669"/>
      <c r="M162" s="669"/>
    </row>
    <row r="163" spans="1:13" s="594" customFormat="1" ht="21" customHeight="1" x14ac:dyDescent="0.25">
      <c r="A163" s="808" t="s">
        <v>207</v>
      </c>
      <c r="B163" s="809" t="s">
        <v>605</v>
      </c>
      <c r="C163" s="810" t="s">
        <v>83</v>
      </c>
      <c r="D163" s="811">
        <v>1</v>
      </c>
      <c r="E163" s="811"/>
      <c r="F163" s="811"/>
      <c r="G163" s="811"/>
      <c r="H163" s="811"/>
      <c r="I163" s="812"/>
      <c r="J163" s="669"/>
      <c r="K163" s="669"/>
      <c r="L163" s="669"/>
      <c r="M163" s="669"/>
    </row>
    <row r="164" spans="1:13" s="594" customFormat="1" ht="21" customHeight="1" x14ac:dyDescent="0.25">
      <c r="A164" s="597" t="s">
        <v>207</v>
      </c>
      <c r="B164" s="598" t="s">
        <v>606</v>
      </c>
      <c r="C164" s="703" t="s">
        <v>83</v>
      </c>
      <c r="D164" s="705">
        <v>1</v>
      </c>
      <c r="E164" s="705"/>
      <c r="F164" s="705"/>
      <c r="G164" s="705"/>
      <c r="H164" s="705"/>
      <c r="I164" s="706"/>
      <c r="J164" s="669"/>
      <c r="K164" s="669"/>
      <c r="L164" s="669"/>
      <c r="M164" s="669"/>
    </row>
    <row r="165" spans="1:13" s="594" customFormat="1" ht="21" customHeight="1" x14ac:dyDescent="0.25">
      <c r="A165" s="599" t="s">
        <v>416</v>
      </c>
      <c r="B165" s="624" t="s">
        <v>607</v>
      </c>
      <c r="C165" s="758"/>
      <c r="D165" s="759"/>
      <c r="E165" s="759"/>
      <c r="F165" s="759"/>
      <c r="G165" s="759"/>
      <c r="H165" s="759"/>
      <c r="I165" s="760"/>
      <c r="J165" s="669"/>
      <c r="K165" s="669"/>
      <c r="L165" s="669"/>
      <c r="M165" s="669"/>
    </row>
    <row r="166" spans="1:13" s="594" customFormat="1" ht="171" customHeight="1" x14ac:dyDescent="0.25">
      <c r="A166" s="595"/>
      <c r="B166" s="822" t="s">
        <v>608</v>
      </c>
      <c r="C166" s="745"/>
      <c r="D166" s="718"/>
      <c r="E166" s="718"/>
      <c r="F166" s="718"/>
      <c r="G166" s="718"/>
      <c r="H166" s="718"/>
      <c r="I166" s="757"/>
      <c r="J166" s="669"/>
      <c r="K166" s="669"/>
      <c r="L166" s="669"/>
      <c r="M166" s="669"/>
    </row>
    <row r="167" spans="1:13" s="594" customFormat="1" ht="21" customHeight="1" x14ac:dyDescent="0.25">
      <c r="A167" s="823" t="s">
        <v>188</v>
      </c>
      <c r="B167" s="814" t="s">
        <v>609</v>
      </c>
      <c r="C167" s="815" t="s">
        <v>471</v>
      </c>
      <c r="D167" s="781">
        <v>2</v>
      </c>
      <c r="E167" s="781"/>
      <c r="F167" s="781"/>
      <c r="G167" s="781"/>
      <c r="H167" s="781"/>
      <c r="I167" s="816"/>
      <c r="J167" s="669"/>
      <c r="K167" s="669"/>
      <c r="L167" s="669"/>
      <c r="M167" s="669"/>
    </row>
    <row r="168" spans="1:13" s="594" customFormat="1" ht="21" customHeight="1" x14ac:dyDescent="0.25">
      <c r="A168" s="824" t="s">
        <v>200</v>
      </c>
      <c r="B168" s="598" t="s">
        <v>610</v>
      </c>
      <c r="C168" s="703" t="s">
        <v>83</v>
      </c>
      <c r="D168" s="705">
        <v>1</v>
      </c>
      <c r="E168" s="705"/>
      <c r="F168" s="705"/>
      <c r="G168" s="705"/>
      <c r="H168" s="705"/>
      <c r="I168" s="706"/>
      <c r="J168" s="669"/>
      <c r="K168" s="669"/>
      <c r="L168" s="669"/>
      <c r="M168" s="669"/>
    </row>
    <row r="169" spans="1:13" s="594" customFormat="1" ht="18" customHeight="1" x14ac:dyDescent="0.25">
      <c r="A169" s="599" t="s">
        <v>419</v>
      </c>
      <c r="B169" s="634" t="s">
        <v>527</v>
      </c>
      <c r="C169" s="795"/>
      <c r="D169" s="759"/>
      <c r="E169" s="759"/>
      <c r="F169" s="759"/>
      <c r="G169" s="759"/>
      <c r="H169" s="796"/>
      <c r="I169" s="797"/>
      <c r="J169" s="669"/>
      <c r="K169" s="669"/>
      <c r="L169" s="669"/>
      <c r="M169" s="669"/>
    </row>
    <row r="170" spans="1:13" s="594" customFormat="1" ht="18" customHeight="1" x14ac:dyDescent="0.25">
      <c r="A170" s="635" t="s">
        <v>395</v>
      </c>
      <c r="B170" s="624" t="s">
        <v>528</v>
      </c>
      <c r="C170" s="795"/>
      <c r="D170" s="759"/>
      <c r="E170" s="759"/>
      <c r="F170" s="759"/>
      <c r="G170" s="759"/>
      <c r="H170" s="796"/>
      <c r="I170" s="797"/>
      <c r="J170" s="669"/>
      <c r="K170" s="669"/>
      <c r="L170" s="669"/>
      <c r="M170" s="669"/>
    </row>
    <row r="171" spans="1:13" s="637" customFormat="1" ht="166.5" customHeight="1" x14ac:dyDescent="0.25">
      <c r="A171" s="638"/>
      <c r="B171" s="584" t="s">
        <v>611</v>
      </c>
      <c r="C171" s="745"/>
      <c r="D171" s="718"/>
      <c r="E171" s="718"/>
      <c r="F171" s="718"/>
      <c r="G171" s="718"/>
      <c r="H171" s="718"/>
      <c r="I171" s="757"/>
      <c r="J171" s="669"/>
      <c r="K171" s="669"/>
      <c r="L171" s="669"/>
      <c r="M171" s="669"/>
    </row>
    <row r="172" spans="1:13" s="594" customFormat="1" ht="21" customHeight="1" x14ac:dyDescent="0.25">
      <c r="A172" s="597" t="s">
        <v>188</v>
      </c>
      <c r="B172" s="598" t="s">
        <v>529</v>
      </c>
      <c r="C172" s="703" t="s">
        <v>401</v>
      </c>
      <c r="D172" s="705">
        <f>11.75*3</f>
        <v>35.25</v>
      </c>
      <c r="E172" s="705"/>
      <c r="F172" s="705"/>
      <c r="G172" s="705"/>
      <c r="H172" s="705"/>
      <c r="I172" s="706"/>
      <c r="J172" s="669"/>
      <c r="K172" s="669"/>
      <c r="L172" s="669"/>
      <c r="M172" s="669"/>
    </row>
    <row r="173" spans="1:13" s="594" customFormat="1" ht="11.25" customHeight="1" x14ac:dyDescent="0.25">
      <c r="A173" s="601"/>
      <c r="B173" s="602"/>
      <c r="C173" s="709"/>
      <c r="D173" s="711"/>
      <c r="E173" s="711"/>
      <c r="F173" s="711"/>
      <c r="G173" s="711"/>
      <c r="H173" s="711"/>
      <c r="I173" s="712"/>
      <c r="J173" s="669"/>
      <c r="K173" s="669"/>
      <c r="L173" s="669"/>
      <c r="M173" s="669"/>
    </row>
    <row r="174" spans="1:13" s="594" customFormat="1" ht="18" customHeight="1" x14ac:dyDescent="0.25">
      <c r="A174" s="635" t="s">
        <v>396</v>
      </c>
      <c r="B174" s="624" t="s">
        <v>525</v>
      </c>
      <c r="C174" s="758"/>
      <c r="D174" s="759"/>
      <c r="E174" s="759"/>
      <c r="F174" s="759"/>
      <c r="G174" s="759"/>
      <c r="H174" s="759"/>
      <c r="I174" s="760"/>
      <c r="J174" s="669"/>
      <c r="K174" s="669"/>
      <c r="L174" s="669"/>
      <c r="M174" s="669"/>
    </row>
    <row r="175" spans="1:13" s="594" customFormat="1" ht="135.75" customHeight="1" x14ac:dyDescent="0.25">
      <c r="A175" s="603"/>
      <c r="B175" s="581" t="s">
        <v>612</v>
      </c>
      <c r="C175" s="744" t="s">
        <v>401</v>
      </c>
      <c r="D175" s="721">
        <v>30</v>
      </c>
      <c r="E175" s="721"/>
      <c r="F175" s="721"/>
      <c r="G175" s="721"/>
      <c r="H175" s="721"/>
      <c r="I175" s="763"/>
      <c r="J175" s="669"/>
      <c r="K175" s="669"/>
      <c r="L175" s="669"/>
      <c r="M175" s="669"/>
    </row>
    <row r="176" spans="1:13" s="594" customFormat="1" ht="21" customHeight="1" x14ac:dyDescent="0.25">
      <c r="A176" s="599" t="s">
        <v>421</v>
      </c>
      <c r="B176" s="624" t="s">
        <v>613</v>
      </c>
      <c r="C176" s="758"/>
      <c r="D176" s="759"/>
      <c r="E176" s="759"/>
      <c r="F176" s="759"/>
      <c r="G176" s="759"/>
      <c r="H176" s="759"/>
      <c r="I176" s="760"/>
      <c r="J176" s="669"/>
      <c r="K176" s="669"/>
      <c r="L176" s="669"/>
      <c r="M176" s="669"/>
    </row>
    <row r="177" spans="1:13" s="594" customFormat="1" ht="105" x14ac:dyDescent="0.25">
      <c r="A177" s="595"/>
      <c r="B177" s="584" t="s">
        <v>614</v>
      </c>
      <c r="C177" s="745"/>
      <c r="D177" s="718"/>
      <c r="E177" s="718"/>
      <c r="F177" s="718"/>
      <c r="G177" s="718"/>
      <c r="H177" s="718"/>
      <c r="I177" s="757"/>
      <c r="J177" s="669"/>
      <c r="K177" s="669"/>
      <c r="L177" s="669"/>
      <c r="M177" s="669"/>
    </row>
    <row r="178" spans="1:13" s="594" customFormat="1" ht="21" customHeight="1" x14ac:dyDescent="0.25">
      <c r="A178" s="825" t="s">
        <v>188</v>
      </c>
      <c r="B178" s="826" t="s">
        <v>615</v>
      </c>
      <c r="C178" s="703" t="s">
        <v>471</v>
      </c>
      <c r="D178" s="705">
        <v>2</v>
      </c>
      <c r="E178" s="705"/>
      <c r="F178" s="705"/>
      <c r="G178" s="705"/>
      <c r="H178" s="705"/>
      <c r="I178" s="706"/>
      <c r="J178" s="669"/>
      <c r="K178" s="669"/>
      <c r="L178" s="669"/>
      <c r="M178" s="669"/>
    </row>
    <row r="179" spans="1:13" s="594" customFormat="1" ht="30.75" customHeight="1" x14ac:dyDescent="0.25">
      <c r="A179" s="583" t="s">
        <v>423</v>
      </c>
      <c r="B179" s="608" t="s">
        <v>616</v>
      </c>
      <c r="C179" s="758"/>
      <c r="D179" s="759"/>
      <c r="E179" s="759"/>
      <c r="F179" s="759"/>
      <c r="G179" s="759"/>
      <c r="H179" s="759"/>
      <c r="I179" s="760"/>
      <c r="J179" s="669"/>
      <c r="K179" s="669"/>
      <c r="L179" s="669"/>
      <c r="M179" s="669"/>
    </row>
    <row r="180" spans="1:13" s="621" customFormat="1" ht="45" x14ac:dyDescent="0.2">
      <c r="A180" s="641"/>
      <c r="B180" s="584" t="s">
        <v>530</v>
      </c>
      <c r="C180" s="827"/>
      <c r="D180" s="759"/>
      <c r="E180" s="759"/>
      <c r="F180" s="759"/>
      <c r="G180" s="759"/>
      <c r="H180" s="759"/>
      <c r="I180" s="760"/>
      <c r="J180" s="669"/>
      <c r="K180" s="669"/>
      <c r="L180" s="669"/>
      <c r="M180" s="669"/>
    </row>
    <row r="181" spans="1:13" s="621" customFormat="1" ht="45" x14ac:dyDescent="0.2">
      <c r="A181" s="642" t="s">
        <v>188</v>
      </c>
      <c r="B181" s="584" t="s">
        <v>531</v>
      </c>
      <c r="C181" s="827"/>
      <c r="D181" s="759"/>
      <c r="E181" s="759"/>
      <c r="F181" s="759"/>
      <c r="G181" s="759"/>
      <c r="H181" s="759"/>
      <c r="I181" s="760"/>
      <c r="J181" s="669"/>
      <c r="K181" s="669"/>
      <c r="L181" s="669"/>
      <c r="M181" s="669"/>
    </row>
    <row r="182" spans="1:13" s="621" customFormat="1" ht="61.5" customHeight="1" x14ac:dyDescent="0.2">
      <c r="A182" s="642" t="s">
        <v>200</v>
      </c>
      <c r="B182" s="584" t="s">
        <v>532</v>
      </c>
      <c r="C182" s="827"/>
      <c r="D182" s="759"/>
      <c r="E182" s="759"/>
      <c r="F182" s="759"/>
      <c r="G182" s="759"/>
      <c r="H182" s="759"/>
      <c r="I182" s="760"/>
      <c r="J182" s="669"/>
      <c r="K182" s="669"/>
      <c r="L182" s="669"/>
      <c r="M182" s="669"/>
    </row>
    <row r="183" spans="1:13" s="621" customFormat="1" ht="60" x14ac:dyDescent="0.2">
      <c r="A183" s="642" t="s">
        <v>201</v>
      </c>
      <c r="B183" s="584" t="s">
        <v>638</v>
      </c>
      <c r="C183" s="827"/>
      <c r="D183" s="759"/>
      <c r="E183" s="759"/>
      <c r="F183" s="759"/>
      <c r="G183" s="759"/>
      <c r="H183" s="759"/>
      <c r="I183" s="760"/>
      <c r="J183" s="669"/>
      <c r="K183" s="669"/>
      <c r="L183" s="669"/>
      <c r="M183" s="669"/>
    </row>
    <row r="184" spans="1:13" s="621" customFormat="1" ht="79.5" customHeight="1" x14ac:dyDescent="0.25">
      <c r="A184" s="622"/>
      <c r="B184" s="581" t="s">
        <v>533</v>
      </c>
      <c r="C184" s="744" t="s">
        <v>83</v>
      </c>
      <c r="D184" s="721">
        <v>1</v>
      </c>
      <c r="E184" s="721"/>
      <c r="F184" s="721"/>
      <c r="G184" s="721"/>
      <c r="H184" s="721"/>
      <c r="I184" s="763"/>
      <c r="J184" s="669"/>
      <c r="K184" s="669"/>
      <c r="L184" s="669"/>
      <c r="M184" s="669"/>
    </row>
    <row r="185" spans="1:13" s="837" customFormat="1" ht="15" x14ac:dyDescent="0.25">
      <c r="A185" s="828" t="s">
        <v>617</v>
      </c>
      <c r="B185" s="829" t="s">
        <v>618</v>
      </c>
      <c r="C185" s="830"/>
      <c r="D185" s="831"/>
      <c r="E185" s="832"/>
      <c r="F185" s="833"/>
      <c r="G185" s="833"/>
      <c r="H185" s="833"/>
      <c r="I185" s="833"/>
      <c r="J185" s="834"/>
      <c r="K185" s="835"/>
      <c r="L185" s="835"/>
      <c r="M185" s="836"/>
    </row>
    <row r="186" spans="1:13" s="837" customFormat="1" ht="138" customHeight="1" x14ac:dyDescent="0.25">
      <c r="A186" s="828"/>
      <c r="B186" s="838" t="s">
        <v>619</v>
      </c>
      <c r="C186" s="830"/>
      <c r="D186" s="831"/>
      <c r="E186" s="832"/>
      <c r="F186" s="833"/>
      <c r="G186" s="833"/>
      <c r="H186" s="833"/>
      <c r="I186" s="833"/>
      <c r="J186" s="834"/>
      <c r="K186" s="835"/>
      <c r="L186" s="835"/>
      <c r="M186" s="836"/>
    </row>
    <row r="187" spans="1:13" s="837" customFormat="1" ht="232.5" customHeight="1" x14ac:dyDescent="0.25">
      <c r="A187" s="828"/>
      <c r="B187" s="838" t="s">
        <v>620</v>
      </c>
      <c r="C187" s="830"/>
      <c r="D187" s="831"/>
      <c r="E187" s="832"/>
      <c r="F187" s="833"/>
      <c r="G187" s="833"/>
      <c r="H187" s="833"/>
      <c r="I187" s="833"/>
      <c r="J187" s="834"/>
      <c r="K187" s="835"/>
      <c r="L187" s="835"/>
      <c r="M187" s="836"/>
    </row>
    <row r="188" spans="1:13" s="837" customFormat="1" ht="359.25" customHeight="1" x14ac:dyDescent="0.25">
      <c r="A188" s="828"/>
      <c r="B188" s="838" t="s">
        <v>621</v>
      </c>
      <c r="C188" s="830" t="s">
        <v>14</v>
      </c>
      <c r="D188" s="831">
        <v>1</v>
      </c>
      <c r="E188" s="832"/>
      <c r="F188" s="833"/>
      <c r="G188" s="833"/>
      <c r="H188" s="833"/>
      <c r="I188" s="833"/>
      <c r="J188" s="834"/>
      <c r="K188" s="835"/>
      <c r="L188" s="835"/>
      <c r="M188" s="836"/>
    </row>
    <row r="189" spans="1:13" s="837" customFormat="1" ht="15" x14ac:dyDescent="0.25">
      <c r="A189" s="828"/>
      <c r="B189" s="838" t="s">
        <v>622</v>
      </c>
      <c r="C189" s="830"/>
      <c r="D189" s="831"/>
      <c r="E189" s="832"/>
      <c r="F189" s="833"/>
      <c r="G189" s="833"/>
      <c r="H189" s="833"/>
      <c r="I189" s="833"/>
      <c r="J189" s="834"/>
      <c r="K189" s="835"/>
      <c r="L189" s="835"/>
      <c r="M189" s="836"/>
    </row>
    <row r="190" spans="1:13" s="621" customFormat="1" ht="21.75" customHeight="1" x14ac:dyDescent="0.2">
      <c r="A190" s="599" t="s">
        <v>426</v>
      </c>
      <c r="B190" s="624" t="s">
        <v>623</v>
      </c>
      <c r="C190" s="758"/>
      <c r="D190" s="759"/>
      <c r="E190" s="759"/>
      <c r="F190" s="759"/>
      <c r="G190" s="759"/>
      <c r="H190" s="759"/>
      <c r="I190" s="760"/>
      <c r="J190" s="669"/>
      <c r="K190" s="669"/>
      <c r="L190" s="669"/>
      <c r="M190" s="669"/>
    </row>
    <row r="191" spans="1:13" s="621" customFormat="1" ht="245.25" customHeight="1" x14ac:dyDescent="0.25">
      <c r="A191" s="603"/>
      <c r="B191" s="581" t="s">
        <v>624</v>
      </c>
      <c r="C191" s="744" t="s">
        <v>172</v>
      </c>
      <c r="D191" s="721">
        <v>50</v>
      </c>
      <c r="E191" s="721"/>
      <c r="F191" s="721"/>
      <c r="G191" s="721"/>
      <c r="H191" s="721"/>
      <c r="I191" s="763"/>
      <c r="J191" s="669"/>
      <c r="K191" s="669"/>
      <c r="L191" s="669"/>
      <c r="M191" s="669"/>
    </row>
    <row r="192" spans="1:13" s="621" customFormat="1" ht="15" customHeight="1" x14ac:dyDescent="0.25">
      <c r="A192" s="839"/>
      <c r="B192" s="840"/>
      <c r="C192" s="841"/>
      <c r="D192" s="842"/>
      <c r="E192" s="842"/>
      <c r="F192" s="842"/>
      <c r="G192" s="842"/>
      <c r="H192" s="842"/>
      <c r="I192" s="843"/>
      <c r="J192" s="669"/>
      <c r="K192" s="669"/>
      <c r="L192" s="669"/>
      <c r="M192" s="669"/>
    </row>
    <row r="193" spans="1:13" s="621" customFormat="1" ht="30" x14ac:dyDescent="0.2">
      <c r="A193" s="567" t="s">
        <v>625</v>
      </c>
      <c r="B193" s="568" t="s">
        <v>626</v>
      </c>
      <c r="C193" s="686"/>
      <c r="D193" s="687"/>
      <c r="E193" s="687"/>
      <c r="F193" s="687"/>
      <c r="G193" s="687"/>
      <c r="H193" s="687"/>
      <c r="I193" s="688"/>
      <c r="J193" s="669"/>
      <c r="K193" s="669"/>
      <c r="L193" s="669"/>
      <c r="M193" s="669"/>
    </row>
    <row r="194" spans="1:13" s="621" customFormat="1" ht="19.5" customHeight="1" x14ac:dyDescent="0.2">
      <c r="A194" s="599" t="s">
        <v>399</v>
      </c>
      <c r="B194" s="624" t="s">
        <v>627</v>
      </c>
      <c r="C194" s="758"/>
      <c r="D194" s="759"/>
      <c r="E194" s="759"/>
      <c r="F194" s="759"/>
      <c r="G194" s="759"/>
      <c r="H194" s="759"/>
      <c r="I194" s="760"/>
      <c r="J194" s="669"/>
      <c r="K194" s="669"/>
      <c r="L194" s="669"/>
      <c r="M194" s="669"/>
    </row>
    <row r="195" spans="1:13" s="621" customFormat="1" ht="120" x14ac:dyDescent="0.25">
      <c r="A195" s="603"/>
      <c r="B195" s="581" t="s">
        <v>628</v>
      </c>
      <c r="C195" s="744" t="s">
        <v>401</v>
      </c>
      <c r="D195" s="721">
        <v>135</v>
      </c>
      <c r="E195" s="721"/>
      <c r="F195" s="721"/>
      <c r="G195" s="721"/>
      <c r="H195" s="721"/>
      <c r="I195" s="763"/>
      <c r="J195" s="669"/>
      <c r="K195" s="669"/>
      <c r="L195" s="669"/>
      <c r="M195" s="669"/>
    </row>
    <row r="196" spans="1:13" s="621" customFormat="1" x14ac:dyDescent="0.25">
      <c r="A196" s="844"/>
      <c r="B196" s="582"/>
      <c r="C196" s="798"/>
      <c r="D196" s="799"/>
      <c r="E196" s="799"/>
      <c r="F196" s="799"/>
      <c r="G196" s="799"/>
      <c r="H196" s="799"/>
      <c r="I196" s="800"/>
      <c r="J196" s="669"/>
      <c r="K196" s="669"/>
      <c r="L196" s="669"/>
      <c r="M196" s="669"/>
    </row>
    <row r="197" spans="1:13" s="621" customFormat="1" ht="23.25" customHeight="1" x14ac:dyDescent="0.2">
      <c r="A197" s="599" t="s">
        <v>402</v>
      </c>
      <c r="B197" s="624" t="s">
        <v>629</v>
      </c>
      <c r="C197" s="758"/>
      <c r="D197" s="759"/>
      <c r="E197" s="759"/>
      <c r="F197" s="759"/>
      <c r="G197" s="759"/>
      <c r="H197" s="759"/>
      <c r="I197" s="760"/>
      <c r="J197" s="669"/>
      <c r="K197" s="669"/>
      <c r="L197" s="669"/>
      <c r="M197" s="669"/>
    </row>
    <row r="198" spans="1:13" s="621" customFormat="1" ht="240" x14ac:dyDescent="0.25">
      <c r="A198" s="595"/>
      <c r="B198" s="584" t="s">
        <v>630</v>
      </c>
      <c r="C198" s="745"/>
      <c r="D198" s="718"/>
      <c r="E198" s="718"/>
      <c r="F198" s="718"/>
      <c r="G198" s="718"/>
      <c r="H198" s="718"/>
      <c r="I198" s="757"/>
      <c r="J198" s="669"/>
      <c r="K198" s="669"/>
      <c r="L198" s="669"/>
      <c r="M198" s="669"/>
    </row>
    <row r="199" spans="1:13" s="621" customFormat="1" ht="23.25" customHeight="1" x14ac:dyDescent="0.2">
      <c r="A199" s="845" t="s">
        <v>188</v>
      </c>
      <c r="B199" s="846" t="s">
        <v>631</v>
      </c>
      <c r="C199" s="847" t="s">
        <v>401</v>
      </c>
      <c r="D199" s="704">
        <v>275</v>
      </c>
      <c r="E199" s="704"/>
      <c r="F199" s="704"/>
      <c r="G199" s="704"/>
      <c r="H199" s="848"/>
      <c r="I199" s="717"/>
      <c r="J199" s="669"/>
      <c r="K199" s="669"/>
      <c r="L199" s="669"/>
      <c r="M199" s="669"/>
    </row>
    <row r="200" spans="1:13" s="621" customFormat="1" ht="105" x14ac:dyDescent="0.25">
      <c r="A200" s="849">
        <v>3</v>
      </c>
      <c r="B200" s="850" t="s">
        <v>632</v>
      </c>
      <c r="C200" s="851" t="s">
        <v>401</v>
      </c>
      <c r="D200" s="852">
        <v>350</v>
      </c>
      <c r="E200" s="852"/>
      <c r="F200" s="852"/>
      <c r="G200" s="852"/>
      <c r="H200" s="721"/>
      <c r="I200" s="763"/>
      <c r="J200" s="669"/>
      <c r="K200" s="669"/>
      <c r="L200" s="669"/>
      <c r="M200" s="669"/>
    </row>
    <row r="201" spans="1:13" s="621" customFormat="1" ht="12" customHeight="1" x14ac:dyDescent="0.25">
      <c r="A201" s="853"/>
      <c r="B201" s="854"/>
      <c r="C201" s="855"/>
      <c r="D201" s="856"/>
      <c r="E201" s="856"/>
      <c r="F201" s="856"/>
      <c r="G201" s="856"/>
      <c r="H201" s="842"/>
      <c r="I201" s="843"/>
      <c r="J201" s="669"/>
      <c r="K201" s="669"/>
      <c r="L201" s="669"/>
      <c r="M201" s="669"/>
    </row>
    <row r="202" spans="1:13" s="621" customFormat="1" ht="23.25" customHeight="1" x14ac:dyDescent="0.25">
      <c r="A202" s="857" t="s">
        <v>633</v>
      </c>
      <c r="B202" s="858" t="s">
        <v>634</v>
      </c>
      <c r="C202" s="859"/>
      <c r="D202" s="860"/>
      <c r="E202" s="860"/>
      <c r="F202" s="860"/>
      <c r="G202" s="860"/>
      <c r="H202" s="861"/>
      <c r="I202" s="862"/>
      <c r="J202" s="669"/>
      <c r="K202" s="669"/>
      <c r="L202" s="669"/>
      <c r="M202" s="669"/>
    </row>
    <row r="203" spans="1:13" s="621" customFormat="1" ht="90" x14ac:dyDescent="0.25">
      <c r="A203" s="849"/>
      <c r="B203" s="850" t="s">
        <v>635</v>
      </c>
      <c r="C203" s="863" t="s">
        <v>14</v>
      </c>
      <c r="D203" s="864">
        <v>1</v>
      </c>
      <c r="E203" s="864"/>
      <c r="F203" s="864"/>
      <c r="G203" s="864"/>
      <c r="H203" s="721"/>
      <c r="I203" s="763"/>
      <c r="J203" s="669"/>
      <c r="K203" s="669"/>
      <c r="L203" s="669"/>
      <c r="M203" s="669"/>
    </row>
    <row r="204" spans="1:13" s="621" customFormat="1" ht="23.25" customHeight="1" thickBot="1" x14ac:dyDescent="0.3">
      <c r="A204" s="641"/>
      <c r="B204" s="584"/>
      <c r="C204" s="745"/>
      <c r="D204" s="718"/>
      <c r="E204" s="718"/>
      <c r="F204" s="718"/>
      <c r="G204" s="718"/>
      <c r="H204" s="718"/>
      <c r="I204" s="757"/>
    </row>
    <row r="205" spans="1:13" s="646" customFormat="1" ht="31.5" customHeight="1" thickBot="1" x14ac:dyDescent="0.3">
      <c r="A205" s="644"/>
      <c r="B205" s="888" t="s">
        <v>535</v>
      </c>
      <c r="C205" s="888"/>
      <c r="D205" s="888"/>
      <c r="E205" s="658"/>
      <c r="F205" s="658"/>
      <c r="G205" s="658"/>
      <c r="H205" s="645"/>
      <c r="I205" s="865"/>
      <c r="J205" s="865"/>
      <c r="K205" s="865"/>
      <c r="L205" s="865"/>
      <c r="M205" s="865"/>
    </row>
    <row r="206" spans="1:13" s="652" customFormat="1" ht="10.5" customHeight="1" x14ac:dyDescent="0.25">
      <c r="A206" s="647"/>
      <c r="B206" s="648"/>
      <c r="C206" s="649"/>
      <c r="D206" s="650"/>
      <c r="E206" s="650"/>
      <c r="F206" s="650"/>
      <c r="G206" s="650"/>
      <c r="H206" s="650"/>
      <c r="I206" s="651"/>
    </row>
  </sheetData>
  <protectedRanges>
    <protectedRange password="CF68" sqref="B66" name="Range1_8_1_1_1"/>
  </protectedRanges>
  <mergeCells count="11">
    <mergeCell ref="A4:A5"/>
    <mergeCell ref="B4:B5"/>
    <mergeCell ref="C4:C5"/>
    <mergeCell ref="D4:D5"/>
    <mergeCell ref="E4:E5"/>
    <mergeCell ref="H4:I4"/>
    <mergeCell ref="K4:K5"/>
    <mergeCell ref="L4:L5"/>
    <mergeCell ref="M4:M5"/>
    <mergeCell ref="B205:D205"/>
    <mergeCell ref="F4:G4"/>
  </mergeCells>
  <printOptions horizontalCentered="1"/>
  <pageMargins left="0.39370078740157483" right="0.19685039370078741" top="0.19685039370078741" bottom="0.19685039370078741" header="0.19685039370078741" footer="0.19685039370078741"/>
  <pageSetup paperSize="9" scale="52" fitToHeight="15" orientation="portrait" r:id="rId1"/>
  <headerFooter>
    <oddFooter>&amp;L&amp;A&amp;CNajmi Bilgrami Collaborative (Pvt) Ltd.&amp;RPage &amp;P of &amp;N</oddFooter>
  </headerFooter>
  <rowBreaks count="9" manualBreakCount="9">
    <brk id="18" max="12" man="1"/>
    <brk id="34" max="12" man="1"/>
    <brk id="57" max="12" man="1"/>
    <brk id="75" max="12" man="1"/>
    <brk id="90" max="12" man="1"/>
    <brk id="134" max="12" man="1"/>
    <brk id="148" max="12" man="1"/>
    <brk id="173" max="12" man="1"/>
    <brk id="196"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topLeftCell="A5" zoomScale="80" zoomScaleNormal="90" zoomScaleSheetLayoutView="80" zoomScalePageLayoutView="70" workbookViewId="0">
      <selection activeCell="C14" sqref="C14:E14"/>
    </sheetView>
  </sheetViews>
  <sheetFormatPr defaultColWidth="9.140625" defaultRowHeight="30" customHeight="1" x14ac:dyDescent="0.3"/>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x14ac:dyDescent="0.3">
      <c r="A1" s="7" t="s">
        <v>8</v>
      </c>
      <c r="B1" s="8" t="s">
        <v>2</v>
      </c>
      <c r="C1" s="9" t="s">
        <v>17</v>
      </c>
      <c r="D1" s="9" t="s">
        <v>18</v>
      </c>
      <c r="E1" s="9" t="s">
        <v>10</v>
      </c>
    </row>
    <row r="2" spans="1:13" s="4" customFormat="1" ht="39.950000000000003" customHeight="1" x14ac:dyDescent="0.25">
      <c r="A2" s="10">
        <v>1</v>
      </c>
      <c r="B2" s="11" t="s">
        <v>36</v>
      </c>
      <c r="C2" s="22"/>
      <c r="D2" s="22"/>
      <c r="E2" s="22"/>
      <c r="F2" s="3"/>
      <c r="G2" s="20"/>
      <c r="H2" s="3"/>
      <c r="I2" s="3"/>
    </row>
    <row r="3" spans="1:13" ht="39.950000000000003" customHeight="1" x14ac:dyDescent="0.3">
      <c r="A3" s="23">
        <v>2</v>
      </c>
      <c r="B3" s="11" t="s">
        <v>35</v>
      </c>
      <c r="C3" s="22"/>
      <c r="D3" s="22"/>
      <c r="E3" s="22"/>
      <c r="F3" s="3"/>
      <c r="G3" s="20"/>
    </row>
    <row r="4" spans="1:13" s="1" customFormat="1" ht="39.950000000000003" customHeight="1" x14ac:dyDescent="0.3">
      <c r="A4" s="10">
        <v>3</v>
      </c>
      <c r="B4" s="11" t="s">
        <v>34</v>
      </c>
      <c r="C4" s="22"/>
      <c r="D4" s="22"/>
      <c r="E4" s="22"/>
      <c r="F4" s="3"/>
      <c r="G4" s="20"/>
      <c r="J4" s="2"/>
      <c r="K4" s="2"/>
      <c r="L4" s="2"/>
      <c r="M4" s="2"/>
    </row>
    <row r="5" spans="1:13" ht="39.950000000000003" customHeight="1" x14ac:dyDescent="0.3">
      <c r="A5" s="23">
        <v>4</v>
      </c>
      <c r="B5" s="12" t="s">
        <v>48</v>
      </c>
      <c r="C5" s="21"/>
      <c r="D5" s="21"/>
      <c r="E5" s="22"/>
      <c r="F5" s="3"/>
      <c r="G5" s="20"/>
    </row>
    <row r="6" spans="1:13" s="1" customFormat="1" ht="39.950000000000003" customHeight="1" x14ac:dyDescent="0.3">
      <c r="A6" s="10">
        <v>5</v>
      </c>
      <c r="B6" s="12" t="s">
        <v>76</v>
      </c>
      <c r="C6" s="21"/>
      <c r="D6" s="21"/>
      <c r="E6" s="22"/>
      <c r="F6" s="3"/>
      <c r="G6" s="20"/>
      <c r="J6" s="2"/>
      <c r="K6" s="2"/>
      <c r="L6" s="2"/>
      <c r="M6" s="2"/>
    </row>
    <row r="7" spans="1:13" s="5" customFormat="1" ht="39.950000000000003" customHeight="1" x14ac:dyDescent="0.3">
      <c r="A7" s="23">
        <v>6</v>
      </c>
      <c r="B7" s="12" t="s">
        <v>78</v>
      </c>
      <c r="C7" s="21"/>
      <c r="D7" s="21"/>
      <c r="E7" s="22"/>
      <c r="F7" s="3"/>
      <c r="G7" s="15"/>
      <c r="H7" s="1"/>
      <c r="I7" s="1"/>
    </row>
    <row r="8" spans="1:13" s="4" customFormat="1" ht="39.950000000000003" customHeight="1" x14ac:dyDescent="0.25">
      <c r="A8" s="10">
        <v>7</v>
      </c>
      <c r="B8" s="13" t="s">
        <v>79</v>
      </c>
      <c r="C8" s="21"/>
      <c r="D8" s="21"/>
      <c r="E8" s="22"/>
      <c r="F8" s="3"/>
      <c r="G8" s="15"/>
      <c r="H8" s="3"/>
      <c r="I8" s="3"/>
    </row>
    <row r="9" spans="1:13" s="4" customFormat="1" ht="39.950000000000003" customHeight="1" x14ac:dyDescent="0.25">
      <c r="A9" s="23">
        <v>8</v>
      </c>
      <c r="B9" s="11" t="s">
        <v>80</v>
      </c>
      <c r="C9" s="22"/>
      <c r="D9" s="22"/>
      <c r="E9" s="22"/>
      <c r="F9" s="3"/>
      <c r="G9" s="15"/>
      <c r="H9" s="3"/>
      <c r="I9" s="3"/>
    </row>
    <row r="10" spans="1:13" ht="39.950000000000003" customHeight="1" x14ac:dyDescent="0.3">
      <c r="A10" s="10">
        <v>9</v>
      </c>
      <c r="B10" s="11" t="s">
        <v>119</v>
      </c>
      <c r="C10" s="18"/>
      <c r="D10" s="18"/>
      <c r="E10" s="22"/>
      <c r="F10" s="3"/>
      <c r="G10" s="15"/>
      <c r="H10" s="2"/>
      <c r="I10" s="2"/>
    </row>
    <row r="11" spans="1:13" ht="39.950000000000003" customHeight="1" x14ac:dyDescent="0.3">
      <c r="A11" s="23">
        <v>10</v>
      </c>
      <c r="B11" s="11" t="s">
        <v>123</v>
      </c>
      <c r="C11" s="18"/>
      <c r="D11" s="18"/>
      <c r="E11" s="22"/>
      <c r="F11" s="3"/>
      <c r="G11" s="15"/>
      <c r="H11" s="2"/>
      <c r="I11" s="2"/>
    </row>
    <row r="12" spans="1:13" ht="39.950000000000003" customHeight="1" x14ac:dyDescent="0.3">
      <c r="A12" s="10">
        <v>11</v>
      </c>
      <c r="B12" s="11" t="s">
        <v>121</v>
      </c>
      <c r="C12" s="18"/>
      <c r="D12" s="18"/>
      <c r="E12" s="22"/>
      <c r="F12" s="3"/>
      <c r="G12" s="15"/>
      <c r="H12" s="2"/>
      <c r="I12" s="2"/>
    </row>
    <row r="13" spans="1:13" ht="39.950000000000003" customHeight="1" x14ac:dyDescent="0.3">
      <c r="A13" s="23">
        <v>12</v>
      </c>
      <c r="B13" s="11" t="s">
        <v>120</v>
      </c>
      <c r="C13" s="18"/>
      <c r="D13" s="18"/>
      <c r="E13" s="22"/>
      <c r="F13" s="3"/>
      <c r="G13" s="15"/>
      <c r="H13" s="2"/>
      <c r="I13" s="2"/>
    </row>
    <row r="14" spans="1:13" ht="39.950000000000003" customHeight="1" x14ac:dyDescent="0.3">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11TH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2"/>
  <sheetViews>
    <sheetView view="pageBreakPreview" topLeftCell="A68" zoomScale="70" zoomScaleNormal="90" zoomScaleSheetLayoutView="70" zoomScalePageLayoutView="70" workbookViewId="0">
      <selection activeCell="F88" sqref="F88"/>
    </sheetView>
  </sheetViews>
  <sheetFormatPr defaultColWidth="9.140625" defaultRowHeight="30" customHeight="1" x14ac:dyDescent="0.3"/>
  <cols>
    <col min="1" max="1" width="6.7109375" style="24" customWidth="1"/>
    <col min="2" max="2" width="86.42578125" style="2" customWidth="1"/>
    <col min="3" max="3" width="6.7109375" style="6" customWidth="1"/>
    <col min="4" max="4" width="6.7109375" style="1" customWidth="1"/>
    <col min="5" max="5" width="14" style="1" bestFit="1" customWidth="1"/>
    <col min="6" max="13" width="13" style="6" customWidth="1"/>
    <col min="14" max="16384" width="9.140625" style="2"/>
  </cols>
  <sheetData>
    <row r="1" spans="1:13" ht="39.950000000000003" customHeight="1" x14ac:dyDescent="0.3">
      <c r="A1" s="905" t="s">
        <v>8</v>
      </c>
      <c r="B1" s="906" t="s">
        <v>2</v>
      </c>
      <c r="C1" s="907" t="s">
        <v>56</v>
      </c>
      <c r="D1" s="906" t="s">
        <v>0</v>
      </c>
      <c r="E1" s="906" t="s">
        <v>125</v>
      </c>
      <c r="F1" s="908" t="s">
        <v>19</v>
      </c>
      <c r="G1" s="908"/>
      <c r="H1" s="908" t="s">
        <v>20</v>
      </c>
      <c r="I1" s="908"/>
      <c r="J1" s="894" t="s">
        <v>10</v>
      </c>
      <c r="K1" s="894" t="s">
        <v>126</v>
      </c>
      <c r="L1" s="894" t="s">
        <v>127</v>
      </c>
      <c r="M1" s="894" t="s">
        <v>128</v>
      </c>
    </row>
    <row r="2" spans="1:13" ht="39.950000000000003" customHeight="1" x14ac:dyDescent="0.3">
      <c r="A2" s="905"/>
      <c r="B2" s="906"/>
      <c r="C2" s="907"/>
      <c r="D2" s="906"/>
      <c r="E2" s="906"/>
      <c r="F2" s="9" t="s">
        <v>9</v>
      </c>
      <c r="G2" s="9" t="s">
        <v>10</v>
      </c>
      <c r="H2" s="9" t="s">
        <v>9</v>
      </c>
      <c r="I2" s="9" t="s">
        <v>10</v>
      </c>
      <c r="J2" s="894"/>
      <c r="K2" s="894"/>
      <c r="L2" s="894"/>
      <c r="M2" s="894"/>
    </row>
    <row r="3" spans="1:13" s="4" customFormat="1" ht="20.100000000000001" customHeight="1" x14ac:dyDescent="0.25">
      <c r="A3" s="895"/>
      <c r="B3" s="897" t="s">
        <v>15</v>
      </c>
      <c r="C3" s="899"/>
      <c r="D3" s="901"/>
      <c r="E3" s="901"/>
      <c r="F3" s="903"/>
      <c r="G3" s="903"/>
      <c r="H3" s="903"/>
      <c r="I3" s="903"/>
      <c r="J3" s="903"/>
      <c r="K3" s="903"/>
      <c r="L3" s="903"/>
      <c r="M3" s="903"/>
    </row>
    <row r="4" spans="1:13" s="4" customFormat="1" ht="20.100000000000001" customHeight="1" x14ac:dyDescent="0.25">
      <c r="A4" s="896"/>
      <c r="B4" s="898"/>
      <c r="C4" s="900"/>
      <c r="D4" s="902"/>
      <c r="E4" s="902"/>
      <c r="F4" s="904"/>
      <c r="G4" s="904"/>
      <c r="H4" s="904"/>
      <c r="I4" s="904"/>
      <c r="J4" s="904"/>
      <c r="K4" s="904"/>
      <c r="L4" s="904"/>
      <c r="M4" s="904"/>
    </row>
    <row r="5" spans="1:13" s="4" customFormat="1" ht="223.5" customHeight="1" x14ac:dyDescent="0.25">
      <c r="A5" s="52"/>
      <c r="B5" s="53" t="s">
        <v>37</v>
      </c>
      <c r="C5" s="54"/>
      <c r="D5" s="55"/>
      <c r="E5" s="55"/>
      <c r="F5" s="56"/>
      <c r="G5" s="56"/>
      <c r="H5" s="56"/>
      <c r="I5" s="56"/>
      <c r="J5" s="56"/>
      <c r="K5" s="56"/>
      <c r="L5" s="56"/>
      <c r="M5" s="56"/>
    </row>
    <row r="6" spans="1:13" s="26" customFormat="1" ht="235.5" customHeight="1" x14ac:dyDescent="0.25">
      <c r="A6" s="51"/>
      <c r="B6" s="57" t="s">
        <v>108</v>
      </c>
      <c r="C6" s="25"/>
      <c r="D6" s="51"/>
      <c r="E6" s="51"/>
      <c r="F6" s="25"/>
      <c r="G6" s="25"/>
      <c r="H6" s="25"/>
      <c r="I6" s="25"/>
      <c r="J6" s="25"/>
      <c r="K6" s="25"/>
      <c r="L6" s="25"/>
      <c r="M6" s="25"/>
    </row>
    <row r="7" spans="1:13" s="26" customFormat="1" ht="54" customHeight="1" x14ac:dyDescent="0.25">
      <c r="A7" s="27">
        <v>1</v>
      </c>
      <c r="B7" s="28" t="s">
        <v>38</v>
      </c>
      <c r="C7" s="29">
        <v>10</v>
      </c>
      <c r="D7" s="27" t="s">
        <v>1</v>
      </c>
      <c r="E7" s="27"/>
      <c r="F7" s="21"/>
      <c r="G7" s="21"/>
      <c r="H7" s="21"/>
      <c r="I7" s="21"/>
      <c r="J7" s="21"/>
      <c r="K7" s="21"/>
      <c r="L7" s="21"/>
      <c r="M7" s="21"/>
    </row>
    <row r="8" spans="1:13" s="26" customFormat="1" ht="57" customHeight="1" x14ac:dyDescent="0.25">
      <c r="A8" s="27">
        <v>2</v>
      </c>
      <c r="B8" s="28" t="s">
        <v>39</v>
      </c>
      <c r="C8" s="29">
        <v>54</v>
      </c>
      <c r="D8" s="27" t="s">
        <v>1</v>
      </c>
      <c r="E8" s="27"/>
      <c r="F8" s="21"/>
      <c r="G8" s="21"/>
      <c r="H8" s="21"/>
      <c r="I8" s="21"/>
      <c r="J8" s="21"/>
      <c r="K8" s="21"/>
      <c r="L8" s="21"/>
      <c r="M8" s="21"/>
    </row>
    <row r="9" spans="1:13" s="26" customFormat="1" ht="39.950000000000003" customHeight="1" x14ac:dyDescent="0.25">
      <c r="A9" s="27" t="s">
        <v>3</v>
      </c>
      <c r="B9" s="30" t="s">
        <v>26</v>
      </c>
      <c r="C9" s="29">
        <v>234</v>
      </c>
      <c r="D9" s="27" t="s">
        <v>1</v>
      </c>
      <c r="E9" s="27"/>
      <c r="F9" s="21"/>
      <c r="G9" s="21"/>
      <c r="H9" s="21"/>
      <c r="I9" s="21"/>
      <c r="J9" s="21"/>
      <c r="K9" s="21"/>
      <c r="L9" s="21"/>
      <c r="M9" s="21"/>
    </row>
    <row r="10" spans="1:13" s="26" customFormat="1" ht="50.25" customHeight="1" x14ac:dyDescent="0.25">
      <c r="A10" s="27">
        <v>3</v>
      </c>
      <c r="B10" s="28" t="s">
        <v>58</v>
      </c>
      <c r="C10" s="21">
        <v>3</v>
      </c>
      <c r="D10" s="27" t="s">
        <v>1</v>
      </c>
      <c r="E10" s="27"/>
      <c r="F10" s="21"/>
      <c r="G10" s="21"/>
      <c r="H10" s="21"/>
      <c r="I10" s="21"/>
      <c r="J10" s="21"/>
      <c r="K10" s="21"/>
      <c r="L10" s="21"/>
      <c r="M10" s="21"/>
    </row>
    <row r="11" spans="1:13" s="26" customFormat="1" ht="39.950000000000003" customHeight="1" x14ac:dyDescent="0.25">
      <c r="A11" s="27" t="s">
        <v>3</v>
      </c>
      <c r="B11" s="30" t="s">
        <v>26</v>
      </c>
      <c r="C11" s="21">
        <v>41</v>
      </c>
      <c r="D11" s="27" t="s">
        <v>1</v>
      </c>
      <c r="E11" s="27"/>
      <c r="F11" s="21"/>
      <c r="G11" s="21"/>
      <c r="H11" s="21"/>
      <c r="I11" s="21"/>
      <c r="J11" s="21"/>
      <c r="K11" s="21"/>
      <c r="L11" s="21"/>
      <c r="M11" s="21"/>
    </row>
    <row r="12" spans="1:13" s="26" customFormat="1" ht="72" customHeight="1" x14ac:dyDescent="0.25">
      <c r="A12" s="27">
        <v>4</v>
      </c>
      <c r="B12" s="31" t="s">
        <v>90</v>
      </c>
      <c r="C12" s="21"/>
      <c r="D12" s="27"/>
      <c r="E12" s="27"/>
      <c r="F12" s="21"/>
      <c r="G12" s="21"/>
      <c r="H12" s="21"/>
      <c r="I12" s="21"/>
      <c r="J12" s="21"/>
      <c r="K12" s="21"/>
      <c r="L12" s="21"/>
      <c r="M12" s="21"/>
    </row>
    <row r="13" spans="1:13" s="26" customFormat="1" ht="39.950000000000003" customHeight="1" x14ac:dyDescent="0.25">
      <c r="A13" s="27" t="s">
        <v>3</v>
      </c>
      <c r="B13" s="39" t="s">
        <v>107</v>
      </c>
      <c r="C13" s="21">
        <v>45</v>
      </c>
      <c r="D13" s="27" t="s">
        <v>1</v>
      </c>
      <c r="E13" s="27"/>
      <c r="F13" s="21"/>
      <c r="G13" s="21"/>
      <c r="H13" s="21"/>
      <c r="I13" s="21"/>
      <c r="J13" s="21"/>
      <c r="K13" s="21"/>
      <c r="L13" s="21"/>
      <c r="M13" s="21"/>
    </row>
    <row r="14" spans="1:13" s="26" customFormat="1" ht="39.950000000000003" customHeight="1" x14ac:dyDescent="0.25">
      <c r="A14" s="27" t="s">
        <v>4</v>
      </c>
      <c r="B14" s="30" t="s">
        <v>91</v>
      </c>
      <c r="C14" s="21">
        <v>73</v>
      </c>
      <c r="D14" s="27" t="s">
        <v>1</v>
      </c>
      <c r="E14" s="27"/>
      <c r="F14" s="21"/>
      <c r="G14" s="21"/>
      <c r="H14" s="21"/>
      <c r="I14" s="21"/>
      <c r="J14" s="21"/>
      <c r="K14" s="21"/>
      <c r="L14" s="21"/>
      <c r="M14" s="21"/>
    </row>
    <row r="15" spans="1:13" s="26" customFormat="1" ht="54.75" customHeight="1" x14ac:dyDescent="0.25">
      <c r="A15" s="27">
        <v>5</v>
      </c>
      <c r="B15" s="32" t="s">
        <v>93</v>
      </c>
      <c r="C15" s="21">
        <v>5</v>
      </c>
      <c r="D15" s="27" t="s">
        <v>1</v>
      </c>
      <c r="E15" s="27"/>
      <c r="F15" s="21"/>
      <c r="G15" s="21"/>
      <c r="H15" s="21"/>
      <c r="I15" s="21"/>
      <c r="J15" s="21"/>
      <c r="K15" s="21"/>
      <c r="L15" s="21"/>
      <c r="M15" s="21"/>
    </row>
    <row r="16" spans="1:13" s="26" customFormat="1" ht="39.950000000000003" customHeight="1" x14ac:dyDescent="0.25">
      <c r="A16" s="27" t="s">
        <v>3</v>
      </c>
      <c r="B16" s="30" t="s">
        <v>92</v>
      </c>
      <c r="C16" s="21">
        <v>2</v>
      </c>
      <c r="D16" s="27" t="s">
        <v>1</v>
      </c>
      <c r="E16" s="27"/>
      <c r="F16" s="21"/>
      <c r="G16" s="21"/>
      <c r="H16" s="21"/>
      <c r="I16" s="21"/>
      <c r="J16" s="21"/>
      <c r="K16" s="21"/>
      <c r="L16" s="21"/>
      <c r="M16" s="21"/>
    </row>
    <row r="17" spans="1:13" s="26" customFormat="1" ht="54" customHeight="1" x14ac:dyDescent="0.25">
      <c r="A17" s="51">
        <v>7</v>
      </c>
      <c r="B17" s="28" t="s">
        <v>129</v>
      </c>
      <c r="C17" s="25">
        <v>15</v>
      </c>
      <c r="D17" s="51" t="s">
        <v>1</v>
      </c>
      <c r="E17" s="51"/>
      <c r="F17" s="21"/>
      <c r="G17" s="21"/>
      <c r="H17" s="21"/>
      <c r="I17" s="21"/>
      <c r="J17" s="21"/>
      <c r="K17" s="21"/>
      <c r="L17" s="21"/>
      <c r="M17" s="21"/>
    </row>
    <row r="18" spans="1:13" s="26" customFormat="1" ht="39.950000000000003" customHeight="1" x14ac:dyDescent="0.25">
      <c r="A18" s="27" t="s">
        <v>4</v>
      </c>
      <c r="B18" s="30" t="s">
        <v>92</v>
      </c>
      <c r="C18" s="21">
        <v>11</v>
      </c>
      <c r="D18" s="27" t="s">
        <v>1</v>
      </c>
      <c r="E18" s="27"/>
      <c r="F18" s="21"/>
      <c r="G18" s="21"/>
      <c r="H18" s="21"/>
      <c r="I18" s="21"/>
      <c r="J18" s="21"/>
      <c r="K18" s="21"/>
      <c r="L18" s="21"/>
      <c r="M18" s="21"/>
    </row>
    <row r="19" spans="1:13" s="26" customFormat="1" ht="52.5" customHeight="1" x14ac:dyDescent="0.25">
      <c r="A19" s="58">
        <v>8</v>
      </c>
      <c r="B19" s="36" t="s">
        <v>130</v>
      </c>
      <c r="C19" s="59">
        <v>1</v>
      </c>
      <c r="D19" s="58" t="s">
        <v>1</v>
      </c>
      <c r="E19" s="58"/>
      <c r="F19" s="29"/>
      <c r="G19" s="29"/>
      <c r="H19" s="29"/>
      <c r="I19" s="29"/>
      <c r="J19" s="29"/>
      <c r="K19" s="29"/>
      <c r="L19" s="29"/>
      <c r="M19" s="29"/>
    </row>
    <row r="20" spans="1:13" s="26" customFormat="1" ht="52.5" customHeight="1" x14ac:dyDescent="0.25">
      <c r="A20" s="58">
        <v>9</v>
      </c>
      <c r="B20" s="75" t="s">
        <v>131</v>
      </c>
      <c r="C20" s="59">
        <v>2</v>
      </c>
      <c r="D20" s="58" t="s">
        <v>1</v>
      </c>
      <c r="E20" s="58"/>
      <c r="F20" s="29"/>
      <c r="G20" s="21"/>
      <c r="H20" s="21"/>
      <c r="I20" s="21"/>
      <c r="J20" s="21"/>
      <c r="K20" s="21"/>
      <c r="L20" s="21"/>
      <c r="M20" s="21"/>
    </row>
    <row r="21" spans="1:13" s="26" customFormat="1" ht="54.75" customHeight="1" x14ac:dyDescent="0.25">
      <c r="A21" s="51">
        <v>10</v>
      </c>
      <c r="B21" s="32" t="s">
        <v>132</v>
      </c>
      <c r="C21" s="25">
        <v>3</v>
      </c>
      <c r="D21" s="51" t="s">
        <v>1</v>
      </c>
      <c r="E21" s="51"/>
      <c r="F21" s="21"/>
      <c r="G21" s="21"/>
      <c r="H21" s="21"/>
      <c r="I21" s="21"/>
      <c r="J21" s="21"/>
      <c r="K21" s="21"/>
      <c r="L21" s="21"/>
      <c r="M21" s="21"/>
    </row>
    <row r="22" spans="1:13" s="26" customFormat="1" ht="54.75" customHeight="1" x14ac:dyDescent="0.25">
      <c r="A22" s="51">
        <v>11</v>
      </c>
      <c r="B22" s="75" t="s">
        <v>155</v>
      </c>
      <c r="C22" s="25">
        <v>1</v>
      </c>
      <c r="D22" s="51" t="s">
        <v>1</v>
      </c>
      <c r="E22" s="51"/>
      <c r="F22" s="21"/>
      <c r="G22" s="21"/>
      <c r="H22" s="21"/>
      <c r="I22" s="21"/>
      <c r="J22" s="21"/>
      <c r="K22" s="21"/>
      <c r="L22" s="21"/>
      <c r="M22" s="21"/>
    </row>
    <row r="23" spans="1:13" s="33" customFormat="1" ht="102.75" customHeight="1" x14ac:dyDescent="0.25">
      <c r="A23" s="27"/>
      <c r="B23" s="30" t="s">
        <v>45</v>
      </c>
      <c r="C23" s="21"/>
      <c r="D23" s="27"/>
      <c r="E23" s="27"/>
      <c r="F23" s="21"/>
      <c r="G23" s="21"/>
      <c r="H23" s="21"/>
      <c r="I23" s="21"/>
      <c r="J23" s="21"/>
      <c r="K23" s="21"/>
      <c r="L23" s="21"/>
      <c r="M23" s="21"/>
    </row>
    <row r="24" spans="1:13" ht="39.950000000000003" customHeight="1" x14ac:dyDescent="0.3">
      <c r="A24" s="27"/>
      <c r="B24" s="34" t="s">
        <v>21</v>
      </c>
      <c r="C24" s="21"/>
      <c r="D24" s="27"/>
      <c r="E24" s="27"/>
      <c r="F24" s="21"/>
      <c r="G24" s="35"/>
      <c r="H24" s="21"/>
      <c r="I24" s="35"/>
      <c r="J24" s="35"/>
      <c r="K24" s="35"/>
      <c r="L24" s="35"/>
      <c r="M24" s="35"/>
    </row>
    <row r="25" spans="1:13" ht="39.950000000000003" customHeight="1" x14ac:dyDescent="0.3">
      <c r="A25" s="23"/>
      <c r="B25" s="52"/>
      <c r="C25" s="22"/>
      <c r="D25" s="23"/>
      <c r="E25" s="23"/>
      <c r="F25" s="22"/>
      <c r="G25" s="54"/>
      <c r="H25" s="22"/>
      <c r="I25" s="54"/>
      <c r="J25" s="54"/>
      <c r="K25" s="54"/>
      <c r="L25" s="54"/>
      <c r="M25" s="54"/>
    </row>
    <row r="26" spans="1:13" ht="20.100000000000001" customHeight="1" x14ac:dyDescent="0.3">
      <c r="A26" s="913"/>
      <c r="B26" s="915" t="s">
        <v>12</v>
      </c>
      <c r="C26" s="911"/>
      <c r="D26" s="911"/>
      <c r="E26" s="911"/>
      <c r="F26" s="909"/>
      <c r="G26" s="909"/>
      <c r="H26" s="909"/>
      <c r="I26" s="909"/>
      <c r="J26" s="909"/>
      <c r="K26" s="909"/>
      <c r="L26" s="909"/>
      <c r="M26" s="909"/>
    </row>
    <row r="27" spans="1:13" ht="20.100000000000001" customHeight="1" x14ac:dyDescent="0.3">
      <c r="A27" s="914"/>
      <c r="B27" s="916"/>
      <c r="C27" s="912"/>
      <c r="D27" s="912"/>
      <c r="E27" s="912"/>
      <c r="F27" s="910"/>
      <c r="G27" s="910"/>
      <c r="H27" s="910"/>
      <c r="I27" s="910"/>
      <c r="J27" s="910"/>
      <c r="K27" s="910"/>
      <c r="L27" s="910"/>
      <c r="M27" s="910"/>
    </row>
    <row r="28" spans="1:13" ht="195" customHeight="1" x14ac:dyDescent="0.3">
      <c r="A28" s="27">
        <v>1</v>
      </c>
      <c r="B28" s="28" t="s">
        <v>109</v>
      </c>
      <c r="C28" s="27"/>
      <c r="D28" s="27"/>
      <c r="E28" s="27"/>
      <c r="F28" s="21"/>
      <c r="G28" s="35"/>
      <c r="H28" s="21"/>
      <c r="I28" s="35"/>
      <c r="J28" s="35"/>
      <c r="K28" s="35"/>
      <c r="L28" s="35"/>
      <c r="M28" s="35"/>
    </row>
    <row r="29" spans="1:13" ht="39.950000000000003" customHeight="1" x14ac:dyDescent="0.3">
      <c r="A29" s="27" t="s">
        <v>3</v>
      </c>
      <c r="B29" s="60" t="s">
        <v>63</v>
      </c>
      <c r="C29" s="21">
        <v>50</v>
      </c>
      <c r="D29" s="27" t="s">
        <v>27</v>
      </c>
      <c r="E29" s="27"/>
      <c r="F29" s="21"/>
      <c r="G29" s="21"/>
      <c r="H29" s="21"/>
      <c r="I29" s="21"/>
      <c r="J29" s="21"/>
      <c r="K29" s="21"/>
      <c r="L29" s="21"/>
      <c r="M29" s="21"/>
    </row>
    <row r="30" spans="1:13" ht="39.950000000000003" customHeight="1" x14ac:dyDescent="0.3">
      <c r="A30" s="27" t="s">
        <v>4</v>
      </c>
      <c r="B30" s="60" t="s">
        <v>133</v>
      </c>
      <c r="C30" s="21">
        <v>50</v>
      </c>
      <c r="D30" s="27" t="s">
        <v>27</v>
      </c>
      <c r="E30" s="27"/>
      <c r="F30" s="21"/>
      <c r="G30" s="21"/>
      <c r="H30" s="21"/>
      <c r="I30" s="21"/>
      <c r="J30" s="21"/>
      <c r="K30" s="21"/>
      <c r="L30" s="21"/>
      <c r="M30" s="21"/>
    </row>
    <row r="31" spans="1:13" ht="39.950000000000003" customHeight="1" x14ac:dyDescent="0.3">
      <c r="A31" s="27" t="s">
        <v>5</v>
      </c>
      <c r="B31" s="60" t="s">
        <v>28</v>
      </c>
      <c r="C31" s="21">
        <v>35</v>
      </c>
      <c r="D31" s="27" t="s">
        <v>27</v>
      </c>
      <c r="E31" s="27"/>
      <c r="F31" s="21"/>
      <c r="G31" s="21"/>
      <c r="H31" s="21"/>
      <c r="I31" s="21"/>
      <c r="J31" s="21"/>
      <c r="K31" s="21"/>
      <c r="L31" s="21"/>
      <c r="M31" s="21"/>
    </row>
    <row r="32" spans="1:13" ht="39.950000000000003" customHeight="1" x14ac:dyDescent="0.3">
      <c r="A32" s="27" t="s">
        <v>6</v>
      </c>
      <c r="B32" s="60" t="s">
        <v>134</v>
      </c>
      <c r="C32" s="21">
        <v>15</v>
      </c>
      <c r="D32" s="27" t="s">
        <v>27</v>
      </c>
      <c r="E32" s="27"/>
      <c r="F32" s="21"/>
      <c r="G32" s="21"/>
      <c r="H32" s="21"/>
      <c r="I32" s="21"/>
      <c r="J32" s="21"/>
      <c r="K32" s="21"/>
      <c r="L32" s="21"/>
      <c r="M32" s="21"/>
    </row>
    <row r="33" spans="1:13" ht="54" customHeight="1" x14ac:dyDescent="0.3">
      <c r="A33" s="27">
        <v>2</v>
      </c>
      <c r="B33" s="61" t="s">
        <v>29</v>
      </c>
      <c r="C33" s="21"/>
      <c r="D33" s="27"/>
      <c r="E33" s="27"/>
      <c r="F33" s="21"/>
      <c r="G33" s="35"/>
      <c r="H33" s="21"/>
      <c r="I33" s="35"/>
      <c r="J33" s="35"/>
      <c r="K33" s="35"/>
      <c r="L33" s="35"/>
      <c r="M33" s="35"/>
    </row>
    <row r="34" spans="1:13" ht="39.950000000000003" customHeight="1" x14ac:dyDescent="0.3">
      <c r="A34" s="27" t="s">
        <v>3</v>
      </c>
      <c r="B34" s="60" t="s">
        <v>112</v>
      </c>
      <c r="C34" s="29">
        <v>25</v>
      </c>
      <c r="D34" s="27" t="s">
        <v>1</v>
      </c>
      <c r="E34" s="27"/>
      <c r="F34" s="21"/>
      <c r="G34" s="21"/>
      <c r="H34" s="21"/>
      <c r="I34" s="21"/>
      <c r="J34" s="21"/>
      <c r="K34" s="21"/>
      <c r="L34" s="21"/>
      <c r="M34" s="21"/>
    </row>
    <row r="35" spans="1:13" ht="39.950000000000003" customHeight="1" x14ac:dyDescent="0.3">
      <c r="A35" s="27" t="s">
        <v>4</v>
      </c>
      <c r="B35" s="60" t="s">
        <v>71</v>
      </c>
      <c r="C35" s="21">
        <v>5</v>
      </c>
      <c r="D35" s="27" t="s">
        <v>1</v>
      </c>
      <c r="E35" s="27"/>
      <c r="F35" s="21"/>
      <c r="G35" s="21"/>
      <c r="H35" s="21"/>
      <c r="I35" s="21"/>
      <c r="J35" s="21"/>
      <c r="K35" s="21"/>
      <c r="L35" s="21"/>
      <c r="M35" s="21"/>
    </row>
    <row r="36" spans="1:13" ht="39.950000000000003" customHeight="1" x14ac:dyDescent="0.3">
      <c r="A36" s="27" t="s">
        <v>5</v>
      </c>
      <c r="B36" s="60" t="s">
        <v>71</v>
      </c>
      <c r="C36" s="21">
        <v>5</v>
      </c>
      <c r="D36" s="27" t="s">
        <v>1</v>
      </c>
      <c r="E36" s="27"/>
      <c r="F36" s="21"/>
      <c r="G36" s="21"/>
      <c r="H36" s="21"/>
      <c r="I36" s="21"/>
      <c r="J36" s="21"/>
      <c r="K36" s="21"/>
      <c r="L36" s="21"/>
      <c r="M36" s="21"/>
    </row>
    <row r="37" spans="1:13" ht="56.25" customHeight="1" x14ac:dyDescent="0.3">
      <c r="A37" s="27">
        <v>3</v>
      </c>
      <c r="B37" s="62" t="s">
        <v>30</v>
      </c>
      <c r="C37" s="21">
        <v>140</v>
      </c>
      <c r="D37" s="27" t="s">
        <v>1</v>
      </c>
      <c r="E37" s="27"/>
      <c r="F37" s="21"/>
      <c r="G37" s="21"/>
      <c r="H37" s="21"/>
      <c r="I37" s="21"/>
      <c r="J37" s="21"/>
      <c r="K37" s="21"/>
      <c r="L37" s="21"/>
      <c r="M37" s="21"/>
    </row>
    <row r="38" spans="1:13" ht="273" customHeight="1" x14ac:dyDescent="0.3">
      <c r="A38" s="27">
        <v>4</v>
      </c>
      <c r="B38" s="28" t="s">
        <v>111</v>
      </c>
      <c r="C38" s="21"/>
      <c r="D38" s="27"/>
      <c r="E38" s="27"/>
      <c r="F38" s="21"/>
      <c r="G38" s="35"/>
      <c r="H38" s="21"/>
      <c r="I38" s="21"/>
      <c r="J38" s="21"/>
      <c r="K38" s="21"/>
      <c r="L38" s="21"/>
      <c r="M38" s="21"/>
    </row>
    <row r="39" spans="1:13" ht="39.950000000000003" customHeight="1" x14ac:dyDescent="0.3">
      <c r="A39" s="27" t="s">
        <v>3</v>
      </c>
      <c r="B39" s="32" t="s">
        <v>65</v>
      </c>
      <c r="C39" s="21">
        <v>10</v>
      </c>
      <c r="D39" s="27" t="s">
        <v>27</v>
      </c>
      <c r="E39" s="27"/>
      <c r="F39" s="21"/>
      <c r="G39" s="21"/>
      <c r="H39" s="21"/>
      <c r="I39" s="21"/>
      <c r="J39" s="21"/>
      <c r="K39" s="21"/>
      <c r="L39" s="21"/>
      <c r="M39" s="21"/>
    </row>
    <row r="40" spans="1:13" ht="39.950000000000003" customHeight="1" x14ac:dyDescent="0.3">
      <c r="A40" s="27" t="s">
        <v>4</v>
      </c>
      <c r="B40" s="32" t="s">
        <v>66</v>
      </c>
      <c r="C40" s="21">
        <v>95</v>
      </c>
      <c r="D40" s="27" t="s">
        <v>27</v>
      </c>
      <c r="E40" s="27"/>
      <c r="F40" s="21"/>
      <c r="G40" s="21"/>
      <c r="H40" s="21"/>
      <c r="I40" s="21"/>
      <c r="J40" s="21"/>
      <c r="K40" s="21"/>
      <c r="L40" s="21"/>
      <c r="M40" s="21"/>
    </row>
    <row r="41" spans="1:13" ht="51" customHeight="1" x14ac:dyDescent="0.3">
      <c r="A41" s="27">
        <v>6</v>
      </c>
      <c r="B41" s="36" t="s">
        <v>64</v>
      </c>
      <c r="C41" s="21"/>
      <c r="D41" s="27"/>
      <c r="E41" s="27"/>
      <c r="F41" s="21"/>
      <c r="G41" s="21"/>
      <c r="H41" s="21"/>
      <c r="I41" s="21"/>
      <c r="J41" s="21"/>
      <c r="K41" s="21"/>
      <c r="L41" s="21"/>
      <c r="M41" s="21"/>
    </row>
    <row r="42" spans="1:13" ht="39.950000000000003" customHeight="1" x14ac:dyDescent="0.3">
      <c r="A42" s="27" t="s">
        <v>3</v>
      </c>
      <c r="B42" s="30" t="s">
        <v>135</v>
      </c>
      <c r="C42" s="21">
        <v>10</v>
      </c>
      <c r="D42" s="27" t="s">
        <v>1</v>
      </c>
      <c r="E42" s="27"/>
      <c r="F42" s="27"/>
      <c r="G42" s="21"/>
      <c r="H42" s="21"/>
      <c r="I42" s="21"/>
      <c r="J42" s="21"/>
      <c r="K42" s="21"/>
      <c r="L42" s="21"/>
      <c r="M42" s="21"/>
    </row>
    <row r="43" spans="1:13" ht="39.950000000000003" customHeight="1" x14ac:dyDescent="0.3">
      <c r="A43" s="27" t="s">
        <v>4</v>
      </c>
      <c r="B43" s="30" t="s">
        <v>136</v>
      </c>
      <c r="C43" s="21">
        <v>6</v>
      </c>
      <c r="D43" s="27" t="s">
        <v>1</v>
      </c>
      <c r="E43" s="27"/>
      <c r="F43" s="27"/>
      <c r="G43" s="21"/>
      <c r="H43" s="21"/>
      <c r="I43" s="21"/>
      <c r="J43" s="21"/>
      <c r="K43" s="21"/>
      <c r="L43" s="21"/>
      <c r="M43" s="21"/>
    </row>
    <row r="44" spans="1:13" ht="39.950000000000003" customHeight="1" x14ac:dyDescent="0.3">
      <c r="A44" s="27" t="s">
        <v>5</v>
      </c>
      <c r="B44" s="30" t="s">
        <v>137</v>
      </c>
      <c r="C44" s="21">
        <v>25</v>
      </c>
      <c r="D44" s="27" t="s">
        <v>1</v>
      </c>
      <c r="E44" s="27"/>
      <c r="F44" s="27"/>
      <c r="G44" s="21"/>
      <c r="H44" s="21"/>
      <c r="I44" s="21"/>
      <c r="J44" s="21"/>
      <c r="K44" s="21"/>
      <c r="L44" s="21"/>
      <c r="M44" s="21"/>
    </row>
    <row r="45" spans="1:13" ht="39.950000000000003" customHeight="1" x14ac:dyDescent="0.3">
      <c r="A45" s="27" t="s">
        <v>6</v>
      </c>
      <c r="B45" s="30" t="s">
        <v>138</v>
      </c>
      <c r="C45" s="21">
        <v>4</v>
      </c>
      <c r="D45" s="27" t="s">
        <v>1</v>
      </c>
      <c r="E45" s="27"/>
      <c r="F45" s="27"/>
      <c r="G45" s="21"/>
      <c r="H45" s="21"/>
      <c r="I45" s="21"/>
      <c r="J45" s="21"/>
      <c r="K45" s="21"/>
      <c r="L45" s="21"/>
      <c r="M45" s="21"/>
    </row>
    <row r="46" spans="1:13" ht="39.950000000000003" customHeight="1" x14ac:dyDescent="0.3">
      <c r="A46" s="27" t="s">
        <v>11</v>
      </c>
      <c r="B46" s="30" t="s">
        <v>139</v>
      </c>
      <c r="C46" s="21">
        <v>4</v>
      </c>
      <c r="D46" s="27" t="s">
        <v>1</v>
      </c>
      <c r="E46" s="27"/>
      <c r="F46" s="27"/>
      <c r="G46" s="21"/>
      <c r="H46" s="21"/>
      <c r="I46" s="21"/>
      <c r="J46" s="21"/>
      <c r="K46" s="21"/>
      <c r="L46" s="21"/>
      <c r="M46" s="21"/>
    </row>
    <row r="47" spans="1:13" ht="69" customHeight="1" x14ac:dyDescent="0.3">
      <c r="A47" s="38"/>
      <c r="B47" s="39" t="s">
        <v>31</v>
      </c>
      <c r="C47" s="21"/>
      <c r="D47" s="27"/>
      <c r="E47" s="27"/>
      <c r="F47" s="21"/>
      <c r="G47" s="21"/>
      <c r="H47" s="21"/>
      <c r="I47" s="21"/>
      <c r="J47" s="21"/>
      <c r="K47" s="21"/>
      <c r="L47" s="21"/>
      <c r="M47" s="21"/>
    </row>
    <row r="48" spans="1:13" ht="39.950000000000003" customHeight="1" x14ac:dyDescent="0.3">
      <c r="A48" s="27"/>
      <c r="B48" s="34" t="s">
        <v>22</v>
      </c>
      <c r="C48" s="21"/>
      <c r="D48" s="27"/>
      <c r="E48" s="27"/>
      <c r="F48" s="21"/>
      <c r="G48" s="35"/>
      <c r="H48" s="21"/>
      <c r="I48" s="35"/>
      <c r="J48" s="35"/>
      <c r="K48" s="35"/>
      <c r="L48" s="35"/>
      <c r="M48" s="35"/>
    </row>
    <row r="49" spans="1:13" ht="39.950000000000003" customHeight="1" x14ac:dyDescent="0.3">
      <c r="A49" s="23"/>
      <c r="B49" s="52"/>
      <c r="C49" s="22"/>
      <c r="D49" s="23"/>
      <c r="E49" s="23"/>
      <c r="F49" s="22"/>
      <c r="G49" s="54"/>
      <c r="H49" s="22"/>
      <c r="I49" s="54"/>
      <c r="J49" s="54"/>
      <c r="K49" s="54"/>
      <c r="L49" s="54"/>
      <c r="M49" s="54"/>
    </row>
    <row r="50" spans="1:13" ht="20.100000000000001" customHeight="1" x14ac:dyDescent="0.3">
      <c r="A50" s="901"/>
      <c r="B50" s="897" t="s">
        <v>7</v>
      </c>
      <c r="C50" s="901"/>
      <c r="D50" s="911"/>
      <c r="E50" s="911"/>
      <c r="F50" s="911"/>
      <c r="G50" s="911"/>
      <c r="H50" s="911"/>
      <c r="I50" s="911"/>
      <c r="J50" s="911"/>
      <c r="K50" s="911"/>
      <c r="L50" s="911"/>
      <c r="M50" s="911"/>
    </row>
    <row r="51" spans="1:13" ht="20.100000000000001" customHeight="1" x14ac:dyDescent="0.3">
      <c r="A51" s="902"/>
      <c r="B51" s="898"/>
      <c r="C51" s="902"/>
      <c r="D51" s="912"/>
      <c r="E51" s="912"/>
      <c r="F51" s="912"/>
      <c r="G51" s="912"/>
      <c r="H51" s="912"/>
      <c r="I51" s="912"/>
      <c r="J51" s="912"/>
      <c r="K51" s="912"/>
      <c r="L51" s="912"/>
      <c r="M51" s="912"/>
    </row>
    <row r="52" spans="1:13" ht="162" customHeight="1" x14ac:dyDescent="0.3">
      <c r="A52" s="38"/>
      <c r="B52" s="28" t="s">
        <v>140</v>
      </c>
      <c r="C52" s="27"/>
      <c r="D52" s="27"/>
      <c r="E52" s="27"/>
      <c r="F52" s="21"/>
      <c r="G52" s="21"/>
      <c r="H52" s="21"/>
      <c r="I52" s="21"/>
      <c r="J52" s="21"/>
      <c r="K52" s="21"/>
      <c r="L52" s="21"/>
      <c r="M52" s="21"/>
    </row>
    <row r="53" spans="1:13" ht="39" customHeight="1" x14ac:dyDescent="0.3">
      <c r="A53" s="27">
        <v>1</v>
      </c>
      <c r="B53" s="32" t="s">
        <v>42</v>
      </c>
      <c r="C53" s="21">
        <v>6</v>
      </c>
      <c r="D53" s="27" t="s">
        <v>1</v>
      </c>
      <c r="E53" s="27"/>
      <c r="F53" s="21"/>
      <c r="G53" s="21"/>
      <c r="H53" s="21"/>
      <c r="I53" s="21"/>
      <c r="J53" s="21"/>
      <c r="K53" s="21"/>
      <c r="L53" s="21"/>
      <c r="M53" s="21"/>
    </row>
    <row r="54" spans="1:13" ht="39" customHeight="1" x14ac:dyDescent="0.3">
      <c r="A54" s="27">
        <v>2</v>
      </c>
      <c r="B54" s="32" t="s">
        <v>43</v>
      </c>
      <c r="C54" s="21">
        <v>4</v>
      </c>
      <c r="D54" s="27" t="s">
        <v>1</v>
      </c>
      <c r="E54" s="27"/>
      <c r="F54" s="21"/>
      <c r="G54" s="21"/>
      <c r="H54" s="21"/>
      <c r="I54" s="21"/>
      <c r="J54" s="21"/>
      <c r="K54" s="21"/>
      <c r="L54" s="21"/>
      <c r="M54" s="21"/>
    </row>
    <row r="55" spans="1:13" ht="39" customHeight="1" x14ac:dyDescent="0.3">
      <c r="A55" s="27">
        <v>3</v>
      </c>
      <c r="B55" s="32" t="s">
        <v>44</v>
      </c>
      <c r="C55" s="21">
        <v>14</v>
      </c>
      <c r="D55" s="27" t="s">
        <v>1</v>
      </c>
      <c r="E55" s="27"/>
      <c r="F55" s="21"/>
      <c r="G55" s="21"/>
      <c r="H55" s="21"/>
      <c r="I55" s="21"/>
      <c r="J55" s="21"/>
      <c r="K55" s="21"/>
      <c r="L55" s="21"/>
      <c r="M55" s="21"/>
    </row>
    <row r="56" spans="1:13" ht="39" customHeight="1" x14ac:dyDescent="0.3">
      <c r="A56" s="27">
        <v>4</v>
      </c>
      <c r="B56" s="63" t="s">
        <v>60</v>
      </c>
      <c r="C56" s="21">
        <v>3</v>
      </c>
      <c r="D56" s="27" t="s">
        <v>1</v>
      </c>
      <c r="E56" s="27"/>
      <c r="F56" s="21"/>
      <c r="G56" s="21"/>
      <c r="H56" s="21"/>
      <c r="I56" s="21"/>
      <c r="J56" s="21"/>
      <c r="K56" s="21"/>
      <c r="L56" s="21"/>
      <c r="M56" s="21"/>
    </row>
    <row r="57" spans="1:13" ht="39" customHeight="1" x14ac:dyDescent="0.3">
      <c r="A57" s="27">
        <v>5</v>
      </c>
      <c r="B57" s="40" t="s">
        <v>96</v>
      </c>
      <c r="C57" s="21">
        <v>2</v>
      </c>
      <c r="D57" s="27" t="s">
        <v>1</v>
      </c>
      <c r="E57" s="27"/>
      <c r="F57" s="21"/>
      <c r="G57" s="21"/>
      <c r="H57" s="21"/>
      <c r="I57" s="21"/>
      <c r="J57" s="21"/>
      <c r="K57" s="21"/>
      <c r="L57" s="21"/>
      <c r="M57" s="21"/>
    </row>
    <row r="58" spans="1:13" ht="39" customHeight="1" x14ac:dyDescent="0.3">
      <c r="A58" s="27">
        <v>6</v>
      </c>
      <c r="B58" s="40" t="s">
        <v>50</v>
      </c>
      <c r="C58" s="21">
        <v>195</v>
      </c>
      <c r="D58" s="27" t="s">
        <v>1</v>
      </c>
      <c r="E58" s="27"/>
      <c r="F58" s="21"/>
      <c r="G58" s="21"/>
      <c r="H58" s="21"/>
      <c r="I58" s="21"/>
      <c r="J58" s="21"/>
      <c r="K58" s="21"/>
      <c r="L58" s="21"/>
      <c r="M58" s="21"/>
    </row>
    <row r="59" spans="1:13" ht="39" customHeight="1" x14ac:dyDescent="0.3">
      <c r="A59" s="27">
        <v>7</v>
      </c>
      <c r="B59" s="40" t="s">
        <v>49</v>
      </c>
      <c r="C59" s="21">
        <v>2</v>
      </c>
      <c r="D59" s="27" t="s">
        <v>1</v>
      </c>
      <c r="E59" s="27"/>
      <c r="F59" s="21"/>
      <c r="G59" s="21"/>
      <c r="H59" s="21"/>
      <c r="I59" s="21"/>
      <c r="J59" s="21"/>
      <c r="K59" s="21"/>
      <c r="L59" s="21"/>
      <c r="M59" s="21"/>
    </row>
    <row r="60" spans="1:13" ht="39" customHeight="1" x14ac:dyDescent="0.3">
      <c r="A60" s="27">
        <v>8</v>
      </c>
      <c r="B60" s="40" t="s">
        <v>72</v>
      </c>
      <c r="C60" s="21">
        <v>8</v>
      </c>
      <c r="D60" s="27" t="s">
        <v>1</v>
      </c>
      <c r="E60" s="27"/>
      <c r="F60" s="21"/>
      <c r="G60" s="21"/>
      <c r="H60" s="21"/>
      <c r="I60" s="21"/>
      <c r="J60" s="21"/>
      <c r="K60" s="21"/>
      <c r="L60" s="21"/>
      <c r="M60" s="21"/>
    </row>
    <row r="61" spans="1:13" ht="39" customHeight="1" x14ac:dyDescent="0.3">
      <c r="A61" s="27">
        <v>9</v>
      </c>
      <c r="B61" s="40" t="s">
        <v>124</v>
      </c>
      <c r="C61" s="21">
        <v>3</v>
      </c>
      <c r="D61" s="27" t="s">
        <v>1</v>
      </c>
      <c r="E61" s="27"/>
      <c r="F61" s="21"/>
      <c r="G61" s="21"/>
      <c r="H61" s="21"/>
      <c r="I61" s="21"/>
      <c r="J61" s="21"/>
      <c r="K61" s="21"/>
      <c r="L61" s="21"/>
      <c r="M61" s="21"/>
    </row>
    <row r="62" spans="1:13" ht="39" customHeight="1" x14ac:dyDescent="0.3">
      <c r="A62" s="27">
        <v>10</v>
      </c>
      <c r="B62" s="61" t="s">
        <v>113</v>
      </c>
      <c r="C62" s="21">
        <v>26</v>
      </c>
      <c r="D62" s="27" t="s">
        <v>1</v>
      </c>
      <c r="E62" s="27"/>
      <c r="F62" s="21"/>
      <c r="G62" s="21"/>
      <c r="H62" s="21"/>
      <c r="I62" s="21"/>
      <c r="J62" s="21"/>
      <c r="K62" s="21"/>
      <c r="L62" s="21"/>
      <c r="M62" s="21"/>
    </row>
    <row r="63" spans="1:13" ht="39" customHeight="1" x14ac:dyDescent="0.3">
      <c r="A63" s="27">
        <v>11</v>
      </c>
      <c r="B63" s="61" t="s">
        <v>106</v>
      </c>
      <c r="C63" s="29">
        <v>2</v>
      </c>
      <c r="D63" s="27" t="s">
        <v>1</v>
      </c>
      <c r="E63" s="27"/>
      <c r="F63" s="21"/>
      <c r="G63" s="21"/>
      <c r="H63" s="21"/>
      <c r="I63" s="21"/>
      <c r="J63" s="21"/>
      <c r="K63" s="21"/>
      <c r="L63" s="21"/>
      <c r="M63" s="21"/>
    </row>
    <row r="64" spans="1:13" ht="39" customHeight="1" x14ac:dyDescent="0.3">
      <c r="A64" s="27">
        <v>12</v>
      </c>
      <c r="B64" s="40" t="s">
        <v>67</v>
      </c>
      <c r="C64" s="21">
        <v>3</v>
      </c>
      <c r="D64" s="27" t="s">
        <v>1</v>
      </c>
      <c r="E64" s="27"/>
      <c r="F64" s="21"/>
      <c r="G64" s="21"/>
      <c r="H64" s="21"/>
      <c r="I64" s="21"/>
      <c r="J64" s="21"/>
      <c r="K64" s="21"/>
      <c r="L64" s="21"/>
      <c r="M64" s="21"/>
    </row>
    <row r="65" spans="1:13" ht="39" customHeight="1" x14ac:dyDescent="0.3">
      <c r="A65" s="27">
        <v>13</v>
      </c>
      <c r="B65" s="40" t="s">
        <v>95</v>
      </c>
      <c r="C65" s="21">
        <v>2</v>
      </c>
      <c r="D65" s="27" t="s">
        <v>1</v>
      </c>
      <c r="E65" s="27"/>
      <c r="F65" s="21"/>
      <c r="G65" s="21"/>
      <c r="H65" s="21"/>
      <c r="I65" s="21"/>
      <c r="J65" s="21"/>
      <c r="K65" s="21"/>
      <c r="L65" s="21"/>
      <c r="M65" s="21"/>
    </row>
    <row r="66" spans="1:13" ht="39" customHeight="1" x14ac:dyDescent="0.3">
      <c r="A66" s="27">
        <v>14</v>
      </c>
      <c r="B66" s="40" t="s">
        <v>141</v>
      </c>
      <c r="C66" s="21">
        <v>6</v>
      </c>
      <c r="D66" s="27" t="s">
        <v>1</v>
      </c>
      <c r="E66" s="27"/>
      <c r="F66" s="21"/>
      <c r="G66" s="21"/>
      <c r="H66" s="21"/>
      <c r="I66" s="21"/>
      <c r="J66" s="21"/>
      <c r="K66" s="21"/>
      <c r="L66" s="21"/>
      <c r="M66" s="21"/>
    </row>
    <row r="67" spans="1:13" ht="39" customHeight="1" x14ac:dyDescent="0.3">
      <c r="A67" s="27">
        <v>15</v>
      </c>
      <c r="B67" s="40" t="s">
        <v>94</v>
      </c>
      <c r="C67" s="21">
        <v>4</v>
      </c>
      <c r="D67" s="27" t="s">
        <v>1</v>
      </c>
      <c r="E67" s="27"/>
      <c r="F67" s="21"/>
      <c r="G67" s="21"/>
      <c r="H67" s="21"/>
      <c r="I67" s="21"/>
      <c r="J67" s="21"/>
      <c r="K67" s="21"/>
      <c r="L67" s="21"/>
      <c r="M67" s="21"/>
    </row>
    <row r="68" spans="1:13" ht="39" customHeight="1" x14ac:dyDescent="0.3">
      <c r="A68" s="27">
        <v>16</v>
      </c>
      <c r="B68" s="40" t="s">
        <v>142</v>
      </c>
      <c r="C68" s="21">
        <v>12</v>
      </c>
      <c r="D68" s="27" t="s">
        <v>1</v>
      </c>
      <c r="E68" s="27"/>
      <c r="F68" s="21"/>
      <c r="G68" s="21"/>
      <c r="H68" s="21"/>
      <c r="I68" s="21"/>
      <c r="J68" s="21"/>
      <c r="K68" s="21"/>
      <c r="L68" s="21"/>
      <c r="M68" s="21"/>
    </row>
    <row r="69" spans="1:13" ht="39.950000000000003" customHeight="1" x14ac:dyDescent="0.3">
      <c r="A69" s="27"/>
      <c r="B69" s="34" t="s">
        <v>23</v>
      </c>
      <c r="C69" s="21"/>
      <c r="D69" s="27"/>
      <c r="E69" s="27"/>
      <c r="F69" s="21"/>
      <c r="G69" s="35"/>
      <c r="H69" s="21"/>
      <c r="I69" s="35"/>
      <c r="J69" s="35"/>
      <c r="K69" s="35"/>
      <c r="L69" s="35"/>
      <c r="M69" s="35"/>
    </row>
    <row r="70" spans="1:13" ht="39.950000000000003" customHeight="1" x14ac:dyDescent="0.3">
      <c r="A70" s="27"/>
      <c r="B70" s="34"/>
      <c r="C70" s="21"/>
      <c r="D70" s="27"/>
      <c r="E70" s="27"/>
      <c r="F70" s="21"/>
      <c r="G70" s="35"/>
      <c r="H70" s="21"/>
      <c r="I70" s="35"/>
      <c r="J70" s="35"/>
      <c r="K70" s="35"/>
      <c r="L70" s="35"/>
      <c r="M70" s="35"/>
    </row>
    <row r="71" spans="1:13" ht="20.100000000000001" customHeight="1" x14ac:dyDescent="0.3">
      <c r="A71" s="917"/>
      <c r="B71" s="918" t="s">
        <v>13</v>
      </c>
      <c r="C71" s="917"/>
      <c r="D71" s="917"/>
      <c r="E71" s="917"/>
      <c r="F71" s="917"/>
      <c r="G71" s="917"/>
      <c r="H71" s="917"/>
      <c r="I71" s="917"/>
      <c r="J71" s="917"/>
      <c r="K71" s="917"/>
      <c r="L71" s="917"/>
      <c r="M71" s="917"/>
    </row>
    <row r="72" spans="1:13" ht="20.100000000000001" customHeight="1" x14ac:dyDescent="0.3">
      <c r="A72" s="917"/>
      <c r="B72" s="918"/>
      <c r="C72" s="917"/>
      <c r="D72" s="917"/>
      <c r="E72" s="917"/>
      <c r="F72" s="917"/>
      <c r="G72" s="917"/>
      <c r="H72" s="917"/>
      <c r="I72" s="917"/>
      <c r="J72" s="917"/>
      <c r="K72" s="917"/>
      <c r="L72" s="917"/>
      <c r="M72" s="917"/>
    </row>
    <row r="73" spans="1:13" ht="164.25" customHeight="1" x14ac:dyDescent="0.3">
      <c r="A73" s="27"/>
      <c r="B73" s="30" t="s">
        <v>143</v>
      </c>
      <c r="C73" s="64"/>
      <c r="D73" s="27"/>
      <c r="E73" s="27"/>
      <c r="F73" s="21"/>
      <c r="G73" s="21"/>
      <c r="H73" s="21"/>
      <c r="I73" s="21"/>
      <c r="J73" s="21"/>
      <c r="K73" s="21"/>
      <c r="L73" s="21"/>
      <c r="M73" s="21"/>
    </row>
    <row r="74" spans="1:13" ht="38.1" customHeight="1" x14ac:dyDescent="0.3">
      <c r="A74" s="27">
        <v>1</v>
      </c>
      <c r="B74" s="30" t="s">
        <v>536</v>
      </c>
      <c r="C74" s="64">
        <v>160</v>
      </c>
      <c r="D74" s="27" t="s">
        <v>1</v>
      </c>
      <c r="E74" s="27"/>
      <c r="F74" s="21"/>
      <c r="G74" s="21"/>
      <c r="H74" s="21"/>
      <c r="I74" s="21"/>
      <c r="J74" s="21"/>
      <c r="K74" s="21"/>
      <c r="L74" s="21"/>
      <c r="M74" s="21"/>
    </row>
    <row r="75" spans="1:13" ht="38.1" customHeight="1" x14ac:dyDescent="0.3">
      <c r="A75" s="27">
        <v>2</v>
      </c>
      <c r="B75" s="30" t="s">
        <v>537</v>
      </c>
      <c r="C75" s="64">
        <v>36</v>
      </c>
      <c r="D75" s="27" t="s">
        <v>1</v>
      </c>
      <c r="E75" s="27"/>
      <c r="F75" s="21"/>
      <c r="G75" s="21"/>
      <c r="H75" s="21"/>
      <c r="I75" s="21"/>
      <c r="J75" s="21"/>
      <c r="K75" s="21"/>
      <c r="L75" s="21"/>
      <c r="M75" s="21"/>
    </row>
    <row r="76" spans="1:13" ht="38.1" customHeight="1" x14ac:dyDescent="0.3">
      <c r="A76" s="27">
        <v>3</v>
      </c>
      <c r="B76" s="30" t="s">
        <v>102</v>
      </c>
      <c r="C76" s="64">
        <v>22</v>
      </c>
      <c r="D76" s="27" t="s">
        <v>1</v>
      </c>
      <c r="E76" s="27"/>
      <c r="F76" s="21"/>
      <c r="G76" s="21"/>
      <c r="H76" s="21"/>
      <c r="I76" s="21"/>
      <c r="J76" s="21"/>
      <c r="K76" s="21"/>
      <c r="L76" s="21"/>
      <c r="M76" s="21"/>
    </row>
    <row r="77" spans="1:13" ht="38.1" customHeight="1" x14ac:dyDescent="0.3">
      <c r="A77" s="27">
        <v>4</v>
      </c>
      <c r="B77" s="30" t="s">
        <v>104</v>
      </c>
      <c r="C77" s="64">
        <v>4</v>
      </c>
      <c r="D77" s="27" t="s">
        <v>1</v>
      </c>
      <c r="E77" s="27"/>
      <c r="F77" s="21"/>
      <c r="G77" s="21"/>
      <c r="H77" s="21"/>
      <c r="I77" s="21"/>
      <c r="J77" s="21"/>
      <c r="K77" s="21"/>
      <c r="L77" s="21"/>
      <c r="M77" s="21"/>
    </row>
    <row r="78" spans="1:13" ht="38.1" customHeight="1" x14ac:dyDescent="0.3">
      <c r="A78" s="27">
        <v>5</v>
      </c>
      <c r="B78" s="30" t="s">
        <v>101</v>
      </c>
      <c r="C78" s="64">
        <v>3</v>
      </c>
      <c r="D78" s="27" t="s">
        <v>1</v>
      </c>
      <c r="E78" s="27"/>
      <c r="F78" s="21"/>
      <c r="G78" s="21"/>
      <c r="H78" s="21"/>
      <c r="I78" s="21"/>
      <c r="J78" s="21"/>
      <c r="K78" s="21"/>
      <c r="L78" s="21"/>
      <c r="M78" s="21"/>
    </row>
    <row r="79" spans="1:13" ht="38.1" customHeight="1" x14ac:dyDescent="0.3">
      <c r="A79" s="27">
        <v>6</v>
      </c>
      <c r="B79" s="30" t="s">
        <v>538</v>
      </c>
      <c r="C79" s="64">
        <v>2</v>
      </c>
      <c r="D79" s="27" t="s">
        <v>1</v>
      </c>
      <c r="E79" s="27"/>
      <c r="F79" s="21"/>
      <c r="G79" s="21"/>
      <c r="H79" s="21"/>
      <c r="I79" s="21"/>
      <c r="J79" s="21"/>
      <c r="K79" s="21"/>
      <c r="L79" s="21"/>
      <c r="M79" s="21"/>
    </row>
    <row r="80" spans="1:13" ht="38.1" customHeight="1" x14ac:dyDescent="0.3">
      <c r="A80" s="27">
        <v>7</v>
      </c>
      <c r="B80" s="30" t="s">
        <v>539</v>
      </c>
      <c r="C80" s="64">
        <v>8</v>
      </c>
      <c r="D80" s="27" t="s">
        <v>1</v>
      </c>
      <c r="E80" s="27"/>
      <c r="F80" s="21"/>
      <c r="G80" s="21"/>
      <c r="H80" s="21"/>
      <c r="I80" s="21"/>
      <c r="J80" s="21"/>
      <c r="K80" s="21"/>
      <c r="L80" s="21"/>
      <c r="M80" s="21"/>
    </row>
    <row r="81" spans="1:13" ht="38.1" customHeight="1" x14ac:dyDescent="0.3">
      <c r="A81" s="27">
        <v>8</v>
      </c>
      <c r="B81" s="30" t="s">
        <v>100</v>
      </c>
      <c r="C81" s="64">
        <v>3</v>
      </c>
      <c r="D81" s="27" t="s">
        <v>1</v>
      </c>
      <c r="E81" s="27"/>
      <c r="F81" s="21"/>
      <c r="G81" s="21"/>
      <c r="H81" s="21"/>
      <c r="I81" s="21"/>
      <c r="J81" s="21"/>
      <c r="K81" s="21"/>
      <c r="L81" s="21"/>
      <c r="M81" s="21"/>
    </row>
    <row r="82" spans="1:13" ht="38.1" customHeight="1" x14ac:dyDescent="0.3">
      <c r="A82" s="27">
        <v>9</v>
      </c>
      <c r="B82" s="32" t="s">
        <v>103</v>
      </c>
      <c r="C82" s="64">
        <v>270</v>
      </c>
      <c r="D82" s="27" t="s">
        <v>27</v>
      </c>
      <c r="E82" s="27"/>
      <c r="F82" s="21"/>
      <c r="G82" s="21"/>
      <c r="H82" s="21"/>
      <c r="I82" s="21"/>
      <c r="J82" s="21"/>
      <c r="K82" s="21"/>
      <c r="L82" s="21"/>
      <c r="M82" s="21"/>
    </row>
    <row r="83" spans="1:13" ht="39.950000000000003" customHeight="1" x14ac:dyDescent="0.3">
      <c r="A83" s="27">
        <v>10</v>
      </c>
      <c r="B83" s="30" t="s">
        <v>540</v>
      </c>
      <c r="C83" s="64">
        <v>20</v>
      </c>
      <c r="D83" s="27" t="s">
        <v>1</v>
      </c>
      <c r="E83" s="27"/>
      <c r="F83" s="21"/>
      <c r="G83" s="21"/>
      <c r="H83" s="21"/>
      <c r="I83" s="21"/>
      <c r="J83" s="21"/>
      <c r="K83" s="21"/>
      <c r="L83" s="21"/>
      <c r="M83" s="21"/>
    </row>
    <row r="84" spans="1:13" ht="38.1" customHeight="1" x14ac:dyDescent="0.3">
      <c r="A84" s="27">
        <v>11</v>
      </c>
      <c r="B84" s="30" t="s">
        <v>89</v>
      </c>
      <c r="C84" s="64">
        <v>4</v>
      </c>
      <c r="D84" s="27" t="s">
        <v>1</v>
      </c>
      <c r="E84" s="27"/>
      <c r="F84" s="21"/>
      <c r="G84" s="21"/>
      <c r="H84" s="21"/>
      <c r="I84" s="21"/>
      <c r="J84" s="21"/>
      <c r="K84" s="21"/>
      <c r="L84" s="21"/>
      <c r="M84" s="21"/>
    </row>
    <row r="85" spans="1:13" ht="38.1" customHeight="1" x14ac:dyDescent="0.3">
      <c r="A85" s="27">
        <v>12</v>
      </c>
      <c r="B85" s="30" t="s">
        <v>61</v>
      </c>
      <c r="C85" s="64">
        <v>33</v>
      </c>
      <c r="D85" s="27" t="s">
        <v>1</v>
      </c>
      <c r="E85" s="27"/>
      <c r="F85" s="21"/>
      <c r="G85" s="21"/>
      <c r="H85" s="21"/>
      <c r="I85" s="21"/>
      <c r="J85" s="21"/>
      <c r="K85" s="21"/>
      <c r="L85" s="21"/>
      <c r="M85" s="21"/>
    </row>
    <row r="86" spans="1:13" ht="38.1" customHeight="1" x14ac:dyDescent="0.3">
      <c r="A86" s="27">
        <v>13</v>
      </c>
      <c r="B86" s="30" t="s">
        <v>62</v>
      </c>
      <c r="C86" s="64">
        <v>10</v>
      </c>
      <c r="D86" s="27" t="s">
        <v>1</v>
      </c>
      <c r="E86" s="27"/>
      <c r="F86" s="21"/>
      <c r="G86" s="21"/>
      <c r="H86" s="21"/>
      <c r="I86" s="21"/>
      <c r="J86" s="21"/>
      <c r="K86" s="21"/>
      <c r="L86" s="21"/>
      <c r="M86" s="21"/>
    </row>
    <row r="87" spans="1:13" s="41" customFormat="1" ht="33" x14ac:dyDescent="0.3">
      <c r="A87" s="27">
        <v>13</v>
      </c>
      <c r="B87" s="30" t="s">
        <v>541</v>
      </c>
      <c r="C87" s="64">
        <v>3</v>
      </c>
      <c r="D87" s="27" t="s">
        <v>1</v>
      </c>
      <c r="E87" s="27"/>
      <c r="F87" s="21"/>
      <c r="G87" s="21"/>
      <c r="H87" s="21"/>
      <c r="I87" s="21"/>
      <c r="J87" s="21"/>
      <c r="K87" s="21"/>
      <c r="L87" s="21"/>
      <c r="M87" s="21"/>
    </row>
    <row r="88" spans="1:13" ht="129.75" x14ac:dyDescent="0.3">
      <c r="A88" s="27">
        <v>14</v>
      </c>
      <c r="B88" s="28" t="s">
        <v>47</v>
      </c>
      <c r="C88" s="21">
        <v>4</v>
      </c>
      <c r="D88" s="27" t="s">
        <v>1</v>
      </c>
      <c r="E88" s="27"/>
      <c r="F88" s="21"/>
      <c r="G88" s="35"/>
      <c r="H88" s="21"/>
      <c r="I88" s="35"/>
      <c r="J88" s="35"/>
      <c r="K88" s="35"/>
      <c r="L88" s="35"/>
      <c r="M88" s="35"/>
    </row>
    <row r="89" spans="1:13" ht="39.950000000000003" customHeight="1" x14ac:dyDescent="0.3">
      <c r="A89" s="38"/>
      <c r="B89" s="34"/>
      <c r="C89" s="21"/>
      <c r="D89" s="27"/>
      <c r="E89" s="27"/>
      <c r="F89" s="21"/>
      <c r="G89" s="35"/>
      <c r="H89" s="21"/>
      <c r="I89" s="35"/>
      <c r="J89" s="35"/>
      <c r="K89" s="35"/>
      <c r="L89" s="35"/>
      <c r="M89" s="35"/>
    </row>
    <row r="90" spans="1:13" ht="20.100000000000001" customHeight="1" x14ac:dyDescent="0.3">
      <c r="A90" s="917"/>
      <c r="B90" s="918" t="s">
        <v>77</v>
      </c>
      <c r="C90" s="917"/>
      <c r="D90" s="917"/>
      <c r="E90" s="917"/>
      <c r="F90" s="917"/>
      <c r="G90" s="917"/>
      <c r="H90" s="917"/>
      <c r="I90" s="917"/>
      <c r="J90" s="917"/>
      <c r="K90" s="917"/>
      <c r="L90" s="917"/>
      <c r="M90" s="917"/>
    </row>
    <row r="91" spans="1:13" ht="20.100000000000001" customHeight="1" x14ac:dyDescent="0.3">
      <c r="A91" s="917"/>
      <c r="B91" s="918"/>
      <c r="C91" s="917"/>
      <c r="D91" s="917"/>
      <c r="E91" s="917"/>
      <c r="F91" s="917"/>
      <c r="G91" s="917"/>
      <c r="H91" s="917"/>
      <c r="I91" s="917"/>
      <c r="J91" s="917"/>
      <c r="K91" s="917"/>
      <c r="L91" s="917"/>
      <c r="M91" s="917"/>
    </row>
    <row r="92" spans="1:13" ht="127.5" customHeight="1" x14ac:dyDescent="0.3">
      <c r="A92" s="27"/>
      <c r="B92" s="28" t="s">
        <v>51</v>
      </c>
      <c r="C92" s="27"/>
      <c r="D92" s="27"/>
      <c r="E92" s="27"/>
      <c r="F92" s="21"/>
      <c r="G92" s="21"/>
      <c r="H92" s="21"/>
      <c r="I92" s="21"/>
      <c r="J92" s="21"/>
      <c r="K92" s="21"/>
      <c r="L92" s="21"/>
      <c r="M92" s="21"/>
    </row>
    <row r="93" spans="1:13" ht="39.950000000000003" customHeight="1" x14ac:dyDescent="0.3">
      <c r="A93" s="27">
        <v>1</v>
      </c>
      <c r="B93" s="32" t="s">
        <v>153</v>
      </c>
      <c r="C93" s="14">
        <v>20</v>
      </c>
      <c r="D93" s="27" t="s">
        <v>27</v>
      </c>
      <c r="E93" s="27"/>
      <c r="F93" s="21"/>
      <c r="G93" s="21"/>
      <c r="H93" s="21"/>
      <c r="I93" s="21"/>
      <c r="J93" s="21"/>
      <c r="K93" s="21"/>
      <c r="L93" s="21"/>
      <c r="M93" s="21"/>
    </row>
    <row r="94" spans="1:13" ht="39.950000000000003" customHeight="1" x14ac:dyDescent="0.3">
      <c r="A94" s="27">
        <v>2</v>
      </c>
      <c r="B94" s="32" t="s">
        <v>154</v>
      </c>
      <c r="C94" s="14">
        <v>25</v>
      </c>
      <c r="D94" s="27" t="s">
        <v>27</v>
      </c>
      <c r="E94" s="27"/>
      <c r="F94" s="21"/>
      <c r="G94" s="21"/>
      <c r="H94" s="21"/>
      <c r="I94" s="21"/>
      <c r="J94" s="21"/>
      <c r="K94" s="21"/>
      <c r="L94" s="21"/>
      <c r="M94" s="21"/>
    </row>
    <row r="95" spans="1:13" ht="39.950000000000003" customHeight="1" x14ac:dyDescent="0.3">
      <c r="A95" s="27">
        <v>3</v>
      </c>
      <c r="B95" s="32" t="s">
        <v>156</v>
      </c>
      <c r="C95" s="14">
        <v>25</v>
      </c>
      <c r="D95" s="27" t="s">
        <v>27</v>
      </c>
      <c r="E95" s="27"/>
      <c r="F95" s="21"/>
      <c r="G95" s="21"/>
      <c r="H95" s="21"/>
      <c r="I95" s="21"/>
      <c r="J95" s="21"/>
      <c r="K95" s="21"/>
      <c r="L95" s="21"/>
      <c r="M95" s="21"/>
    </row>
    <row r="96" spans="1:13" ht="39.950000000000003" customHeight="1" x14ac:dyDescent="0.3">
      <c r="A96" s="27">
        <v>4</v>
      </c>
      <c r="B96" s="32" t="s">
        <v>157</v>
      </c>
      <c r="C96" s="14">
        <v>40</v>
      </c>
      <c r="D96" s="27" t="s">
        <v>27</v>
      </c>
      <c r="E96" s="27"/>
      <c r="F96" s="21"/>
      <c r="G96" s="21"/>
      <c r="H96" s="21"/>
      <c r="I96" s="21"/>
      <c r="J96" s="21"/>
      <c r="K96" s="21"/>
      <c r="L96" s="21"/>
      <c r="M96" s="21"/>
    </row>
    <row r="97" spans="1:13" ht="39.950000000000003" customHeight="1" x14ac:dyDescent="0.3">
      <c r="A97" s="27">
        <v>5</v>
      </c>
      <c r="B97" s="42" t="s">
        <v>114</v>
      </c>
      <c r="C97" s="14">
        <v>10</v>
      </c>
      <c r="D97" s="14" t="s">
        <v>27</v>
      </c>
      <c r="E97" s="14"/>
      <c r="F97" s="21"/>
      <c r="G97" s="21"/>
      <c r="H97" s="21"/>
      <c r="I97" s="21"/>
      <c r="J97" s="21"/>
      <c r="K97" s="21"/>
      <c r="L97" s="21"/>
      <c r="M97" s="21"/>
    </row>
    <row r="98" spans="1:13" ht="39.950000000000003" customHeight="1" x14ac:dyDescent="0.3">
      <c r="A98" s="27">
        <v>6</v>
      </c>
      <c r="B98" s="42" t="s">
        <v>144</v>
      </c>
      <c r="C98" s="14">
        <v>10</v>
      </c>
      <c r="D98" s="14" t="s">
        <v>27</v>
      </c>
      <c r="E98" s="14"/>
      <c r="F98" s="21"/>
      <c r="G98" s="21"/>
      <c r="H98" s="21"/>
      <c r="I98" s="21"/>
      <c r="J98" s="21"/>
      <c r="K98" s="21"/>
      <c r="L98" s="21"/>
      <c r="M98" s="21"/>
    </row>
    <row r="99" spans="1:13" ht="39.950000000000003" customHeight="1" x14ac:dyDescent="0.3">
      <c r="A99" s="27">
        <v>7</v>
      </c>
      <c r="B99" s="76" t="s">
        <v>146</v>
      </c>
      <c r="C99" s="14">
        <v>10</v>
      </c>
      <c r="D99" s="27" t="s">
        <v>27</v>
      </c>
      <c r="E99" s="14"/>
      <c r="F99" s="21"/>
      <c r="G99" s="21"/>
      <c r="H99" s="21"/>
      <c r="I99" s="21"/>
      <c r="J99" s="21"/>
      <c r="K99" s="21"/>
      <c r="L99" s="21"/>
      <c r="M99" s="21"/>
    </row>
    <row r="100" spans="1:13" ht="39.950000000000003" customHeight="1" x14ac:dyDescent="0.3">
      <c r="A100" s="27">
        <v>8</v>
      </c>
      <c r="B100" s="76" t="s">
        <v>147</v>
      </c>
      <c r="C100" s="14">
        <v>10</v>
      </c>
      <c r="D100" s="27" t="s">
        <v>27</v>
      </c>
      <c r="E100" s="14"/>
      <c r="F100" s="21"/>
      <c r="G100" s="21"/>
      <c r="H100" s="21"/>
      <c r="I100" s="21"/>
      <c r="J100" s="21"/>
      <c r="K100" s="21"/>
      <c r="L100" s="21"/>
      <c r="M100" s="21"/>
    </row>
    <row r="101" spans="1:13" ht="39.950000000000003" customHeight="1" x14ac:dyDescent="0.3">
      <c r="A101" s="27">
        <v>9</v>
      </c>
      <c r="B101" s="77" t="s">
        <v>145</v>
      </c>
      <c r="C101" s="78">
        <v>20</v>
      </c>
      <c r="D101" s="78" t="s">
        <v>27</v>
      </c>
      <c r="E101" s="14"/>
      <c r="F101" s="21"/>
      <c r="G101" s="21"/>
      <c r="H101" s="21"/>
      <c r="I101" s="21"/>
      <c r="J101" s="21"/>
      <c r="K101" s="21"/>
      <c r="L101" s="21"/>
      <c r="M101" s="21"/>
    </row>
    <row r="102" spans="1:13" ht="88.5" customHeight="1" x14ac:dyDescent="0.3">
      <c r="A102" s="27"/>
      <c r="B102" s="43" t="s">
        <v>40</v>
      </c>
      <c r="C102" s="14"/>
      <c r="D102" s="27"/>
      <c r="E102" s="27"/>
      <c r="F102" s="21"/>
      <c r="G102" s="21"/>
      <c r="H102" s="21"/>
      <c r="I102" s="21"/>
      <c r="J102" s="21"/>
      <c r="K102" s="21"/>
      <c r="L102" s="21"/>
      <c r="M102" s="21"/>
    </row>
    <row r="103" spans="1:13" ht="39.950000000000003" customHeight="1" x14ac:dyDescent="0.3">
      <c r="A103" s="38"/>
      <c r="B103" s="34" t="s">
        <v>46</v>
      </c>
      <c r="C103" s="21"/>
      <c r="D103" s="27"/>
      <c r="E103" s="27"/>
      <c r="F103" s="21"/>
      <c r="G103" s="35"/>
      <c r="H103" s="21"/>
      <c r="I103" s="35"/>
      <c r="J103" s="35"/>
      <c r="K103" s="35"/>
      <c r="L103" s="35"/>
      <c r="M103" s="35"/>
    </row>
    <row r="104" spans="1:13" ht="39.950000000000003" customHeight="1" x14ac:dyDescent="0.3">
      <c r="A104" s="38"/>
      <c r="B104" s="34"/>
      <c r="C104" s="21"/>
      <c r="D104" s="27"/>
      <c r="E104" s="27"/>
      <c r="F104" s="21"/>
      <c r="G104" s="35"/>
      <c r="H104" s="21"/>
      <c r="I104" s="35"/>
      <c r="J104" s="35"/>
      <c r="K104" s="35"/>
      <c r="L104" s="35"/>
      <c r="M104" s="35"/>
    </row>
    <row r="105" spans="1:13" s="5" customFormat="1" ht="20.100000000000001" customHeight="1" x14ac:dyDescent="0.3">
      <c r="A105" s="922"/>
      <c r="B105" s="918" t="s">
        <v>68</v>
      </c>
      <c r="C105" s="923"/>
      <c r="D105" s="923"/>
      <c r="E105" s="923"/>
      <c r="F105" s="919"/>
      <c r="G105" s="919"/>
      <c r="H105" s="919"/>
      <c r="I105" s="919"/>
      <c r="J105" s="919"/>
      <c r="K105" s="919"/>
      <c r="L105" s="919"/>
      <c r="M105" s="919"/>
    </row>
    <row r="106" spans="1:13" s="5" customFormat="1" ht="20.100000000000001" customHeight="1" x14ac:dyDescent="0.3">
      <c r="A106" s="922"/>
      <c r="B106" s="918"/>
      <c r="C106" s="923"/>
      <c r="D106" s="923"/>
      <c r="E106" s="923"/>
      <c r="F106" s="919"/>
      <c r="G106" s="919"/>
      <c r="H106" s="919"/>
      <c r="I106" s="919"/>
      <c r="J106" s="919"/>
      <c r="K106" s="919"/>
      <c r="L106" s="919"/>
      <c r="M106" s="919"/>
    </row>
    <row r="107" spans="1:13" s="44" customFormat="1" ht="409.5" customHeight="1" x14ac:dyDescent="0.25">
      <c r="A107" s="38"/>
      <c r="B107" s="39" t="s">
        <v>52</v>
      </c>
      <c r="C107" s="9"/>
      <c r="D107" s="9"/>
      <c r="E107" s="9"/>
      <c r="F107" s="65"/>
      <c r="G107" s="9"/>
      <c r="H107" s="65"/>
      <c r="I107" s="9"/>
      <c r="J107" s="9"/>
      <c r="K107" s="9"/>
      <c r="L107" s="9"/>
      <c r="M107" s="9"/>
    </row>
    <row r="108" spans="1:13" ht="39.950000000000003" customHeight="1" x14ac:dyDescent="0.3">
      <c r="A108" s="38">
        <v>1</v>
      </c>
      <c r="B108" s="30" t="s">
        <v>97</v>
      </c>
      <c r="C108" s="21">
        <v>1</v>
      </c>
      <c r="D108" s="27" t="s">
        <v>1</v>
      </c>
      <c r="E108" s="27"/>
      <c r="F108" s="21"/>
      <c r="G108" s="21"/>
      <c r="H108" s="21"/>
      <c r="I108" s="21"/>
      <c r="J108" s="21"/>
      <c r="K108" s="21"/>
      <c r="L108" s="21"/>
      <c r="M108" s="21"/>
    </row>
    <row r="109" spans="1:13" ht="39.950000000000003" customHeight="1" x14ac:dyDescent="0.3">
      <c r="A109" s="38">
        <v>2</v>
      </c>
      <c r="B109" s="30" t="s">
        <v>98</v>
      </c>
      <c r="C109" s="21">
        <v>1</v>
      </c>
      <c r="D109" s="27" t="s">
        <v>1</v>
      </c>
      <c r="E109" s="27"/>
      <c r="F109" s="21"/>
      <c r="G109" s="21"/>
      <c r="H109" s="21"/>
      <c r="I109" s="21"/>
      <c r="J109" s="21"/>
      <c r="K109" s="21"/>
      <c r="L109" s="21"/>
      <c r="M109" s="21"/>
    </row>
    <row r="110" spans="1:13" ht="39.950000000000003" customHeight="1" x14ac:dyDescent="0.3">
      <c r="A110" s="38">
        <v>3</v>
      </c>
      <c r="B110" s="30" t="s">
        <v>99</v>
      </c>
      <c r="C110" s="21">
        <v>1</v>
      </c>
      <c r="D110" s="27" t="s">
        <v>1</v>
      </c>
      <c r="E110" s="27"/>
      <c r="F110" s="21"/>
      <c r="G110" s="21"/>
      <c r="H110" s="21"/>
      <c r="I110" s="21"/>
      <c r="J110" s="21"/>
      <c r="K110" s="21"/>
      <c r="L110" s="21"/>
      <c r="M110" s="21"/>
    </row>
    <row r="111" spans="1:13" ht="39.950000000000003" customHeight="1" x14ac:dyDescent="0.3">
      <c r="A111" s="38">
        <v>4</v>
      </c>
      <c r="B111" s="30" t="s">
        <v>105</v>
      </c>
      <c r="C111" s="21">
        <v>1</v>
      </c>
      <c r="D111" s="27" t="s">
        <v>1</v>
      </c>
      <c r="E111" s="27"/>
      <c r="F111" s="21"/>
      <c r="G111" s="21"/>
      <c r="H111" s="21"/>
      <c r="I111" s="21"/>
      <c r="J111" s="21"/>
      <c r="K111" s="21"/>
      <c r="L111" s="21"/>
      <c r="M111" s="21"/>
    </row>
    <row r="112" spans="1:13" ht="39.950000000000003" customHeight="1" x14ac:dyDescent="0.3">
      <c r="A112" s="38"/>
      <c r="B112" s="34" t="s">
        <v>24</v>
      </c>
      <c r="C112" s="21"/>
      <c r="D112" s="27"/>
      <c r="E112" s="27"/>
      <c r="F112" s="21"/>
      <c r="G112" s="35"/>
      <c r="H112" s="21"/>
      <c r="I112" s="35"/>
      <c r="J112" s="35"/>
      <c r="K112" s="35"/>
      <c r="L112" s="35"/>
      <c r="M112" s="35"/>
    </row>
    <row r="113" spans="1:13" ht="39.950000000000003" customHeight="1" x14ac:dyDescent="0.3">
      <c r="A113" s="10"/>
      <c r="B113" s="52"/>
      <c r="C113" s="22"/>
      <c r="D113" s="23"/>
      <c r="E113" s="23"/>
      <c r="F113" s="22"/>
      <c r="G113" s="54"/>
      <c r="H113" s="22"/>
      <c r="I113" s="54"/>
      <c r="J113" s="54"/>
      <c r="K113" s="54"/>
      <c r="L113" s="54"/>
      <c r="M113" s="54"/>
    </row>
    <row r="114" spans="1:13" s="4" customFormat="1" ht="20.100000000000001" customHeight="1" x14ac:dyDescent="0.25">
      <c r="A114" s="911"/>
      <c r="B114" s="897" t="s">
        <v>73</v>
      </c>
      <c r="C114" s="911"/>
      <c r="D114" s="911"/>
      <c r="E114" s="911"/>
      <c r="F114" s="920"/>
      <c r="G114" s="920"/>
      <c r="H114" s="920"/>
      <c r="I114" s="920"/>
      <c r="J114" s="920"/>
      <c r="K114" s="920"/>
      <c r="L114" s="920"/>
      <c r="M114" s="920"/>
    </row>
    <row r="115" spans="1:13" s="4" customFormat="1" ht="20.100000000000001" customHeight="1" x14ac:dyDescent="0.25">
      <c r="A115" s="912"/>
      <c r="B115" s="898"/>
      <c r="C115" s="912"/>
      <c r="D115" s="912"/>
      <c r="E115" s="912"/>
      <c r="F115" s="921"/>
      <c r="G115" s="921"/>
      <c r="H115" s="921"/>
      <c r="I115" s="921"/>
      <c r="J115" s="921"/>
      <c r="K115" s="921"/>
      <c r="L115" s="921"/>
      <c r="M115" s="921"/>
    </row>
    <row r="116" spans="1:13" s="4" customFormat="1" ht="56.25" customHeight="1" x14ac:dyDescent="0.25">
      <c r="A116" s="37"/>
      <c r="B116" s="30" t="s">
        <v>32</v>
      </c>
      <c r="C116" s="14"/>
      <c r="D116" s="45"/>
      <c r="E116" s="45"/>
      <c r="F116" s="46"/>
      <c r="G116" s="46"/>
      <c r="H116" s="46"/>
      <c r="I116" s="46"/>
      <c r="J116" s="46"/>
      <c r="K116" s="46"/>
      <c r="L116" s="46"/>
      <c r="M116" s="46"/>
    </row>
    <row r="117" spans="1:13" s="4" customFormat="1" ht="39.950000000000003" customHeight="1" x14ac:dyDescent="0.25">
      <c r="A117" s="37">
        <v>1</v>
      </c>
      <c r="B117" s="30" t="s">
        <v>33</v>
      </c>
      <c r="C117" s="21"/>
      <c r="D117" s="45"/>
      <c r="E117" s="45"/>
      <c r="F117" s="21"/>
      <c r="G117" s="21"/>
      <c r="H117" s="21"/>
      <c r="I117" s="21"/>
      <c r="J117" s="21"/>
      <c r="K117" s="21"/>
      <c r="L117" s="21"/>
      <c r="M117" s="21"/>
    </row>
    <row r="118" spans="1:13" s="4" customFormat="1" ht="39.950000000000003" customHeight="1" x14ac:dyDescent="0.25">
      <c r="A118" s="37" t="s">
        <v>3</v>
      </c>
      <c r="B118" s="31" t="s">
        <v>53</v>
      </c>
      <c r="C118" s="21">
        <v>2</v>
      </c>
      <c r="D118" s="45" t="s">
        <v>1</v>
      </c>
      <c r="E118" s="45"/>
      <c r="F118" s="21"/>
      <c r="G118" s="21"/>
      <c r="H118" s="21"/>
      <c r="I118" s="21"/>
      <c r="J118" s="21"/>
      <c r="K118" s="21"/>
      <c r="L118" s="21"/>
      <c r="M118" s="21"/>
    </row>
    <row r="119" spans="1:13" s="4" customFormat="1" ht="57" customHeight="1" x14ac:dyDescent="0.25">
      <c r="A119" s="37">
        <v>2</v>
      </c>
      <c r="B119" s="28" t="s">
        <v>57</v>
      </c>
      <c r="C119" s="21">
        <v>100</v>
      </c>
      <c r="D119" s="45" t="s">
        <v>27</v>
      </c>
      <c r="E119" s="45"/>
      <c r="F119" s="21"/>
      <c r="G119" s="21"/>
      <c r="H119" s="21"/>
      <c r="I119" s="21"/>
      <c r="J119" s="21"/>
      <c r="K119" s="21"/>
      <c r="L119" s="21"/>
      <c r="M119" s="21"/>
    </row>
    <row r="120" spans="1:13" s="4" customFormat="1" ht="103.5" customHeight="1" x14ac:dyDescent="0.25">
      <c r="A120" s="37">
        <v>3</v>
      </c>
      <c r="B120" s="28" t="s">
        <v>41</v>
      </c>
      <c r="C120" s="14">
        <v>1</v>
      </c>
      <c r="D120" s="14" t="s">
        <v>14</v>
      </c>
      <c r="E120" s="14"/>
      <c r="F120" s="21"/>
      <c r="G120" s="21"/>
      <c r="H120" s="21"/>
      <c r="I120" s="21"/>
      <c r="J120" s="21"/>
      <c r="K120" s="21"/>
      <c r="L120" s="21"/>
      <c r="M120" s="21"/>
    </row>
    <row r="121" spans="1:13" ht="87" customHeight="1" x14ac:dyDescent="0.3">
      <c r="A121" s="37"/>
      <c r="B121" s="39" t="s">
        <v>59</v>
      </c>
      <c r="C121" s="29"/>
      <c r="D121" s="47"/>
      <c r="E121" s="47"/>
      <c r="F121" s="48"/>
      <c r="G121" s="48"/>
      <c r="H121" s="48"/>
      <c r="I121" s="48"/>
      <c r="J121" s="48"/>
      <c r="K121" s="48"/>
      <c r="L121" s="48"/>
      <c r="M121" s="48"/>
    </row>
    <row r="122" spans="1:13" ht="39.950000000000003" customHeight="1" x14ac:dyDescent="0.3">
      <c r="A122" s="38"/>
      <c r="B122" s="34" t="s">
        <v>25</v>
      </c>
      <c r="C122" s="21"/>
      <c r="D122" s="27"/>
      <c r="E122" s="27"/>
      <c r="F122" s="49"/>
      <c r="G122" s="35"/>
      <c r="H122" s="49"/>
      <c r="I122" s="35"/>
      <c r="J122" s="35"/>
      <c r="K122" s="35"/>
      <c r="L122" s="35"/>
      <c r="M122" s="35"/>
    </row>
    <row r="123" spans="1:13" ht="39.950000000000003" customHeight="1" x14ac:dyDescent="0.3">
      <c r="A123" s="10"/>
      <c r="B123" s="52"/>
      <c r="C123" s="22"/>
      <c r="D123" s="23"/>
      <c r="E123" s="23"/>
      <c r="F123" s="18"/>
      <c r="G123" s="54"/>
      <c r="H123" s="18"/>
      <c r="I123" s="54"/>
      <c r="J123" s="54"/>
      <c r="K123" s="54"/>
      <c r="L123" s="54"/>
      <c r="M123" s="54"/>
    </row>
    <row r="124" spans="1:13" s="4" customFormat="1" ht="20.100000000000001" customHeight="1" x14ac:dyDescent="0.25">
      <c r="A124" s="911"/>
      <c r="B124" s="897" t="s">
        <v>74</v>
      </c>
      <c r="C124" s="911"/>
      <c r="D124" s="911"/>
      <c r="E124" s="911"/>
      <c r="F124" s="920"/>
      <c r="G124" s="920"/>
      <c r="H124" s="920"/>
      <c r="I124" s="920"/>
      <c r="J124" s="920"/>
      <c r="K124" s="920"/>
      <c r="L124" s="920"/>
      <c r="M124" s="920"/>
    </row>
    <row r="125" spans="1:13" s="4" customFormat="1" ht="20.100000000000001" customHeight="1" x14ac:dyDescent="0.25">
      <c r="A125" s="912"/>
      <c r="B125" s="898"/>
      <c r="C125" s="912"/>
      <c r="D125" s="912"/>
      <c r="E125" s="912"/>
      <c r="F125" s="921"/>
      <c r="G125" s="921"/>
      <c r="H125" s="921"/>
      <c r="I125" s="921"/>
      <c r="J125" s="921"/>
      <c r="K125" s="921"/>
      <c r="L125" s="921"/>
      <c r="M125" s="921"/>
    </row>
    <row r="126" spans="1:13" s="4" customFormat="1" ht="54" customHeight="1" x14ac:dyDescent="0.25">
      <c r="A126" s="14"/>
      <c r="B126" s="39" t="s">
        <v>110</v>
      </c>
      <c r="C126" s="29"/>
      <c r="D126" s="29"/>
      <c r="E126" s="29"/>
      <c r="F126" s="46"/>
      <c r="G126" s="46"/>
      <c r="H126" s="46"/>
      <c r="I126" s="46"/>
      <c r="J126" s="46"/>
      <c r="K126" s="46"/>
      <c r="L126" s="46"/>
      <c r="M126" s="46"/>
    </row>
    <row r="127" spans="1:13" s="4" customFormat="1" ht="39.950000000000003" customHeight="1" x14ac:dyDescent="0.25">
      <c r="A127" s="14"/>
      <c r="B127" s="66" t="s">
        <v>69</v>
      </c>
      <c r="C127" s="29"/>
      <c r="D127" s="29"/>
      <c r="E127" s="29"/>
      <c r="F127" s="46"/>
      <c r="G127" s="46"/>
      <c r="H127" s="46"/>
      <c r="I127" s="46"/>
      <c r="J127" s="46"/>
      <c r="K127" s="46"/>
      <c r="L127" s="46"/>
      <c r="M127" s="46"/>
    </row>
    <row r="128" spans="1:13" s="4" customFormat="1" ht="70.5" customHeight="1" x14ac:dyDescent="0.25">
      <c r="A128" s="14">
        <v>1</v>
      </c>
      <c r="B128" s="39" t="s">
        <v>148</v>
      </c>
      <c r="C128" s="29">
        <v>225</v>
      </c>
      <c r="D128" s="14" t="s">
        <v>27</v>
      </c>
      <c r="E128" s="14"/>
      <c r="F128" s="21"/>
      <c r="G128" s="21"/>
      <c r="H128" s="21"/>
      <c r="I128" s="21"/>
      <c r="J128" s="21"/>
      <c r="K128" s="21"/>
      <c r="L128" s="21"/>
      <c r="M128" s="21"/>
    </row>
    <row r="129" spans="1:13" s="4" customFormat="1" ht="39.950000000000003" customHeight="1" x14ac:dyDescent="0.25">
      <c r="A129" s="14"/>
      <c r="B129" s="66" t="s">
        <v>70</v>
      </c>
      <c r="C129" s="29"/>
      <c r="D129" s="29"/>
      <c r="E129" s="29"/>
      <c r="F129" s="46"/>
      <c r="G129" s="46"/>
      <c r="H129" s="46"/>
      <c r="I129" s="46"/>
      <c r="J129" s="46"/>
      <c r="K129" s="46"/>
      <c r="L129" s="46"/>
      <c r="M129" s="46"/>
    </row>
    <row r="130" spans="1:13" s="4" customFormat="1" ht="70.5" customHeight="1" x14ac:dyDescent="0.25">
      <c r="A130" s="14">
        <v>2</v>
      </c>
      <c r="B130" s="39" t="s">
        <v>149</v>
      </c>
      <c r="C130" s="29">
        <v>200</v>
      </c>
      <c r="D130" s="14" t="s">
        <v>27</v>
      </c>
      <c r="E130" s="14"/>
      <c r="F130" s="21"/>
      <c r="G130" s="21"/>
      <c r="H130" s="21"/>
      <c r="I130" s="21"/>
      <c r="J130" s="21"/>
      <c r="K130" s="21"/>
      <c r="L130" s="21"/>
      <c r="M130" s="21"/>
    </row>
    <row r="131" spans="1:13" s="4" customFormat="1" ht="70.5" customHeight="1" x14ac:dyDescent="0.25">
      <c r="A131" s="14"/>
      <c r="B131" s="66" t="s">
        <v>150</v>
      </c>
      <c r="C131" s="29"/>
      <c r="D131" s="29"/>
      <c r="E131" s="14"/>
      <c r="F131" s="21"/>
      <c r="G131" s="21"/>
      <c r="H131" s="21"/>
      <c r="I131" s="21"/>
      <c r="J131" s="21"/>
      <c r="K131" s="21"/>
      <c r="L131" s="21"/>
      <c r="M131" s="21"/>
    </row>
    <row r="132" spans="1:13" s="4" customFormat="1" ht="70.5" customHeight="1" x14ac:dyDescent="0.25">
      <c r="A132" s="14">
        <v>3</v>
      </c>
      <c r="B132" s="39" t="s">
        <v>151</v>
      </c>
      <c r="C132" s="29">
        <v>300</v>
      </c>
      <c r="D132" s="14" t="s">
        <v>27</v>
      </c>
      <c r="E132" s="14"/>
      <c r="F132" s="21"/>
      <c r="G132" s="21"/>
      <c r="H132" s="21"/>
      <c r="I132" s="21"/>
      <c r="J132" s="21"/>
      <c r="K132" s="21"/>
      <c r="L132" s="21"/>
      <c r="M132" s="21"/>
    </row>
    <row r="133" spans="1:13" s="4" customFormat="1" ht="97.5" customHeight="1" x14ac:dyDescent="0.25">
      <c r="A133" s="14"/>
      <c r="B133" s="39" t="s">
        <v>54</v>
      </c>
      <c r="C133" s="29"/>
      <c r="D133" s="14"/>
      <c r="E133" s="14"/>
      <c r="F133" s="46"/>
      <c r="G133" s="46"/>
      <c r="H133" s="46"/>
      <c r="I133" s="46"/>
      <c r="J133" s="46"/>
      <c r="K133" s="46"/>
      <c r="L133" s="46"/>
      <c r="M133" s="46"/>
    </row>
    <row r="134" spans="1:13" ht="39.950000000000003" customHeight="1" x14ac:dyDescent="0.3">
      <c r="A134" s="38"/>
      <c r="B134" s="34" t="s">
        <v>55</v>
      </c>
      <c r="C134" s="21"/>
      <c r="D134" s="27"/>
      <c r="E134" s="27"/>
      <c r="F134" s="49"/>
      <c r="G134" s="35"/>
      <c r="H134" s="49"/>
      <c r="I134" s="35"/>
      <c r="J134" s="35"/>
      <c r="K134" s="35"/>
      <c r="L134" s="35"/>
      <c r="M134" s="35"/>
    </row>
    <row r="135" spans="1:13" ht="39.950000000000003" customHeight="1" x14ac:dyDescent="0.3">
      <c r="A135" s="38"/>
      <c r="B135" s="34"/>
      <c r="C135" s="21"/>
      <c r="D135" s="27"/>
      <c r="E135" s="27"/>
      <c r="F135" s="49"/>
      <c r="G135" s="35"/>
      <c r="H135" s="49"/>
      <c r="I135" s="35"/>
      <c r="J135" s="35"/>
      <c r="K135" s="35"/>
      <c r="L135" s="35"/>
      <c r="M135" s="35"/>
    </row>
    <row r="136" spans="1:13" ht="39.950000000000003" customHeight="1" x14ac:dyDescent="0.3">
      <c r="A136" s="27"/>
      <c r="B136" s="31" t="s">
        <v>115</v>
      </c>
      <c r="C136" s="27"/>
      <c r="D136" s="27"/>
      <c r="E136" s="27"/>
      <c r="F136" s="46"/>
      <c r="G136" s="46"/>
      <c r="H136" s="46"/>
      <c r="I136" s="46"/>
      <c r="J136" s="46"/>
      <c r="K136" s="46"/>
      <c r="L136" s="46"/>
      <c r="M136" s="46"/>
    </row>
    <row r="137" spans="1:13" ht="39.950000000000003" customHeight="1" x14ac:dyDescent="0.3">
      <c r="A137" s="34"/>
      <c r="B137" s="67" t="s">
        <v>82</v>
      </c>
      <c r="C137" s="34"/>
      <c r="D137" s="34"/>
      <c r="E137" s="34"/>
      <c r="F137" s="21"/>
      <c r="G137" s="21"/>
      <c r="H137" s="21"/>
      <c r="I137" s="21"/>
      <c r="J137" s="21"/>
      <c r="K137" s="21"/>
      <c r="L137" s="21"/>
      <c r="M137" s="21"/>
    </row>
    <row r="138" spans="1:13" ht="385.5" customHeight="1" x14ac:dyDescent="0.3">
      <c r="A138" s="68">
        <v>1</v>
      </c>
      <c r="B138" s="69" t="s">
        <v>152</v>
      </c>
      <c r="C138" s="70">
        <v>1</v>
      </c>
      <c r="D138" s="71" t="s">
        <v>83</v>
      </c>
      <c r="E138" s="71"/>
      <c r="F138" s="72"/>
      <c r="G138" s="72"/>
      <c r="H138" s="72"/>
      <c r="I138" s="72"/>
      <c r="J138" s="72"/>
      <c r="K138" s="72"/>
      <c r="L138" s="72"/>
      <c r="M138" s="72"/>
    </row>
    <row r="139" spans="1:13" ht="55.5" customHeight="1" x14ac:dyDescent="0.3">
      <c r="A139" s="38"/>
      <c r="B139" s="73" t="s">
        <v>84</v>
      </c>
      <c r="C139" s="50"/>
      <c r="D139" s="38"/>
      <c r="E139" s="38"/>
      <c r="F139" s="21"/>
      <c r="G139" s="21"/>
      <c r="H139" s="21"/>
      <c r="I139" s="21"/>
      <c r="J139" s="21"/>
      <c r="K139" s="21"/>
      <c r="L139" s="21"/>
      <c r="M139" s="21"/>
    </row>
    <row r="140" spans="1:13" ht="39.950000000000003" customHeight="1" x14ac:dyDescent="0.3">
      <c r="A140" s="14"/>
      <c r="B140" s="16" t="s">
        <v>75</v>
      </c>
      <c r="C140" s="29"/>
      <c r="D140" s="14"/>
      <c r="E140" s="14"/>
      <c r="F140" s="21"/>
      <c r="G140" s="35"/>
      <c r="H140" s="35"/>
      <c r="I140" s="35"/>
      <c r="J140" s="35"/>
      <c r="K140" s="35"/>
      <c r="L140" s="35"/>
      <c r="M140" s="35"/>
    </row>
    <row r="141" spans="1:13" ht="39.950000000000003" customHeight="1" x14ac:dyDescent="0.3">
      <c r="A141" s="14"/>
      <c r="B141" s="16"/>
      <c r="C141" s="29"/>
      <c r="D141" s="14"/>
      <c r="E141" s="14"/>
      <c r="F141" s="21"/>
      <c r="G141" s="35"/>
      <c r="H141" s="35"/>
      <c r="I141" s="35"/>
      <c r="J141" s="35"/>
      <c r="K141" s="35"/>
      <c r="L141" s="35"/>
      <c r="M141" s="35"/>
    </row>
    <row r="142" spans="1:13" ht="39.950000000000003" customHeight="1" x14ac:dyDescent="0.3">
      <c r="A142" s="27"/>
      <c r="B142" s="31" t="s">
        <v>116</v>
      </c>
      <c r="C142" s="27"/>
      <c r="D142" s="27"/>
      <c r="E142" s="27"/>
      <c r="F142" s="46"/>
      <c r="G142" s="46"/>
      <c r="H142" s="46"/>
      <c r="I142" s="46"/>
      <c r="J142" s="46"/>
      <c r="K142" s="46"/>
      <c r="L142" s="46"/>
      <c r="M142" s="46"/>
    </row>
    <row r="143" spans="1:13" ht="94.5" customHeight="1" x14ac:dyDescent="0.3">
      <c r="A143" s="38"/>
      <c r="B143" s="74" t="s">
        <v>86</v>
      </c>
      <c r="C143" s="29">
        <v>1</v>
      </c>
      <c r="D143" s="14" t="s">
        <v>14</v>
      </c>
      <c r="E143" s="14"/>
      <c r="F143" s="21"/>
      <c r="G143" s="21"/>
      <c r="H143" s="21"/>
      <c r="I143" s="21"/>
      <c r="J143" s="21"/>
      <c r="K143" s="21"/>
      <c r="L143" s="21"/>
      <c r="M143" s="21"/>
    </row>
    <row r="144" spans="1:13" ht="39.950000000000003" customHeight="1" x14ac:dyDescent="0.3">
      <c r="A144" s="14"/>
      <c r="B144" s="16" t="s">
        <v>81</v>
      </c>
      <c r="C144" s="29"/>
      <c r="D144" s="14"/>
      <c r="E144" s="14"/>
      <c r="F144" s="21"/>
      <c r="G144" s="35"/>
      <c r="H144" s="35"/>
      <c r="I144" s="35"/>
      <c r="J144" s="35"/>
      <c r="K144" s="35"/>
      <c r="L144" s="35"/>
      <c r="M144" s="35"/>
    </row>
    <row r="145" spans="1:13" ht="39.950000000000003" customHeight="1" x14ac:dyDescent="0.3">
      <c r="A145" s="14"/>
      <c r="B145" s="16"/>
      <c r="C145" s="29"/>
      <c r="D145" s="14"/>
      <c r="E145" s="14"/>
      <c r="F145" s="21"/>
      <c r="G145" s="35"/>
      <c r="H145" s="35"/>
      <c r="I145" s="35"/>
      <c r="J145" s="35"/>
      <c r="K145" s="35"/>
      <c r="L145" s="35"/>
      <c r="M145" s="35"/>
    </row>
    <row r="146" spans="1:13" ht="39.950000000000003" customHeight="1" x14ac:dyDescent="0.3">
      <c r="A146" s="27"/>
      <c r="B146" s="31" t="s">
        <v>117</v>
      </c>
      <c r="C146" s="27"/>
      <c r="D146" s="27"/>
      <c r="E146" s="27"/>
      <c r="F146" s="46"/>
      <c r="G146" s="46"/>
      <c r="H146" s="46"/>
      <c r="I146" s="46"/>
      <c r="J146" s="46"/>
      <c r="K146" s="46"/>
      <c r="L146" s="46"/>
      <c r="M146" s="46"/>
    </row>
    <row r="147" spans="1:13" ht="49.5" customHeight="1" x14ac:dyDescent="0.3">
      <c r="A147" s="38"/>
      <c r="B147" s="36" t="s">
        <v>88</v>
      </c>
      <c r="C147" s="29">
        <v>1</v>
      </c>
      <c r="D147" s="14" t="s">
        <v>14</v>
      </c>
      <c r="E147" s="14"/>
      <c r="F147" s="21"/>
      <c r="G147" s="21"/>
      <c r="H147" s="21"/>
      <c r="I147" s="21"/>
      <c r="J147" s="21"/>
      <c r="K147" s="21"/>
      <c r="L147" s="21"/>
      <c r="M147" s="21"/>
    </row>
    <row r="148" spans="1:13" ht="39.950000000000003" customHeight="1" x14ac:dyDescent="0.3">
      <c r="A148" s="14"/>
      <c r="B148" s="16" t="s">
        <v>122</v>
      </c>
      <c r="C148" s="29"/>
      <c r="D148" s="14"/>
      <c r="E148" s="14"/>
      <c r="F148" s="21"/>
      <c r="G148" s="35"/>
      <c r="H148" s="35"/>
      <c r="I148" s="35"/>
      <c r="J148" s="35"/>
      <c r="K148" s="35"/>
      <c r="L148" s="35"/>
      <c r="M148" s="35"/>
    </row>
    <row r="149" spans="1:13" ht="39.950000000000003" customHeight="1" x14ac:dyDescent="0.3">
      <c r="A149" s="14"/>
      <c r="B149" s="16"/>
      <c r="C149" s="29"/>
      <c r="D149" s="14"/>
      <c r="E149" s="14"/>
      <c r="F149" s="21"/>
      <c r="G149" s="35"/>
      <c r="H149" s="35"/>
      <c r="I149" s="35"/>
      <c r="J149" s="35"/>
      <c r="K149" s="35"/>
      <c r="L149" s="35"/>
      <c r="M149" s="35"/>
    </row>
    <row r="150" spans="1:13" ht="39.950000000000003" customHeight="1" x14ac:dyDescent="0.3">
      <c r="A150" s="27"/>
      <c r="B150" s="31" t="s">
        <v>118</v>
      </c>
      <c r="C150" s="27"/>
      <c r="D150" s="27"/>
      <c r="E150" s="27"/>
      <c r="F150" s="46"/>
      <c r="G150" s="46"/>
      <c r="H150" s="46"/>
      <c r="I150" s="46"/>
      <c r="J150" s="46"/>
      <c r="K150" s="46"/>
      <c r="L150" s="46"/>
      <c r="M150" s="46"/>
    </row>
    <row r="151" spans="1:13" ht="136.5" customHeight="1" x14ac:dyDescent="0.3">
      <c r="A151" s="38">
        <v>1</v>
      </c>
      <c r="B151" s="74" t="s">
        <v>87</v>
      </c>
      <c r="C151" s="29">
        <v>1</v>
      </c>
      <c r="D151" s="14" t="s">
        <v>14</v>
      </c>
      <c r="E151" s="14"/>
      <c r="F151" s="21"/>
      <c r="G151" s="21"/>
      <c r="H151" s="21"/>
      <c r="I151" s="21"/>
      <c r="J151" s="21"/>
      <c r="K151" s="21"/>
      <c r="L151" s="21"/>
      <c r="M151" s="21"/>
    </row>
    <row r="152" spans="1:13" ht="39.950000000000003" customHeight="1" x14ac:dyDescent="0.3">
      <c r="A152" s="14"/>
      <c r="B152" s="16" t="s">
        <v>85</v>
      </c>
      <c r="C152" s="29"/>
      <c r="D152" s="14"/>
      <c r="E152" s="14"/>
      <c r="F152" s="21"/>
      <c r="G152" s="35"/>
      <c r="H152" s="35"/>
      <c r="I152" s="35"/>
      <c r="J152" s="35"/>
      <c r="K152" s="35"/>
      <c r="L152" s="35"/>
      <c r="M152" s="35"/>
    </row>
  </sheetData>
  <mergeCells count="115">
    <mergeCell ref="A105:A106"/>
    <mergeCell ref="B105:B106"/>
    <mergeCell ref="C105:C106"/>
    <mergeCell ref="D105:D106"/>
    <mergeCell ref="F105:F106"/>
    <mergeCell ref="J114:J115"/>
    <mergeCell ref="K114:K115"/>
    <mergeCell ref="L114:L115"/>
    <mergeCell ref="J124:J125"/>
    <mergeCell ref="K124:K125"/>
    <mergeCell ref="L124:L125"/>
    <mergeCell ref="E124:E125"/>
    <mergeCell ref="E105:E106"/>
    <mergeCell ref="M124:M125"/>
    <mergeCell ref="I114:I115"/>
    <mergeCell ref="M114:M115"/>
    <mergeCell ref="A124:A125"/>
    <mergeCell ref="B124:B125"/>
    <mergeCell ref="C124:C125"/>
    <mergeCell ref="D124:D125"/>
    <mergeCell ref="F124:F125"/>
    <mergeCell ref="G124:G125"/>
    <mergeCell ref="H124:H125"/>
    <mergeCell ref="I124:I125"/>
    <mergeCell ref="G114:G115"/>
    <mergeCell ref="H114:H115"/>
    <mergeCell ref="A114:A115"/>
    <mergeCell ref="B114:B115"/>
    <mergeCell ref="C114:C115"/>
    <mergeCell ref="D114:D115"/>
    <mergeCell ref="F114:F115"/>
    <mergeCell ref="G90:G91"/>
    <mergeCell ref="H90:H91"/>
    <mergeCell ref="I90:I91"/>
    <mergeCell ref="E90:E91"/>
    <mergeCell ref="E114:E115"/>
    <mergeCell ref="M90:M91"/>
    <mergeCell ref="H105:H106"/>
    <mergeCell ref="I105:I106"/>
    <mergeCell ref="M105:M106"/>
    <mergeCell ref="G105:G106"/>
    <mergeCell ref="J90:J91"/>
    <mergeCell ref="K90:K91"/>
    <mergeCell ref="L90:L91"/>
    <mergeCell ref="J105:J106"/>
    <mergeCell ref="K105:K106"/>
    <mergeCell ref="L105:L106"/>
    <mergeCell ref="A90:A91"/>
    <mergeCell ref="B90:B91"/>
    <mergeCell ref="C90:C91"/>
    <mergeCell ref="D90:D91"/>
    <mergeCell ref="F90:F91"/>
    <mergeCell ref="I50:I51"/>
    <mergeCell ref="M50:M51"/>
    <mergeCell ref="A71:A72"/>
    <mergeCell ref="B71:B72"/>
    <mergeCell ref="C71:C72"/>
    <mergeCell ref="D71:D72"/>
    <mergeCell ref="F71:F72"/>
    <mergeCell ref="G71:G72"/>
    <mergeCell ref="H71:H72"/>
    <mergeCell ref="I71:I72"/>
    <mergeCell ref="M71:M72"/>
    <mergeCell ref="E50:E51"/>
    <mergeCell ref="E71:E72"/>
    <mergeCell ref="J50:J51"/>
    <mergeCell ref="K50:K51"/>
    <mergeCell ref="L50:L51"/>
    <mergeCell ref="J71:J72"/>
    <mergeCell ref="K71:K72"/>
    <mergeCell ref="L71:L72"/>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E26:E27"/>
    <mergeCell ref="J26:J27"/>
    <mergeCell ref="K26:K27"/>
    <mergeCell ref="L26:L27"/>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J1:J2"/>
    <mergeCell ref="K1:K2"/>
    <mergeCell ref="L1:L2"/>
    <mergeCell ref="J3:J4"/>
    <mergeCell ref="K3:K4"/>
    <mergeCell ref="L3:L4"/>
    <mergeCell ref="E1:E2"/>
    <mergeCell ref="E3:E4"/>
  </mergeCells>
  <pageMargins left="0.35433070866141736" right="0.19685039370078741" top="0.74803149606299213" bottom="0.35433070866141736" header="0.43307086614173229" footer="0.15748031496062992"/>
  <pageSetup scale="45" fitToHeight="50" orientation="portrait" r:id="rId1"/>
  <headerFooter>
    <oddHeader>&amp;L&amp;"Century Gothic,Bold"BILL OF QUANTITIES
ELECTRICAL &amp;&amp; ALLIED WORKS&amp;C&amp;"Century Gothic,Bold"&amp;UEY OFFICES
RANDHAWA TOWER, ISLAMABAD&amp;R&amp;"Century Gothic,Bold"11H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383C-F455-4F1C-8138-C62929E5B507}">
  <dimension ref="A1:Q68"/>
  <sheetViews>
    <sheetView showGridLines="0" view="pageBreakPreview" zoomScale="85" zoomScaleSheetLayoutView="85" workbookViewId="0">
      <pane ySplit="7" topLeftCell="A30" activePane="bottomLeft" state="frozen"/>
      <selection activeCell="H12" sqref="H12"/>
      <selection pane="bottomLeft" activeCell="C30" sqref="C30"/>
    </sheetView>
  </sheetViews>
  <sheetFormatPr defaultColWidth="10" defaultRowHeight="14.25" x14ac:dyDescent="0.2"/>
  <cols>
    <col min="1" max="1" width="5.140625" style="299" customWidth="1"/>
    <col min="2" max="2" width="6.28515625" style="300" customWidth="1"/>
    <col min="3" max="3" width="51.28515625" style="301" customWidth="1"/>
    <col min="4" max="4" width="7.140625" style="299" customWidth="1"/>
    <col min="5" max="5" width="9.5703125" style="302" bestFit="1" customWidth="1"/>
    <col min="6" max="6" width="13.85546875" style="302" bestFit="1" customWidth="1"/>
    <col min="7" max="7" width="15.140625" style="303" customWidth="1"/>
    <col min="8" max="8" width="17.28515625" style="303" customWidth="1"/>
    <col min="9" max="9" width="12.85546875" style="303" customWidth="1"/>
    <col min="10" max="10" width="15.140625" style="303" customWidth="1"/>
    <col min="11" max="14" width="19.5703125" style="303" customWidth="1"/>
    <col min="15" max="16384" width="10" style="301"/>
  </cols>
  <sheetData>
    <row r="1" spans="1:14" s="85" customFormat="1" ht="18" customHeight="1" x14ac:dyDescent="0.25">
      <c r="A1" s="79" t="s">
        <v>158</v>
      </c>
      <c r="B1" s="79"/>
      <c r="C1" s="80"/>
      <c r="D1" s="81"/>
      <c r="E1" s="82"/>
      <c r="F1" s="82"/>
      <c r="G1" s="83"/>
      <c r="H1" s="83"/>
      <c r="I1" s="83"/>
      <c r="J1" s="83"/>
      <c r="K1" s="83"/>
      <c r="L1" s="83"/>
      <c r="M1" s="83"/>
      <c r="N1" s="83"/>
    </row>
    <row r="2" spans="1:14" s="85" customFormat="1" ht="18" customHeight="1" x14ac:dyDescent="0.25">
      <c r="A2" s="86" t="s">
        <v>159</v>
      </c>
      <c r="B2" s="86"/>
      <c r="C2" s="80"/>
      <c r="D2" s="81"/>
      <c r="E2" s="82"/>
      <c r="F2" s="82"/>
      <c r="G2" s="83"/>
      <c r="H2" s="87"/>
      <c r="I2" s="88"/>
      <c r="J2" s="83"/>
      <c r="K2" s="89"/>
      <c r="L2" s="89"/>
      <c r="M2" s="89"/>
      <c r="N2" s="89"/>
    </row>
    <row r="3" spans="1:14" s="88" customFormat="1" ht="18" customHeight="1" x14ac:dyDescent="0.25">
      <c r="A3" s="79"/>
      <c r="B3" s="86"/>
      <c r="D3" s="81"/>
      <c r="E3" s="82"/>
      <c r="F3" s="82"/>
      <c r="G3" s="83"/>
      <c r="H3" s="83"/>
      <c r="I3" s="83"/>
      <c r="J3" s="83"/>
      <c r="K3" s="90"/>
      <c r="L3" s="90"/>
      <c r="M3" s="90"/>
      <c r="N3" s="90"/>
    </row>
    <row r="4" spans="1:14" s="88" customFormat="1" ht="17.25" customHeight="1" x14ac:dyDescent="0.25">
      <c r="A4" s="91" t="s">
        <v>160</v>
      </c>
      <c r="B4" s="86"/>
      <c r="D4" s="81"/>
      <c r="E4" s="82"/>
      <c r="F4" s="82"/>
      <c r="G4" s="83"/>
      <c r="H4" s="83"/>
      <c r="I4" s="83"/>
      <c r="J4" s="83"/>
      <c r="K4" s="90"/>
      <c r="L4" s="90"/>
      <c r="M4" s="90"/>
      <c r="N4" s="90"/>
    </row>
    <row r="5" spans="1:14" s="88" customFormat="1" ht="6" customHeight="1" thickBot="1" x14ac:dyDescent="0.25">
      <c r="A5" s="86"/>
      <c r="B5" s="86"/>
      <c r="D5" s="81"/>
      <c r="E5" s="82"/>
      <c r="F5" s="82"/>
      <c r="G5" s="83"/>
      <c r="H5" s="83"/>
      <c r="I5" s="83"/>
      <c r="J5" s="83"/>
      <c r="K5" s="92"/>
      <c r="L5" s="92"/>
      <c r="M5" s="92"/>
      <c r="N5" s="92"/>
    </row>
    <row r="6" spans="1:14" s="85" customFormat="1" ht="18" customHeight="1" thickBot="1" x14ac:dyDescent="0.3">
      <c r="A6" s="93"/>
      <c r="B6" s="93"/>
      <c r="C6" s="94"/>
      <c r="D6" s="95"/>
      <c r="E6" s="96"/>
      <c r="F6" s="96"/>
      <c r="G6" s="927" t="s">
        <v>161</v>
      </c>
      <c r="H6" s="928"/>
      <c r="I6" s="929" t="s">
        <v>162</v>
      </c>
      <c r="J6" s="928"/>
      <c r="K6" s="97" t="s">
        <v>163</v>
      </c>
      <c r="L6" s="925" t="s">
        <v>233</v>
      </c>
      <c r="M6" s="925" t="s">
        <v>234</v>
      </c>
      <c r="N6" s="925" t="s">
        <v>235</v>
      </c>
    </row>
    <row r="7" spans="1:14" s="104" customFormat="1" ht="18" customHeight="1" thickBot="1" x14ac:dyDescent="0.3">
      <c r="A7" s="930" t="s">
        <v>164</v>
      </c>
      <c r="B7" s="931"/>
      <c r="C7" s="98" t="s">
        <v>2</v>
      </c>
      <c r="D7" s="98" t="s">
        <v>0</v>
      </c>
      <c r="E7" s="99" t="s">
        <v>231</v>
      </c>
      <c r="F7" s="99" t="s">
        <v>232</v>
      </c>
      <c r="G7" s="100" t="s">
        <v>165</v>
      </c>
      <c r="H7" s="101" t="s">
        <v>166</v>
      </c>
      <c r="I7" s="102" t="s">
        <v>165</v>
      </c>
      <c r="J7" s="101" t="s">
        <v>166</v>
      </c>
      <c r="K7" s="103" t="s">
        <v>166</v>
      </c>
      <c r="L7" s="926"/>
      <c r="M7" s="926"/>
      <c r="N7" s="926"/>
    </row>
    <row r="8" spans="1:14" s="114" customFormat="1" ht="8.25" customHeight="1" thickTop="1" x14ac:dyDescent="0.25">
      <c r="A8" s="105"/>
      <c r="B8" s="106"/>
      <c r="C8" s="107"/>
      <c r="D8" s="107"/>
      <c r="E8" s="108"/>
      <c r="F8" s="108"/>
      <c r="G8" s="109"/>
      <c r="H8" s="110"/>
      <c r="I8" s="111"/>
      <c r="J8" s="112"/>
      <c r="K8" s="113"/>
      <c r="L8" s="113"/>
      <c r="M8" s="113"/>
      <c r="N8" s="113"/>
    </row>
    <row r="9" spans="1:14" s="125" customFormat="1" ht="38.25" x14ac:dyDescent="0.2">
      <c r="A9" s="115"/>
      <c r="B9" s="116"/>
      <c r="C9" s="117" t="s">
        <v>167</v>
      </c>
      <c r="D9" s="118"/>
      <c r="E9" s="119"/>
      <c r="F9" s="119"/>
      <c r="G9" s="120"/>
      <c r="H9" s="121"/>
      <c r="I9" s="122"/>
      <c r="J9" s="121"/>
      <c r="K9" s="123"/>
      <c r="L9" s="123"/>
      <c r="M9" s="123"/>
      <c r="N9" s="123"/>
    </row>
    <row r="10" spans="1:14" s="125" customFormat="1" ht="140.25" x14ac:dyDescent="0.2">
      <c r="A10" s="132">
        <f>1</f>
        <v>1</v>
      </c>
      <c r="B10" s="133"/>
      <c r="C10" s="134" t="s">
        <v>383</v>
      </c>
      <c r="D10" s="118"/>
      <c r="E10" s="119"/>
      <c r="F10" s="119"/>
      <c r="G10" s="135"/>
      <c r="H10" s="136"/>
      <c r="I10" s="137"/>
      <c r="J10" s="136"/>
      <c r="K10" s="123"/>
      <c r="L10" s="123"/>
      <c r="M10" s="123"/>
      <c r="N10" s="123"/>
    </row>
    <row r="11" spans="1:14" s="313" customFormat="1" ht="20.100000000000001" customHeight="1" x14ac:dyDescent="0.25">
      <c r="A11" s="304"/>
      <c r="B11" s="305">
        <f>A10+0.1</f>
        <v>1.1000000000000001</v>
      </c>
      <c r="C11" s="306" t="s">
        <v>224</v>
      </c>
      <c r="D11" s="307" t="s">
        <v>169</v>
      </c>
      <c r="E11" s="308">
        <v>3</v>
      </c>
      <c r="F11" s="308"/>
      <c r="G11" s="309"/>
      <c r="H11" s="310"/>
      <c r="I11" s="311"/>
      <c r="J11" s="310"/>
      <c r="K11" s="312"/>
      <c r="L11" s="312"/>
      <c r="M11" s="312"/>
      <c r="N11" s="312"/>
    </row>
    <row r="12" spans="1:14" s="313" customFormat="1" ht="20.100000000000001" customHeight="1" x14ac:dyDescent="0.25">
      <c r="A12" s="304"/>
      <c r="B12" s="305">
        <f t="shared" ref="B12:B14" si="0">B11+0.1</f>
        <v>1.2000000000000002</v>
      </c>
      <c r="C12" s="306" t="s">
        <v>225</v>
      </c>
      <c r="D12" s="307" t="s">
        <v>169</v>
      </c>
      <c r="E12" s="308">
        <v>5</v>
      </c>
      <c r="F12" s="308"/>
      <c r="G12" s="309"/>
      <c r="H12" s="310"/>
      <c r="I12" s="311"/>
      <c r="J12" s="310"/>
      <c r="K12" s="312"/>
      <c r="L12" s="312"/>
      <c r="M12" s="312"/>
      <c r="N12" s="312"/>
    </row>
    <row r="13" spans="1:14" s="313" customFormat="1" ht="20.100000000000001" customHeight="1" x14ac:dyDescent="0.25">
      <c r="A13" s="304"/>
      <c r="B13" s="305">
        <f t="shared" si="0"/>
        <v>1.3000000000000003</v>
      </c>
      <c r="C13" s="306" t="s">
        <v>226</v>
      </c>
      <c r="D13" s="307" t="s">
        <v>169</v>
      </c>
      <c r="E13" s="308">
        <v>4</v>
      </c>
      <c r="F13" s="308"/>
      <c r="G13" s="309"/>
      <c r="H13" s="310"/>
      <c r="I13" s="311"/>
      <c r="J13" s="310"/>
      <c r="K13" s="312"/>
      <c r="L13" s="312"/>
      <c r="M13" s="312"/>
      <c r="N13" s="312"/>
    </row>
    <row r="14" spans="1:14" s="313" customFormat="1" ht="20.100000000000001" customHeight="1" x14ac:dyDescent="0.25">
      <c r="A14" s="304"/>
      <c r="B14" s="305">
        <f t="shared" si="0"/>
        <v>1.4000000000000004</v>
      </c>
      <c r="C14" s="306" t="s">
        <v>227</v>
      </c>
      <c r="D14" s="307" t="s">
        <v>169</v>
      </c>
      <c r="E14" s="308">
        <v>8</v>
      </c>
      <c r="F14" s="308"/>
      <c r="G14" s="309"/>
      <c r="H14" s="310"/>
      <c r="I14" s="311"/>
      <c r="J14" s="310"/>
      <c r="K14" s="312"/>
      <c r="L14" s="312"/>
      <c r="M14" s="312"/>
      <c r="N14" s="312"/>
    </row>
    <row r="15" spans="1:14" s="313" customFormat="1" ht="20.100000000000001" customHeight="1" x14ac:dyDescent="0.25">
      <c r="A15" s="304"/>
      <c r="B15" s="305">
        <f t="shared" ref="B15" si="1">B14+0.1</f>
        <v>1.5000000000000004</v>
      </c>
      <c r="C15" s="306" t="s">
        <v>228</v>
      </c>
      <c r="D15" s="307" t="s">
        <v>169</v>
      </c>
      <c r="E15" s="308">
        <v>2</v>
      </c>
      <c r="F15" s="308"/>
      <c r="G15" s="309"/>
      <c r="H15" s="310"/>
      <c r="I15" s="311"/>
      <c r="J15" s="310"/>
      <c r="K15" s="312"/>
      <c r="L15" s="312"/>
      <c r="M15" s="312"/>
      <c r="N15" s="312"/>
    </row>
    <row r="16" spans="1:14" s="125" customFormat="1" ht="186.75" x14ac:dyDescent="0.2">
      <c r="A16" s="132">
        <f>A10+1</f>
        <v>2</v>
      </c>
      <c r="B16" s="156"/>
      <c r="C16" s="157" t="s">
        <v>387</v>
      </c>
      <c r="D16" s="158"/>
      <c r="E16" s="159"/>
      <c r="F16" s="159"/>
      <c r="G16" s="160"/>
      <c r="H16" s="161"/>
      <c r="I16" s="162"/>
      <c r="J16" s="161"/>
      <c r="K16" s="163"/>
      <c r="L16" s="163"/>
      <c r="M16" s="163"/>
      <c r="N16" s="163"/>
    </row>
    <row r="17" spans="1:17" s="85" customFormat="1" ht="21.95" customHeight="1" x14ac:dyDescent="0.25">
      <c r="A17" s="164"/>
      <c r="B17" s="165"/>
      <c r="C17" s="166" t="s">
        <v>170</v>
      </c>
      <c r="D17" s="167"/>
      <c r="E17" s="168"/>
      <c r="F17" s="168"/>
      <c r="G17" s="169"/>
      <c r="H17" s="170"/>
      <c r="I17" s="171"/>
      <c r="J17" s="170"/>
      <c r="K17" s="172"/>
      <c r="L17" s="172"/>
      <c r="M17" s="172"/>
      <c r="N17" s="172"/>
    </row>
    <row r="18" spans="1:17" s="85" customFormat="1" ht="21.95" customHeight="1" x14ac:dyDescent="0.25">
      <c r="A18" s="173"/>
      <c r="B18" s="174">
        <f>A16+0.1</f>
        <v>2.1</v>
      </c>
      <c r="C18" s="175" t="s">
        <v>171</v>
      </c>
      <c r="D18" s="139" t="s">
        <v>172</v>
      </c>
      <c r="E18" s="140">
        <v>50</v>
      </c>
      <c r="F18" s="314"/>
      <c r="G18" s="141"/>
      <c r="H18" s="142"/>
      <c r="I18" s="143"/>
      <c r="J18" s="142"/>
      <c r="K18" s="144"/>
      <c r="L18" s="144"/>
      <c r="M18" s="144"/>
      <c r="N18" s="144"/>
      <c r="P18" s="176"/>
    </row>
    <row r="19" spans="1:17" s="85" customFormat="1" ht="21.95" customHeight="1" x14ac:dyDescent="0.25">
      <c r="A19" s="173"/>
      <c r="B19" s="174">
        <f>B18+0.1</f>
        <v>2.2000000000000002</v>
      </c>
      <c r="C19" s="177" t="s">
        <v>173</v>
      </c>
      <c r="D19" s="178" t="s">
        <v>172</v>
      </c>
      <c r="E19" s="145">
        <v>70</v>
      </c>
      <c r="F19" s="308"/>
      <c r="G19" s="179"/>
      <c r="H19" s="146"/>
      <c r="I19" s="180"/>
      <c r="J19" s="146"/>
      <c r="K19" s="147"/>
      <c r="L19" s="147"/>
      <c r="M19" s="147"/>
      <c r="N19" s="147"/>
      <c r="P19" s="176"/>
    </row>
    <row r="20" spans="1:17" s="85" customFormat="1" ht="21.95" customHeight="1" x14ac:dyDescent="0.25">
      <c r="A20" s="173"/>
      <c r="B20" s="174">
        <f>B19+0.1</f>
        <v>2.3000000000000003</v>
      </c>
      <c r="C20" s="175" t="s">
        <v>174</v>
      </c>
      <c r="D20" s="139" t="s">
        <v>172</v>
      </c>
      <c r="E20" s="140">
        <v>65</v>
      </c>
      <c r="F20" s="314"/>
      <c r="G20" s="141"/>
      <c r="H20" s="142"/>
      <c r="I20" s="143"/>
      <c r="J20" s="142"/>
      <c r="K20" s="144"/>
      <c r="L20" s="144"/>
      <c r="M20" s="144"/>
      <c r="N20" s="144"/>
      <c r="P20" s="176"/>
      <c r="Q20" s="181"/>
    </row>
    <row r="21" spans="1:17" s="85" customFormat="1" ht="21.95" customHeight="1" x14ac:dyDescent="0.25">
      <c r="A21" s="173"/>
      <c r="B21" s="174">
        <f>B20+0.1</f>
        <v>2.4000000000000004</v>
      </c>
      <c r="C21" s="177" t="s">
        <v>175</v>
      </c>
      <c r="D21" s="178" t="s">
        <v>172</v>
      </c>
      <c r="E21" s="145">
        <v>50</v>
      </c>
      <c r="F21" s="308"/>
      <c r="G21" s="179"/>
      <c r="H21" s="146"/>
      <c r="I21" s="180"/>
      <c r="J21" s="146"/>
      <c r="K21" s="147"/>
      <c r="L21" s="147"/>
      <c r="M21" s="147"/>
      <c r="N21" s="147"/>
      <c r="P21" s="176"/>
    </row>
    <row r="22" spans="1:17" s="85" customFormat="1" ht="21.95" customHeight="1" x14ac:dyDescent="0.25">
      <c r="A22" s="173"/>
      <c r="B22" s="174">
        <f t="shared" ref="B22:B26" si="2">B21+0.1</f>
        <v>2.5000000000000004</v>
      </c>
      <c r="C22" s="175" t="s">
        <v>176</v>
      </c>
      <c r="D22" s="139" t="s">
        <v>172</v>
      </c>
      <c r="E22" s="140">
        <v>20</v>
      </c>
      <c r="F22" s="314"/>
      <c r="G22" s="141"/>
      <c r="H22" s="142"/>
      <c r="I22" s="143"/>
      <c r="J22" s="142"/>
      <c r="K22" s="144"/>
      <c r="L22" s="144"/>
      <c r="M22" s="144"/>
      <c r="N22" s="144"/>
      <c r="P22" s="176"/>
    </row>
    <row r="23" spans="1:17" s="85" customFormat="1" ht="21.95" customHeight="1" x14ac:dyDescent="0.25">
      <c r="A23" s="173"/>
      <c r="B23" s="174">
        <f t="shared" si="2"/>
        <v>2.6000000000000005</v>
      </c>
      <c r="C23" s="175" t="s">
        <v>177</v>
      </c>
      <c r="D23" s="139" t="s">
        <v>172</v>
      </c>
      <c r="E23" s="140">
        <v>10</v>
      </c>
      <c r="F23" s="314"/>
      <c r="G23" s="141"/>
      <c r="H23" s="142"/>
      <c r="I23" s="143"/>
      <c r="J23" s="142"/>
      <c r="K23" s="144"/>
      <c r="L23" s="144"/>
      <c r="M23" s="144"/>
      <c r="N23" s="144"/>
      <c r="P23" s="176"/>
    </row>
    <row r="24" spans="1:17" s="85" customFormat="1" ht="21.95" customHeight="1" x14ac:dyDescent="0.25">
      <c r="A24" s="173"/>
      <c r="B24" s="174">
        <f t="shared" si="2"/>
        <v>2.7000000000000006</v>
      </c>
      <c r="C24" s="175" t="s">
        <v>178</v>
      </c>
      <c r="D24" s="139" t="s">
        <v>172</v>
      </c>
      <c r="E24" s="145">
        <v>33</v>
      </c>
      <c r="F24" s="308"/>
      <c r="G24" s="179"/>
      <c r="H24" s="146"/>
      <c r="I24" s="180"/>
      <c r="J24" s="146"/>
      <c r="K24" s="144"/>
      <c r="L24" s="144"/>
      <c r="M24" s="144"/>
      <c r="N24" s="144"/>
      <c r="P24" s="176"/>
    </row>
    <row r="25" spans="1:17" s="85" customFormat="1" ht="21.95" customHeight="1" x14ac:dyDescent="0.25">
      <c r="A25" s="173"/>
      <c r="B25" s="174">
        <f t="shared" si="2"/>
        <v>2.8000000000000007</v>
      </c>
      <c r="C25" s="175" t="s">
        <v>179</v>
      </c>
      <c r="D25" s="139" t="s">
        <v>172</v>
      </c>
      <c r="E25" s="145" t="s">
        <v>180</v>
      </c>
      <c r="F25" s="308"/>
      <c r="G25" s="179"/>
      <c r="H25" s="146"/>
      <c r="I25" s="180"/>
      <c r="J25" s="146"/>
      <c r="K25" s="144"/>
      <c r="L25" s="144"/>
      <c r="M25" s="144"/>
      <c r="N25" s="144"/>
      <c r="P25" s="176"/>
    </row>
    <row r="26" spans="1:17" s="85" customFormat="1" ht="21.95" customHeight="1" thickBot="1" x14ac:dyDescent="0.3">
      <c r="A26" s="182"/>
      <c r="B26" s="183">
        <f t="shared" si="2"/>
        <v>2.9000000000000008</v>
      </c>
      <c r="C26" s="184" t="s">
        <v>181</v>
      </c>
      <c r="D26" s="149" t="s">
        <v>172</v>
      </c>
      <c r="E26" s="150" t="s">
        <v>180</v>
      </c>
      <c r="F26" s="150"/>
      <c r="G26" s="185"/>
      <c r="H26" s="151"/>
      <c r="I26" s="186"/>
      <c r="J26" s="151"/>
      <c r="K26" s="187"/>
      <c r="L26" s="187"/>
      <c r="M26" s="187"/>
      <c r="N26" s="187"/>
      <c r="P26" s="176"/>
    </row>
    <row r="27" spans="1:17" s="85" customFormat="1" ht="64.5" thickBot="1" x14ac:dyDescent="0.3">
      <c r="A27" s="152">
        <f>A16+1</f>
        <v>3</v>
      </c>
      <c r="B27" s="183"/>
      <c r="C27" s="510" t="s">
        <v>386</v>
      </c>
      <c r="D27" s="149" t="s">
        <v>182</v>
      </c>
      <c r="E27" s="150">
        <v>1</v>
      </c>
      <c r="F27" s="150"/>
      <c r="G27" s="185"/>
      <c r="H27" s="151"/>
      <c r="I27" s="186"/>
      <c r="J27" s="151"/>
      <c r="K27" s="187"/>
      <c r="L27" s="187"/>
      <c r="M27" s="187"/>
      <c r="N27" s="187"/>
      <c r="P27" s="176"/>
    </row>
    <row r="28" spans="1:17" s="125" customFormat="1" ht="83.25" customHeight="1" x14ac:dyDescent="0.2">
      <c r="A28" s="152">
        <f>A27+1</f>
        <v>4</v>
      </c>
      <c r="B28" s="188"/>
      <c r="C28" s="189" t="s">
        <v>384</v>
      </c>
      <c r="D28" s="190" t="s">
        <v>182</v>
      </c>
      <c r="E28" s="191">
        <v>1</v>
      </c>
      <c r="F28" s="191"/>
      <c r="G28" s="192"/>
      <c r="H28" s="193"/>
      <c r="I28" s="194"/>
      <c r="J28" s="193"/>
      <c r="K28" s="195"/>
      <c r="L28" s="195"/>
      <c r="M28" s="195"/>
      <c r="N28" s="195"/>
    </row>
    <row r="29" spans="1:17" s="85" customFormat="1" ht="82.5" customHeight="1" x14ac:dyDescent="0.2">
      <c r="A29" s="132">
        <f>A28+1</f>
        <v>5</v>
      </c>
      <c r="B29" s="174"/>
      <c r="C29" s="196" t="s">
        <v>385</v>
      </c>
      <c r="D29" s="126" t="s">
        <v>172</v>
      </c>
      <c r="E29" s="315">
        <v>15</v>
      </c>
      <c r="F29" s="315"/>
      <c r="G29" s="128"/>
      <c r="H29" s="129"/>
      <c r="I29" s="130"/>
      <c r="J29" s="129"/>
      <c r="K29" s="131"/>
      <c r="L29" s="131"/>
      <c r="M29" s="131"/>
      <c r="N29" s="131"/>
    </row>
    <row r="30" spans="1:17" s="85" customFormat="1" ht="192" customHeight="1" x14ac:dyDescent="0.2">
      <c r="A30" s="132">
        <f>A29+1</f>
        <v>6</v>
      </c>
      <c r="B30" s="174"/>
      <c r="C30" s="659" t="s">
        <v>542</v>
      </c>
      <c r="D30" s="158"/>
      <c r="E30" s="197"/>
      <c r="F30" s="197"/>
      <c r="G30" s="198"/>
      <c r="H30" s="199"/>
      <c r="I30" s="200"/>
      <c r="J30" s="199"/>
      <c r="K30" s="123"/>
      <c r="L30" s="123"/>
      <c r="M30" s="123"/>
      <c r="N30" s="123"/>
    </row>
    <row r="31" spans="1:17" s="85" customFormat="1" ht="24" customHeight="1" x14ac:dyDescent="0.25">
      <c r="A31" s="201"/>
      <c r="B31" s="202">
        <f>A30+0.1</f>
        <v>6.1</v>
      </c>
      <c r="C31" s="203" t="s">
        <v>184</v>
      </c>
      <c r="D31" s="204" t="s">
        <v>172</v>
      </c>
      <c r="E31" s="140">
        <v>50</v>
      </c>
      <c r="F31" s="314"/>
      <c r="G31" s="205"/>
      <c r="H31" s="206"/>
      <c r="I31" s="207"/>
      <c r="J31" s="206"/>
      <c r="K31" s="144"/>
      <c r="L31" s="144"/>
      <c r="M31" s="144"/>
      <c r="N31" s="144"/>
    </row>
    <row r="32" spans="1:17" s="85" customFormat="1" ht="24" customHeight="1" x14ac:dyDescent="0.25">
      <c r="A32" s="201"/>
      <c r="B32" s="202">
        <f>B31+0.1</f>
        <v>6.1999999999999993</v>
      </c>
      <c r="C32" s="203" t="s">
        <v>185</v>
      </c>
      <c r="D32" s="204" t="s">
        <v>172</v>
      </c>
      <c r="E32" s="140">
        <v>20</v>
      </c>
      <c r="F32" s="314"/>
      <c r="G32" s="205"/>
      <c r="H32" s="206"/>
      <c r="I32" s="207"/>
      <c r="J32" s="206"/>
      <c r="K32" s="144"/>
      <c r="L32" s="144"/>
      <c r="M32" s="144"/>
      <c r="N32" s="144"/>
    </row>
    <row r="33" spans="1:15" s="85" customFormat="1" ht="24" customHeight="1" x14ac:dyDescent="0.25">
      <c r="A33" s="201"/>
      <c r="B33" s="202">
        <f>B32+0.1</f>
        <v>6.2999999999999989</v>
      </c>
      <c r="C33" s="203" t="s">
        <v>186</v>
      </c>
      <c r="D33" s="204" t="s">
        <v>172</v>
      </c>
      <c r="E33" s="140">
        <v>10</v>
      </c>
      <c r="F33" s="314"/>
      <c r="G33" s="205"/>
      <c r="H33" s="206"/>
      <c r="I33" s="207"/>
      <c r="J33" s="206"/>
      <c r="K33" s="144"/>
      <c r="L33" s="144"/>
      <c r="M33" s="144"/>
      <c r="N33" s="144"/>
    </row>
    <row r="34" spans="1:15" s="85" customFormat="1" ht="24" customHeight="1" x14ac:dyDescent="0.25">
      <c r="A34" s="201"/>
      <c r="B34" s="202">
        <f>B33+0.1</f>
        <v>6.3999999999999986</v>
      </c>
      <c r="C34" s="208" t="s">
        <v>187</v>
      </c>
      <c r="D34" s="209" t="s">
        <v>172</v>
      </c>
      <c r="E34" s="145">
        <v>2</v>
      </c>
      <c r="F34" s="308"/>
      <c r="G34" s="210"/>
      <c r="H34" s="211"/>
      <c r="I34" s="212"/>
      <c r="J34" s="211"/>
      <c r="K34" s="147"/>
      <c r="L34" s="147"/>
      <c r="M34" s="147"/>
      <c r="N34" s="147"/>
    </row>
    <row r="35" spans="1:15" s="125" customFormat="1" ht="91.5" customHeight="1" x14ac:dyDescent="0.2">
      <c r="A35" s="213">
        <f>A30+1</f>
        <v>7</v>
      </c>
      <c r="B35" s="240"/>
      <c r="C35" s="241" t="s">
        <v>189</v>
      </c>
      <c r="D35" s="126" t="s">
        <v>183</v>
      </c>
      <c r="E35" s="127">
        <v>250</v>
      </c>
      <c r="F35" s="315"/>
      <c r="G35" s="242"/>
      <c r="H35" s="243"/>
      <c r="I35" s="244"/>
      <c r="J35" s="243"/>
      <c r="K35" s="131"/>
      <c r="L35" s="131"/>
      <c r="M35" s="131"/>
      <c r="N35" s="131"/>
      <c r="O35" s="245"/>
    </row>
    <row r="36" spans="1:15" s="125" customFormat="1" ht="64.5" thickBot="1" x14ac:dyDescent="0.25">
      <c r="A36" s="214">
        <f>A35+1</f>
        <v>8</v>
      </c>
      <c r="B36" s="246"/>
      <c r="C36" s="247" t="s">
        <v>190</v>
      </c>
      <c r="D36" s="248" t="s">
        <v>183</v>
      </c>
      <c r="E36" s="127">
        <v>250</v>
      </c>
      <c r="F36" s="316"/>
      <c r="G36" s="249"/>
      <c r="H36" s="250"/>
      <c r="I36" s="251"/>
      <c r="J36" s="250"/>
      <c r="K36" s="252"/>
      <c r="L36" s="252"/>
      <c r="M36" s="252"/>
      <c r="N36" s="252"/>
      <c r="O36" s="245"/>
    </row>
    <row r="37" spans="1:15" s="85" customFormat="1" ht="63.75" x14ac:dyDescent="0.2">
      <c r="A37" s="253">
        <f>A36+1</f>
        <v>9</v>
      </c>
      <c r="B37" s="221"/>
      <c r="C37" s="254" t="s">
        <v>191</v>
      </c>
      <c r="D37" s="153"/>
      <c r="E37" s="154"/>
      <c r="F37" s="154"/>
      <c r="G37" s="223"/>
      <c r="H37" s="224"/>
      <c r="I37" s="225"/>
      <c r="J37" s="224"/>
      <c r="K37" s="155"/>
      <c r="L37" s="155"/>
      <c r="M37" s="155"/>
      <c r="N37" s="155"/>
    </row>
    <row r="38" spans="1:15" s="85" customFormat="1" ht="24" customHeight="1" x14ac:dyDescent="0.25">
      <c r="A38" s="138"/>
      <c r="B38" s="255">
        <f>A37+0.1</f>
        <v>9.1</v>
      </c>
      <c r="C38" s="203" t="s">
        <v>192</v>
      </c>
      <c r="D38" s="204" t="s">
        <v>169</v>
      </c>
      <c r="E38" s="140">
        <v>3</v>
      </c>
      <c r="F38" s="140"/>
      <c r="G38" s="205"/>
      <c r="H38" s="206"/>
      <c r="I38" s="207"/>
      <c r="J38" s="206"/>
      <c r="K38" s="144"/>
      <c r="L38" s="144"/>
      <c r="M38" s="144"/>
      <c r="N38" s="144"/>
    </row>
    <row r="39" spans="1:15" s="85" customFormat="1" ht="24" customHeight="1" x14ac:dyDescent="0.25">
      <c r="A39" s="138"/>
      <c r="B39" s="255">
        <f>B38+0.1</f>
        <v>9.1999999999999993</v>
      </c>
      <c r="C39" s="203" t="s">
        <v>193</v>
      </c>
      <c r="D39" s="204" t="s">
        <v>169</v>
      </c>
      <c r="E39" s="140">
        <v>1</v>
      </c>
      <c r="F39" s="140"/>
      <c r="G39" s="205"/>
      <c r="H39" s="206"/>
      <c r="I39" s="207"/>
      <c r="J39" s="206"/>
      <c r="K39" s="144"/>
      <c r="L39" s="144"/>
      <c r="M39" s="144"/>
      <c r="N39" s="144"/>
    </row>
    <row r="40" spans="1:15" s="85" customFormat="1" ht="24" customHeight="1" x14ac:dyDescent="0.25">
      <c r="A40" s="138"/>
      <c r="B40" s="255">
        <f>B39+0.1</f>
        <v>9.2999999999999989</v>
      </c>
      <c r="C40" s="208" t="s">
        <v>194</v>
      </c>
      <c r="D40" s="209" t="s">
        <v>169</v>
      </c>
      <c r="E40" s="145">
        <v>1</v>
      </c>
      <c r="F40" s="145"/>
      <c r="G40" s="210"/>
      <c r="H40" s="211"/>
      <c r="I40" s="212"/>
      <c r="J40" s="211"/>
      <c r="K40" s="147"/>
      <c r="L40" s="147"/>
      <c r="M40" s="147"/>
      <c r="N40" s="147"/>
    </row>
    <row r="41" spans="1:15" s="125" customFormat="1" ht="89.25" x14ac:dyDescent="0.2">
      <c r="A41" s="226">
        <f>A37+1</f>
        <v>10</v>
      </c>
      <c r="B41" s="256"/>
      <c r="C41" s="257" t="s">
        <v>195</v>
      </c>
      <c r="D41" s="158"/>
      <c r="E41" s="197"/>
      <c r="F41" s="197"/>
      <c r="G41" s="258"/>
      <c r="H41" s="259"/>
      <c r="I41" s="260"/>
      <c r="J41" s="259"/>
      <c r="K41" s="163"/>
      <c r="L41" s="163"/>
      <c r="M41" s="163"/>
      <c r="N41" s="163"/>
    </row>
    <row r="42" spans="1:15" s="85" customFormat="1" ht="24" customHeight="1" x14ac:dyDescent="0.25">
      <c r="A42" s="138"/>
      <c r="B42" s="255">
        <f>A41+0.1</f>
        <v>10.1</v>
      </c>
      <c r="C42" s="227" t="s">
        <v>196</v>
      </c>
      <c r="D42" s="228"/>
      <c r="E42" s="229"/>
      <c r="F42" s="229"/>
      <c r="G42" s="230"/>
      <c r="H42" s="231"/>
      <c r="I42" s="232"/>
      <c r="J42" s="231"/>
      <c r="K42" s="233"/>
      <c r="L42" s="233"/>
      <c r="M42" s="233"/>
      <c r="N42" s="233"/>
    </row>
    <row r="43" spans="1:15" s="85" customFormat="1" ht="24" customHeight="1" x14ac:dyDescent="0.25">
      <c r="A43" s="138"/>
      <c r="B43" s="255" t="s">
        <v>188</v>
      </c>
      <c r="C43" s="203" t="s">
        <v>197</v>
      </c>
      <c r="D43" s="204" t="s">
        <v>169</v>
      </c>
      <c r="E43" s="140">
        <v>3</v>
      </c>
      <c r="F43" s="140"/>
      <c r="G43" s="205"/>
      <c r="H43" s="206"/>
      <c r="I43" s="207"/>
      <c r="J43" s="206"/>
      <c r="K43" s="144"/>
      <c r="L43" s="144"/>
      <c r="M43" s="144"/>
      <c r="N43" s="144"/>
    </row>
    <row r="44" spans="1:15" s="85" customFormat="1" ht="24" customHeight="1" x14ac:dyDescent="0.25">
      <c r="A44" s="138"/>
      <c r="B44" s="255">
        <f>B42+0.1</f>
        <v>10.199999999999999</v>
      </c>
      <c r="C44" s="261" t="s">
        <v>198</v>
      </c>
      <c r="D44" s="234"/>
      <c r="E44" s="235"/>
      <c r="F44" s="235"/>
      <c r="G44" s="236"/>
      <c r="H44" s="237"/>
      <c r="I44" s="238"/>
      <c r="J44" s="237"/>
      <c r="K44" s="239"/>
      <c r="L44" s="239"/>
      <c r="M44" s="239"/>
      <c r="N44" s="239"/>
    </row>
    <row r="45" spans="1:15" s="85" customFormat="1" ht="24" customHeight="1" x14ac:dyDescent="0.25">
      <c r="A45" s="138"/>
      <c r="B45" s="255" t="s">
        <v>188</v>
      </c>
      <c r="C45" s="203" t="s">
        <v>199</v>
      </c>
      <c r="D45" s="204" t="s">
        <v>169</v>
      </c>
      <c r="E45" s="140">
        <v>12</v>
      </c>
      <c r="F45" s="140"/>
      <c r="G45" s="205"/>
      <c r="H45" s="206"/>
      <c r="I45" s="207"/>
      <c r="J45" s="206"/>
      <c r="K45" s="144"/>
      <c r="L45" s="144"/>
      <c r="M45" s="144"/>
      <c r="N45" s="144"/>
    </row>
    <row r="46" spans="1:15" s="85" customFormat="1" ht="24" customHeight="1" x14ac:dyDescent="0.25">
      <c r="A46" s="138"/>
      <c r="B46" s="255" t="s">
        <v>200</v>
      </c>
      <c r="C46" s="203" t="s">
        <v>197</v>
      </c>
      <c r="D46" s="204" t="s">
        <v>169</v>
      </c>
      <c r="E46" s="140">
        <v>2</v>
      </c>
      <c r="F46" s="140"/>
      <c r="G46" s="205"/>
      <c r="H46" s="206"/>
      <c r="I46" s="207"/>
      <c r="J46" s="206"/>
      <c r="K46" s="144"/>
      <c r="L46" s="144"/>
      <c r="M46" s="144"/>
      <c r="N46" s="144"/>
    </row>
    <row r="47" spans="1:15" s="85" customFormat="1" ht="24" customHeight="1" x14ac:dyDescent="0.25">
      <c r="A47" s="138"/>
      <c r="B47" s="255" t="s">
        <v>201</v>
      </c>
      <c r="C47" s="203" t="s">
        <v>202</v>
      </c>
      <c r="D47" s="204" t="s">
        <v>169</v>
      </c>
      <c r="E47" s="140" t="s">
        <v>180</v>
      </c>
      <c r="F47" s="140"/>
      <c r="G47" s="205"/>
      <c r="H47" s="206"/>
      <c r="I47" s="207"/>
      <c r="J47" s="206"/>
      <c r="K47" s="144"/>
      <c r="L47" s="144"/>
      <c r="M47" s="144"/>
      <c r="N47" s="144"/>
    </row>
    <row r="48" spans="1:15" s="85" customFormat="1" ht="24" customHeight="1" x14ac:dyDescent="0.25">
      <c r="A48" s="138"/>
      <c r="B48" s="255" t="s">
        <v>203</v>
      </c>
      <c r="C48" s="203" t="s">
        <v>204</v>
      </c>
      <c r="D48" s="204" t="s">
        <v>169</v>
      </c>
      <c r="E48" s="140" t="s">
        <v>180</v>
      </c>
      <c r="F48" s="140"/>
      <c r="G48" s="205"/>
      <c r="H48" s="206"/>
      <c r="I48" s="207"/>
      <c r="J48" s="206"/>
      <c r="K48" s="144"/>
      <c r="L48" s="144"/>
      <c r="M48" s="144"/>
      <c r="N48" s="144"/>
    </row>
    <row r="49" spans="1:14" s="85" customFormat="1" ht="24" customHeight="1" x14ac:dyDescent="0.25">
      <c r="A49" s="138"/>
      <c r="B49" s="255" t="s">
        <v>205</v>
      </c>
      <c r="C49" s="203" t="s">
        <v>206</v>
      </c>
      <c r="D49" s="204" t="s">
        <v>169</v>
      </c>
      <c r="E49" s="140" t="s">
        <v>180</v>
      </c>
      <c r="F49" s="140"/>
      <c r="G49" s="205"/>
      <c r="H49" s="206"/>
      <c r="I49" s="207"/>
      <c r="J49" s="206"/>
      <c r="K49" s="144"/>
      <c r="L49" s="144"/>
      <c r="M49" s="144"/>
      <c r="N49" s="144"/>
    </row>
    <row r="50" spans="1:14" s="85" customFormat="1" ht="24" customHeight="1" thickBot="1" x14ac:dyDescent="0.3">
      <c r="A50" s="148"/>
      <c r="B50" s="262" t="s">
        <v>207</v>
      </c>
      <c r="C50" s="215" t="s">
        <v>208</v>
      </c>
      <c r="D50" s="216" t="s">
        <v>169</v>
      </c>
      <c r="E50" s="140" t="s">
        <v>180</v>
      </c>
      <c r="F50" s="217"/>
      <c r="G50" s="218"/>
      <c r="H50" s="219"/>
      <c r="I50" s="220"/>
      <c r="J50" s="219"/>
      <c r="K50" s="187"/>
      <c r="L50" s="187"/>
      <c r="M50" s="187"/>
      <c r="N50" s="187"/>
    </row>
    <row r="51" spans="1:14" s="125" customFormat="1" ht="51" x14ac:dyDescent="0.2">
      <c r="A51" s="253">
        <f>A41+1</f>
        <v>11</v>
      </c>
      <c r="B51" s="263"/>
      <c r="C51" s="222" t="s">
        <v>209</v>
      </c>
      <c r="D51" s="264"/>
      <c r="E51" s="154"/>
      <c r="F51" s="154"/>
      <c r="G51" s="223"/>
      <c r="H51" s="224"/>
      <c r="I51" s="225"/>
      <c r="J51" s="224"/>
      <c r="K51" s="155"/>
      <c r="L51" s="155"/>
      <c r="M51" s="155"/>
      <c r="N51" s="155"/>
    </row>
    <row r="52" spans="1:14" s="85" customFormat="1" ht="24" customHeight="1" x14ac:dyDescent="0.25">
      <c r="A52" s="138"/>
      <c r="B52" s="255">
        <f>A51+0.1</f>
        <v>11.1</v>
      </c>
      <c r="C52" s="203" t="s">
        <v>199</v>
      </c>
      <c r="D52" s="204" t="s">
        <v>169</v>
      </c>
      <c r="E52" s="140">
        <v>9</v>
      </c>
      <c r="F52" s="140"/>
      <c r="G52" s="205"/>
      <c r="H52" s="206"/>
      <c r="I52" s="207"/>
      <c r="J52" s="206"/>
      <c r="K52" s="144"/>
      <c r="L52" s="144"/>
      <c r="M52" s="144"/>
      <c r="N52" s="144"/>
    </row>
    <row r="53" spans="1:14" s="85" customFormat="1" ht="24" customHeight="1" x14ac:dyDescent="0.25">
      <c r="A53" s="138"/>
      <c r="B53" s="255">
        <f>B52+0.1</f>
        <v>11.2</v>
      </c>
      <c r="C53" s="203" t="s">
        <v>197</v>
      </c>
      <c r="D53" s="204" t="s">
        <v>169</v>
      </c>
      <c r="E53" s="140">
        <v>3</v>
      </c>
      <c r="F53" s="140"/>
      <c r="G53" s="205"/>
      <c r="H53" s="206"/>
      <c r="I53" s="207"/>
      <c r="J53" s="206"/>
      <c r="K53" s="144"/>
      <c r="L53" s="144"/>
      <c r="M53" s="144"/>
      <c r="N53" s="144"/>
    </row>
    <row r="54" spans="1:14" s="85" customFormat="1" ht="24" customHeight="1" x14ac:dyDescent="0.25">
      <c r="A54" s="138"/>
      <c r="B54" s="255">
        <f>B53+0.1</f>
        <v>11.299999999999999</v>
      </c>
      <c r="C54" s="203" t="s">
        <v>202</v>
      </c>
      <c r="D54" s="204" t="s">
        <v>169</v>
      </c>
      <c r="E54" s="140" t="s">
        <v>180</v>
      </c>
      <c r="F54" s="140"/>
      <c r="G54" s="205"/>
      <c r="H54" s="206"/>
      <c r="I54" s="207"/>
      <c r="J54" s="206"/>
      <c r="K54" s="144"/>
      <c r="L54" s="144"/>
      <c r="M54" s="144"/>
      <c r="N54" s="144"/>
    </row>
    <row r="55" spans="1:14" s="85" customFormat="1" ht="24" customHeight="1" x14ac:dyDescent="0.25">
      <c r="A55" s="138"/>
      <c r="B55" s="255">
        <f>B54+0.1</f>
        <v>11.399999999999999</v>
      </c>
      <c r="C55" s="203" t="s">
        <v>210</v>
      </c>
      <c r="D55" s="204" t="s">
        <v>169</v>
      </c>
      <c r="E55" s="140" t="s">
        <v>180</v>
      </c>
      <c r="F55" s="140"/>
      <c r="G55" s="205"/>
      <c r="H55" s="206"/>
      <c r="I55" s="207"/>
      <c r="J55" s="206"/>
      <c r="K55" s="144"/>
      <c r="L55" s="144"/>
      <c r="M55" s="144"/>
      <c r="N55" s="144"/>
    </row>
    <row r="56" spans="1:14" s="85" customFormat="1" ht="24" customHeight="1" x14ac:dyDescent="0.25">
      <c r="A56" s="138"/>
      <c r="B56" s="255">
        <f>B55+0.1</f>
        <v>11.499999999999998</v>
      </c>
      <c r="C56" s="208" t="s">
        <v>204</v>
      </c>
      <c r="D56" s="209" t="s">
        <v>169</v>
      </c>
      <c r="E56" s="140" t="s">
        <v>180</v>
      </c>
      <c r="F56" s="145"/>
      <c r="G56" s="210"/>
      <c r="H56" s="211"/>
      <c r="I56" s="212"/>
      <c r="J56" s="211"/>
      <c r="K56" s="147"/>
      <c r="L56" s="147"/>
      <c r="M56" s="147"/>
      <c r="N56" s="147"/>
    </row>
    <row r="57" spans="1:14" s="125" customFormat="1" ht="51.75" thickBot="1" x14ac:dyDescent="0.25">
      <c r="A57" s="226">
        <f>A51+1</f>
        <v>12</v>
      </c>
      <c r="B57" s="256"/>
      <c r="C57" s="247" t="s">
        <v>236</v>
      </c>
      <c r="D57" s="248" t="s">
        <v>183</v>
      </c>
      <c r="E57" s="317">
        <v>120</v>
      </c>
      <c r="F57" s="197"/>
      <c r="G57" s="258"/>
      <c r="H57" s="259"/>
      <c r="I57" s="260"/>
      <c r="J57" s="259"/>
      <c r="K57" s="163"/>
      <c r="L57" s="163"/>
      <c r="M57" s="163"/>
      <c r="N57" s="163"/>
    </row>
    <row r="58" spans="1:14" s="125" customFormat="1" ht="51" x14ac:dyDescent="0.2">
      <c r="A58" s="213">
        <f>A57+1</f>
        <v>13</v>
      </c>
      <c r="B58" s="240"/>
      <c r="C58" s="265" t="s">
        <v>229</v>
      </c>
      <c r="D58" s="266" t="s">
        <v>182</v>
      </c>
      <c r="E58" s="267">
        <v>1</v>
      </c>
      <c r="F58" s="267"/>
      <c r="G58" s="268"/>
      <c r="H58" s="269"/>
      <c r="I58" s="270"/>
      <c r="J58" s="269"/>
      <c r="K58" s="271"/>
      <c r="L58" s="271"/>
      <c r="M58" s="271"/>
      <c r="N58" s="271"/>
    </row>
    <row r="59" spans="1:14" s="85" customFormat="1" ht="87" customHeight="1" x14ac:dyDescent="0.2">
      <c r="A59" s="213">
        <f t="shared" ref="A59:A60" si="3">A58+1</f>
        <v>14</v>
      </c>
      <c r="B59" s="256"/>
      <c r="C59" s="196" t="s">
        <v>211</v>
      </c>
      <c r="D59" s="272" t="s">
        <v>168</v>
      </c>
      <c r="E59" s="127">
        <v>1</v>
      </c>
      <c r="F59" s="127"/>
      <c r="G59" s="128"/>
      <c r="H59" s="129"/>
      <c r="I59" s="130"/>
      <c r="J59" s="129"/>
      <c r="K59" s="131"/>
      <c r="L59" s="131"/>
      <c r="M59" s="131"/>
      <c r="N59" s="131"/>
    </row>
    <row r="60" spans="1:14" s="85" customFormat="1" ht="90" thickBot="1" x14ac:dyDescent="0.25">
      <c r="A60" s="214">
        <f t="shared" si="3"/>
        <v>15</v>
      </c>
      <c r="B60" s="273"/>
      <c r="C60" s="318" t="s">
        <v>230</v>
      </c>
      <c r="D60" s="274" t="s">
        <v>168</v>
      </c>
      <c r="E60" s="275">
        <v>1</v>
      </c>
      <c r="F60" s="275"/>
      <c r="G60" s="276"/>
      <c r="H60" s="277"/>
      <c r="I60" s="278"/>
      <c r="J60" s="277"/>
      <c r="K60" s="279"/>
      <c r="L60" s="279"/>
      <c r="M60" s="279"/>
      <c r="N60" s="279"/>
    </row>
    <row r="61" spans="1:14" s="85" customFormat="1" ht="35.25" customHeight="1" thickTop="1" thickBot="1" x14ac:dyDescent="0.3">
      <c r="A61" s="280"/>
      <c r="B61" s="281"/>
      <c r="C61" s="282" t="s">
        <v>212</v>
      </c>
      <c r="D61" s="283"/>
      <c r="E61" s="284"/>
      <c r="F61" s="284"/>
      <c r="G61" s="285"/>
      <c r="H61" s="286"/>
      <c r="I61" s="287"/>
      <c r="J61" s="286"/>
      <c r="K61" s="288"/>
      <c r="L61" s="288"/>
      <c r="M61" s="288"/>
      <c r="N61" s="288"/>
    </row>
    <row r="62" spans="1:14" s="85" customFormat="1" ht="12.75" customHeight="1" x14ac:dyDescent="0.25">
      <c r="A62" s="289"/>
      <c r="B62" s="290"/>
      <c r="C62" s="291"/>
      <c r="D62" s="292"/>
      <c r="E62" s="293"/>
      <c r="F62" s="293"/>
      <c r="G62" s="294"/>
      <c r="H62" s="294"/>
      <c r="I62" s="294"/>
      <c r="J62" s="294"/>
      <c r="K62" s="294"/>
      <c r="L62" s="294"/>
      <c r="M62" s="294"/>
      <c r="N62" s="294"/>
    </row>
    <row r="63" spans="1:14" s="125" customFormat="1" ht="12.75" x14ac:dyDescent="0.2">
      <c r="A63" s="295" t="s">
        <v>213</v>
      </c>
      <c r="B63" s="116"/>
      <c r="D63" s="124"/>
      <c r="E63" s="296"/>
      <c r="F63" s="296"/>
      <c r="G63" s="297"/>
      <c r="H63" s="297"/>
      <c r="I63" s="297"/>
      <c r="J63" s="297"/>
      <c r="K63" s="297"/>
      <c r="L63" s="297"/>
      <c r="M63" s="297"/>
      <c r="N63" s="297"/>
    </row>
    <row r="64" spans="1:14" s="245" customFormat="1" ht="18.75" customHeight="1" x14ac:dyDescent="0.25">
      <c r="A64" s="298" t="s">
        <v>214</v>
      </c>
      <c r="B64" s="924" t="s">
        <v>215</v>
      </c>
      <c r="C64" s="932"/>
      <c r="D64" s="932"/>
      <c r="E64" s="932"/>
      <c r="F64" s="932"/>
      <c r="G64" s="932"/>
      <c r="H64" s="932"/>
      <c r="I64" s="932"/>
      <c r="J64" s="932"/>
      <c r="K64" s="932"/>
      <c r="L64" s="298"/>
      <c r="M64" s="298"/>
    </row>
    <row r="65" spans="1:13" s="245" customFormat="1" ht="27.75" customHeight="1" x14ac:dyDescent="0.25">
      <c r="A65" s="298" t="s">
        <v>216</v>
      </c>
      <c r="B65" s="924" t="s">
        <v>217</v>
      </c>
      <c r="C65" s="932"/>
      <c r="D65" s="932"/>
      <c r="E65" s="932"/>
      <c r="F65" s="932"/>
      <c r="G65" s="932"/>
      <c r="H65" s="932"/>
      <c r="I65" s="932"/>
      <c r="J65" s="932"/>
      <c r="K65" s="932"/>
      <c r="L65" s="298"/>
      <c r="M65" s="298"/>
    </row>
    <row r="66" spans="1:13" s="85" customFormat="1" ht="21" customHeight="1" x14ac:dyDescent="0.25">
      <c r="A66" s="84" t="s">
        <v>218</v>
      </c>
      <c r="B66" s="933" t="s">
        <v>219</v>
      </c>
      <c r="C66" s="933"/>
      <c r="D66" s="933"/>
      <c r="E66" s="933"/>
      <c r="F66" s="933"/>
      <c r="G66" s="933"/>
      <c r="H66" s="933"/>
      <c r="I66" s="933"/>
      <c r="J66" s="933"/>
      <c r="K66" s="933"/>
      <c r="L66" s="84"/>
      <c r="M66" s="84"/>
    </row>
    <row r="67" spans="1:13" s="245" customFormat="1" ht="26.25" customHeight="1" x14ac:dyDescent="0.25">
      <c r="A67" s="298" t="s">
        <v>220</v>
      </c>
      <c r="B67" s="924" t="s">
        <v>221</v>
      </c>
      <c r="C67" s="924"/>
      <c r="D67" s="924"/>
      <c r="E67" s="924"/>
      <c r="F67" s="924"/>
      <c r="G67" s="924"/>
      <c r="H67" s="924"/>
      <c r="I67" s="924"/>
      <c r="J67" s="924"/>
      <c r="K67" s="924"/>
      <c r="L67" s="298"/>
      <c r="M67" s="298"/>
    </row>
    <row r="68" spans="1:13" s="245" customFormat="1" ht="33.75" customHeight="1" x14ac:dyDescent="0.25">
      <c r="A68" s="298" t="s">
        <v>222</v>
      </c>
      <c r="B68" s="924" t="s">
        <v>223</v>
      </c>
      <c r="C68" s="924"/>
      <c r="D68" s="924"/>
      <c r="E68" s="924"/>
      <c r="F68" s="924"/>
      <c r="G68" s="924"/>
      <c r="H68" s="924"/>
      <c r="I68" s="924"/>
      <c r="J68" s="924"/>
      <c r="K68" s="924"/>
      <c r="L68" s="298"/>
      <c r="M68" s="298"/>
    </row>
  </sheetData>
  <mergeCells count="11">
    <mergeCell ref="B67:K67"/>
    <mergeCell ref="B68:K68"/>
    <mergeCell ref="L6:L7"/>
    <mergeCell ref="M6:M7"/>
    <mergeCell ref="N6:N7"/>
    <mergeCell ref="G6:H6"/>
    <mergeCell ref="I6:J6"/>
    <mergeCell ref="A7:B7"/>
    <mergeCell ref="B64:K64"/>
    <mergeCell ref="B65:K65"/>
    <mergeCell ref="B66:K66"/>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0"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0B852-62FC-47C5-AF0A-221FC6B9CCE8}">
  <dimension ref="A1:W95"/>
  <sheetViews>
    <sheetView showGridLines="0" view="pageBreakPreview" topLeftCell="A4" zoomScale="70" zoomScaleNormal="115" zoomScaleSheetLayoutView="70" workbookViewId="0">
      <pane xSplit="4" ySplit="5" topLeftCell="E10" activePane="bottomRight" state="frozen"/>
      <selection activeCell="A4" sqref="A4"/>
      <selection pane="topRight" activeCell="E4" sqref="E4"/>
      <selection pane="bottomLeft" activeCell="A9" sqref="A9"/>
      <selection pane="bottomRight" activeCell="E13" sqref="E13"/>
    </sheetView>
  </sheetViews>
  <sheetFormatPr defaultColWidth="9.85546875" defaultRowHeight="14.25" x14ac:dyDescent="0.2"/>
  <cols>
    <col min="1" max="1" width="7.140625" style="389" customWidth="1"/>
    <col min="2" max="2" width="5.140625" style="389" customWidth="1"/>
    <col min="3" max="3" width="48.85546875" style="390" customWidth="1"/>
    <col min="4" max="4" width="6.7109375" style="389" customWidth="1"/>
    <col min="5" max="5" width="9.5703125" style="389" customWidth="1"/>
    <col min="6" max="6" width="13.85546875" style="302" bestFit="1" customWidth="1"/>
    <col min="7" max="7" width="11.7109375" style="389" customWidth="1"/>
    <col min="8" max="11" width="14" style="389" customWidth="1"/>
    <col min="12" max="14" width="13.85546875" style="302" bestFit="1" customWidth="1"/>
    <col min="15" max="16384" width="9.85546875" style="331"/>
  </cols>
  <sheetData>
    <row r="1" spans="1:14" s="325" customFormat="1" ht="20.25" x14ac:dyDescent="0.3">
      <c r="A1" s="321" t="s">
        <v>158</v>
      </c>
      <c r="B1" s="321"/>
      <c r="C1" s="322"/>
      <c r="D1" s="323"/>
      <c r="E1" s="324"/>
      <c r="F1" s="82"/>
      <c r="G1" s="324"/>
      <c r="H1" s="324"/>
      <c r="I1" s="324"/>
      <c r="J1" s="324"/>
      <c r="K1" s="324"/>
      <c r="L1" s="82"/>
      <c r="M1" s="82"/>
      <c r="N1" s="82"/>
    </row>
    <row r="2" spans="1:14" s="325" customFormat="1" ht="12.75" customHeight="1" x14ac:dyDescent="0.2">
      <c r="A2" s="326" t="s">
        <v>237</v>
      </c>
      <c r="B2" s="326"/>
      <c r="C2" s="327"/>
      <c r="D2" s="328"/>
      <c r="E2" s="324"/>
      <c r="F2" s="82"/>
      <c r="G2" s="324"/>
      <c r="H2" s="324"/>
      <c r="I2" s="324"/>
      <c r="J2" s="324"/>
      <c r="K2" s="324"/>
      <c r="L2" s="82"/>
      <c r="M2" s="82"/>
      <c r="N2" s="82"/>
    </row>
    <row r="3" spans="1:14" s="325" customFormat="1" ht="5.25" customHeight="1" x14ac:dyDescent="0.25">
      <c r="A3" s="327"/>
      <c r="B3" s="327"/>
      <c r="C3" s="327"/>
      <c r="D3" s="329"/>
      <c r="E3" s="324"/>
      <c r="F3" s="82"/>
      <c r="G3" s="324"/>
      <c r="H3" s="324"/>
      <c r="I3" s="324"/>
      <c r="J3" s="324"/>
      <c r="K3" s="324"/>
      <c r="L3" s="82"/>
      <c r="M3" s="82"/>
      <c r="N3" s="82"/>
    </row>
    <row r="4" spans="1:14" ht="15.75" x14ac:dyDescent="0.25">
      <c r="A4" s="321" t="s">
        <v>238</v>
      </c>
      <c r="B4" s="321"/>
      <c r="C4" s="301"/>
      <c r="D4" s="299"/>
      <c r="E4" s="324"/>
      <c r="F4" s="82"/>
      <c r="G4" s="324"/>
      <c r="H4" s="324"/>
      <c r="I4" s="324"/>
      <c r="J4" s="299"/>
      <c r="K4" s="330"/>
      <c r="L4" s="82"/>
      <c r="M4" s="82"/>
      <c r="N4" s="82"/>
    </row>
    <row r="5" spans="1:14" ht="15.75" x14ac:dyDescent="0.25">
      <c r="A5" s="332"/>
      <c r="B5" s="333"/>
      <c r="C5" s="301"/>
      <c r="D5" s="299"/>
      <c r="E5" s="324"/>
      <c r="F5" s="82"/>
      <c r="G5" s="299"/>
      <c r="H5" s="334"/>
      <c r="I5" s="334"/>
      <c r="J5" s="334"/>
      <c r="K5" s="335"/>
      <c r="L5" s="82"/>
      <c r="M5" s="82"/>
      <c r="N5" s="82"/>
    </row>
    <row r="6" spans="1:14" ht="8.25" customHeight="1" thickBot="1" x14ac:dyDescent="0.25">
      <c r="A6" s="332"/>
      <c r="B6" s="332"/>
      <c r="C6" s="327"/>
      <c r="D6" s="336"/>
      <c r="E6" s="324"/>
      <c r="F6" s="96"/>
      <c r="G6" s="937"/>
      <c r="H6" s="937"/>
      <c r="I6" s="937"/>
      <c r="J6" s="937"/>
      <c r="K6" s="937"/>
      <c r="L6" s="96"/>
      <c r="M6" s="96"/>
      <c r="N6" s="96"/>
    </row>
    <row r="7" spans="1:14" ht="15" customHeight="1" x14ac:dyDescent="0.2">
      <c r="A7" s="938" t="s">
        <v>239</v>
      </c>
      <c r="B7" s="939"/>
      <c r="C7" s="942" t="s">
        <v>240</v>
      </c>
      <c r="D7" s="942" t="s">
        <v>241</v>
      </c>
      <c r="E7" s="934" t="s">
        <v>231</v>
      </c>
      <c r="F7" s="934" t="s">
        <v>232</v>
      </c>
      <c r="G7" s="944" t="s">
        <v>242</v>
      </c>
      <c r="H7" s="945"/>
      <c r="I7" s="944" t="s">
        <v>243</v>
      </c>
      <c r="J7" s="946"/>
      <c r="K7" s="337" t="s">
        <v>244</v>
      </c>
      <c r="L7" s="934" t="s">
        <v>233</v>
      </c>
      <c r="M7" s="934" t="s">
        <v>234</v>
      </c>
      <c r="N7" s="934" t="s">
        <v>235</v>
      </c>
    </row>
    <row r="8" spans="1:14" s="341" customFormat="1" ht="15" customHeight="1" thickBot="1" x14ac:dyDescent="0.25">
      <c r="A8" s="940"/>
      <c r="B8" s="941"/>
      <c r="C8" s="943"/>
      <c r="D8" s="943"/>
      <c r="E8" s="935"/>
      <c r="F8" s="935"/>
      <c r="G8" s="338" t="s">
        <v>245</v>
      </c>
      <c r="H8" s="339" t="s">
        <v>246</v>
      </c>
      <c r="I8" s="338" t="s">
        <v>245</v>
      </c>
      <c r="J8" s="339" t="s">
        <v>246</v>
      </c>
      <c r="K8" s="340" t="s">
        <v>247</v>
      </c>
      <c r="L8" s="935"/>
      <c r="M8" s="935"/>
      <c r="N8" s="935"/>
    </row>
    <row r="9" spans="1:14" ht="18" customHeight="1" thickTop="1" x14ac:dyDescent="0.2">
      <c r="A9" s="342"/>
      <c r="B9" s="343"/>
      <c r="C9" s="344" t="s">
        <v>248</v>
      </c>
      <c r="D9" s="345"/>
      <c r="E9" s="346"/>
      <c r="F9" s="346"/>
      <c r="G9" s="346"/>
      <c r="H9" s="346"/>
      <c r="I9" s="346"/>
      <c r="J9" s="346"/>
      <c r="K9" s="346"/>
      <c r="L9" s="346"/>
      <c r="M9" s="346"/>
      <c r="N9" s="346"/>
    </row>
    <row r="10" spans="1:14" ht="52.5" customHeight="1" x14ac:dyDescent="0.2">
      <c r="A10" s="213"/>
      <c r="B10" s="347"/>
      <c r="C10" s="348" t="s">
        <v>249</v>
      </c>
      <c r="D10" s="228"/>
      <c r="E10" s="346"/>
      <c r="F10" s="346"/>
      <c r="G10" s="346"/>
      <c r="H10" s="346"/>
      <c r="I10" s="346"/>
      <c r="J10" s="346"/>
      <c r="K10" s="346"/>
      <c r="L10" s="346"/>
      <c r="M10" s="346"/>
      <c r="N10" s="346"/>
    </row>
    <row r="11" spans="1:14" ht="76.5" customHeight="1" x14ac:dyDescent="0.2">
      <c r="A11" s="349">
        <v>1</v>
      </c>
      <c r="B11" s="350"/>
      <c r="C11" s="351" t="s">
        <v>250</v>
      </c>
      <c r="D11" s="352"/>
      <c r="E11" s="353"/>
      <c r="F11" s="353"/>
      <c r="G11" s="353"/>
      <c r="H11" s="353"/>
      <c r="I11" s="353"/>
      <c r="J11" s="353"/>
      <c r="K11" s="353"/>
      <c r="L11" s="353"/>
      <c r="M11" s="353"/>
      <c r="N11" s="353"/>
    </row>
    <row r="12" spans="1:14" ht="20.100000000000001" customHeight="1" x14ac:dyDescent="0.2">
      <c r="A12" s="349"/>
      <c r="B12" s="354" t="s">
        <v>188</v>
      </c>
      <c r="C12" s="355" t="s">
        <v>251</v>
      </c>
      <c r="D12" s="356" t="s">
        <v>252</v>
      </c>
      <c r="E12" s="357">
        <v>100</v>
      </c>
      <c r="F12" s="357"/>
      <c r="G12" s="357"/>
      <c r="H12" s="357"/>
      <c r="I12" s="357"/>
      <c r="J12" s="357"/>
      <c r="K12" s="357"/>
      <c r="L12" s="357"/>
      <c r="M12" s="357"/>
      <c r="N12" s="357"/>
    </row>
    <row r="13" spans="1:14" ht="20.100000000000001" customHeight="1" x14ac:dyDescent="0.2">
      <c r="A13" s="349"/>
      <c r="B13" s="354" t="s">
        <v>200</v>
      </c>
      <c r="C13" s="355" t="s">
        <v>253</v>
      </c>
      <c r="D13" s="356" t="s">
        <v>252</v>
      </c>
      <c r="E13" s="357">
        <v>20</v>
      </c>
      <c r="F13" s="357"/>
      <c r="G13" s="357"/>
      <c r="H13" s="357"/>
      <c r="I13" s="357"/>
      <c r="J13" s="357"/>
      <c r="K13" s="357"/>
      <c r="L13" s="357"/>
      <c r="M13" s="357"/>
      <c r="N13" s="357"/>
    </row>
    <row r="14" spans="1:14" ht="20.100000000000001" customHeight="1" x14ac:dyDescent="0.2">
      <c r="A14" s="349"/>
      <c r="B14" s="354" t="s">
        <v>201</v>
      </c>
      <c r="C14" s="358" t="s">
        <v>254</v>
      </c>
      <c r="D14" s="359" t="s">
        <v>252</v>
      </c>
      <c r="E14" s="360">
        <v>15</v>
      </c>
      <c r="F14" s="360"/>
      <c r="G14" s="360"/>
      <c r="H14" s="360"/>
      <c r="I14" s="360"/>
      <c r="J14" s="360"/>
      <c r="K14" s="360"/>
      <c r="L14" s="360"/>
      <c r="M14" s="360"/>
      <c r="N14" s="360"/>
    </row>
    <row r="15" spans="1:14" ht="20.100000000000001" customHeight="1" x14ac:dyDescent="0.2">
      <c r="A15" s="349"/>
      <c r="B15" s="354" t="s">
        <v>203</v>
      </c>
      <c r="C15" s="355" t="s">
        <v>255</v>
      </c>
      <c r="D15" s="356" t="s">
        <v>252</v>
      </c>
      <c r="E15" s="357">
        <v>5</v>
      </c>
      <c r="F15" s="357"/>
      <c r="G15" s="357"/>
      <c r="H15" s="357"/>
      <c r="I15" s="357"/>
      <c r="J15" s="357"/>
      <c r="K15" s="357"/>
      <c r="L15" s="357"/>
      <c r="M15" s="357"/>
      <c r="N15" s="357"/>
    </row>
    <row r="16" spans="1:14" ht="20.100000000000001" customHeight="1" x14ac:dyDescent="0.2">
      <c r="A16" s="349"/>
      <c r="B16" s="354" t="s">
        <v>205</v>
      </c>
      <c r="C16" s="355" t="s">
        <v>256</v>
      </c>
      <c r="D16" s="356" t="s">
        <v>252</v>
      </c>
      <c r="E16" s="357">
        <v>5</v>
      </c>
      <c r="F16" s="357"/>
      <c r="G16" s="357"/>
      <c r="H16" s="357"/>
      <c r="I16" s="357"/>
      <c r="J16" s="357"/>
      <c r="K16" s="357"/>
      <c r="L16" s="357"/>
      <c r="M16" s="357"/>
      <c r="N16" s="357"/>
    </row>
    <row r="17" spans="1:14" s="365" customFormat="1" ht="15" customHeight="1" x14ac:dyDescent="0.2">
      <c r="A17" s="349">
        <f>A11+1</f>
        <v>2</v>
      </c>
      <c r="B17" s="361"/>
      <c r="C17" s="362" t="s">
        <v>257</v>
      </c>
      <c r="D17" s="363"/>
      <c r="E17" s="364"/>
      <c r="F17" s="364"/>
      <c r="G17" s="364"/>
      <c r="H17" s="364"/>
      <c r="I17" s="364"/>
      <c r="J17" s="364"/>
      <c r="K17" s="364"/>
      <c r="L17" s="364"/>
      <c r="M17" s="364"/>
      <c r="N17" s="364"/>
    </row>
    <row r="18" spans="1:14" s="365" customFormat="1" ht="25.5" x14ac:dyDescent="0.2">
      <c r="A18" s="349"/>
      <c r="B18" s="366" t="s">
        <v>188</v>
      </c>
      <c r="C18" s="355" t="s">
        <v>274</v>
      </c>
      <c r="D18" s="356" t="s">
        <v>169</v>
      </c>
      <c r="E18" s="357">
        <v>15</v>
      </c>
      <c r="F18" s="357"/>
      <c r="G18" s="357"/>
      <c r="H18" s="357" t="s">
        <v>275</v>
      </c>
      <c r="I18" s="357" t="s">
        <v>275</v>
      </c>
      <c r="J18" s="357"/>
      <c r="K18" s="357"/>
      <c r="L18" s="357"/>
      <c r="M18" s="357"/>
      <c r="N18" s="357"/>
    </row>
    <row r="19" spans="1:14" s="365" customFormat="1" ht="25.5" x14ac:dyDescent="0.2">
      <c r="A19" s="138"/>
      <c r="B19" s="354" t="s">
        <v>200</v>
      </c>
      <c r="C19" s="355" t="s">
        <v>258</v>
      </c>
      <c r="D19" s="356" t="str">
        <f>IF(C19="","",IF(E19="","",IF(E19&gt;1,"Nos.","No.")))</f>
        <v>Nos.</v>
      </c>
      <c r="E19" s="357">
        <v>60</v>
      </c>
      <c r="F19" s="357"/>
      <c r="G19" s="357"/>
      <c r="H19" s="357"/>
      <c r="I19" s="357"/>
      <c r="J19" s="357"/>
      <c r="K19" s="357"/>
      <c r="L19" s="357"/>
      <c r="M19" s="357"/>
      <c r="N19" s="357"/>
    </row>
    <row r="20" spans="1:14" s="365" customFormat="1" ht="23.1" customHeight="1" x14ac:dyDescent="0.2">
      <c r="A20" s="138"/>
      <c r="B20" s="354" t="s">
        <v>201</v>
      </c>
      <c r="C20" s="355" t="s">
        <v>259</v>
      </c>
      <c r="D20" s="356" t="str">
        <f>IF(C20="","",IF(E20="","",IF(E20&gt;1,"Nos.","No.")))</f>
        <v>Nos.</v>
      </c>
      <c r="E20" s="357">
        <v>60</v>
      </c>
      <c r="F20" s="357"/>
      <c r="G20" s="357"/>
      <c r="H20" s="357"/>
      <c r="I20" s="357"/>
      <c r="J20" s="357"/>
      <c r="K20" s="357"/>
      <c r="L20" s="357"/>
      <c r="M20" s="357"/>
      <c r="N20" s="357"/>
    </row>
    <row r="21" spans="1:14" s="365" customFormat="1" ht="18" customHeight="1" x14ac:dyDescent="0.25">
      <c r="A21" s="138">
        <f>A17+1</f>
        <v>3</v>
      </c>
      <c r="B21" s="367"/>
      <c r="C21" s="368" t="s">
        <v>260</v>
      </c>
      <c r="D21" s="369"/>
      <c r="E21" s="167"/>
      <c r="F21" s="167"/>
      <c r="G21" s="167"/>
      <c r="H21" s="167"/>
      <c r="I21" s="167"/>
      <c r="J21" s="167"/>
      <c r="K21" s="167"/>
      <c r="L21" s="167"/>
      <c r="M21" s="167"/>
      <c r="N21" s="167"/>
    </row>
    <row r="22" spans="1:14" ht="18" customHeight="1" x14ac:dyDescent="0.2">
      <c r="A22" s="370"/>
      <c r="B22" s="354" t="s">
        <v>188</v>
      </c>
      <c r="C22" s="355" t="s">
        <v>261</v>
      </c>
      <c r="D22" s="356" t="str">
        <f>IF(C22="","",IF(E22="","",IF(E22&gt;1,"Nos.","No.")))</f>
        <v>Nos.</v>
      </c>
      <c r="E22" s="126">
        <v>2</v>
      </c>
      <c r="F22" s="126"/>
      <c r="G22" s="126"/>
      <c r="H22" s="126"/>
      <c r="I22" s="126"/>
      <c r="J22" s="126"/>
      <c r="K22" s="126"/>
      <c r="L22" s="126"/>
      <c r="M22" s="126"/>
      <c r="N22" s="126"/>
    </row>
    <row r="23" spans="1:14" ht="18" customHeight="1" x14ac:dyDescent="0.2">
      <c r="A23" s="370"/>
      <c r="B23" s="354" t="s">
        <v>200</v>
      </c>
      <c r="C23" s="358" t="s">
        <v>262</v>
      </c>
      <c r="D23" s="359" t="str">
        <f>IF(C23="","",IF(E23="","",IF(E23&gt;1,"Nos.","No.")))</f>
        <v>Nos.</v>
      </c>
      <c r="E23" s="126">
        <v>2</v>
      </c>
      <c r="F23" s="126"/>
      <c r="G23" s="126"/>
      <c r="H23" s="126"/>
      <c r="I23" s="126"/>
      <c r="J23" s="126"/>
      <c r="K23" s="126"/>
      <c r="L23" s="126"/>
      <c r="M23" s="126"/>
      <c r="N23" s="126"/>
    </row>
    <row r="24" spans="1:14" ht="18" customHeight="1" x14ac:dyDescent="0.2">
      <c r="A24" s="370"/>
      <c r="B24" s="354" t="s">
        <v>201</v>
      </c>
      <c r="C24" s="358" t="s">
        <v>263</v>
      </c>
      <c r="D24" s="359" t="str">
        <f>IF(C24="","",IF(E24="","",IF(E24&gt;1,"Nos.","No.")))</f>
        <v>Nos.</v>
      </c>
      <c r="E24" s="126">
        <v>2</v>
      </c>
      <c r="F24" s="126"/>
      <c r="G24" s="126"/>
      <c r="H24" s="126"/>
      <c r="I24" s="126"/>
      <c r="J24" s="126"/>
      <c r="K24" s="126"/>
      <c r="L24" s="126"/>
      <c r="M24" s="126"/>
      <c r="N24" s="126"/>
    </row>
    <row r="25" spans="1:14" s="376" customFormat="1" ht="18" customHeight="1" thickBot="1" x14ac:dyDescent="0.25">
      <c r="A25" s="371"/>
      <c r="B25" s="372" t="s">
        <v>203</v>
      </c>
      <c r="C25" s="373" t="s">
        <v>264</v>
      </c>
      <c r="D25" s="374" t="s">
        <v>169</v>
      </c>
      <c r="E25" s="375">
        <v>1</v>
      </c>
      <c r="F25" s="375"/>
      <c r="G25" s="375"/>
      <c r="H25" s="375"/>
      <c r="I25" s="375"/>
      <c r="J25" s="375"/>
      <c r="K25" s="375"/>
      <c r="L25" s="375"/>
      <c r="M25" s="375"/>
      <c r="N25" s="375"/>
    </row>
    <row r="26" spans="1:14" ht="65.25" customHeight="1" x14ac:dyDescent="0.2">
      <c r="A26" s="377">
        <f>A21+1</f>
        <v>4</v>
      </c>
      <c r="B26" s="378"/>
      <c r="C26" s="189" t="s">
        <v>265</v>
      </c>
      <c r="D26" s="379" t="s">
        <v>168</v>
      </c>
      <c r="E26" s="380">
        <v>1</v>
      </c>
      <c r="F26" s="380"/>
      <c r="G26" s="380"/>
      <c r="H26" s="380"/>
      <c r="I26" s="380"/>
      <c r="J26" s="380"/>
      <c r="K26" s="380"/>
      <c r="L26" s="380"/>
      <c r="M26" s="380"/>
      <c r="N26" s="380"/>
    </row>
    <row r="27" spans="1:14" ht="39" customHeight="1" x14ac:dyDescent="0.2">
      <c r="A27" s="349">
        <f>A26+1</f>
        <v>5</v>
      </c>
      <c r="B27" s="350"/>
      <c r="C27" s="381" t="s">
        <v>266</v>
      </c>
      <c r="D27" s="359" t="s">
        <v>168</v>
      </c>
      <c r="E27" s="357">
        <v>1</v>
      </c>
      <c r="F27" s="357"/>
      <c r="G27" s="357"/>
      <c r="H27" s="357"/>
      <c r="I27" s="357"/>
      <c r="J27" s="357"/>
      <c r="K27" s="357"/>
      <c r="L27" s="357"/>
      <c r="M27" s="357"/>
      <c r="N27" s="357"/>
    </row>
    <row r="28" spans="1:14" s="365" customFormat="1" ht="27.75" customHeight="1" x14ac:dyDescent="0.2">
      <c r="A28" s="349">
        <f>A27+1</f>
        <v>6</v>
      </c>
      <c r="B28" s="361"/>
      <c r="C28" s="355" t="s">
        <v>267</v>
      </c>
      <c r="D28" s="356" t="s">
        <v>168</v>
      </c>
      <c r="E28" s="357">
        <v>1</v>
      </c>
      <c r="F28" s="357"/>
      <c r="G28" s="357"/>
      <c r="H28" s="357"/>
      <c r="I28" s="357"/>
      <c r="J28" s="357"/>
      <c r="K28" s="357"/>
      <c r="L28" s="357"/>
      <c r="M28" s="357"/>
      <c r="N28" s="357"/>
    </row>
    <row r="29" spans="1:14" s="365" customFormat="1" ht="20.100000000000001" customHeight="1" x14ac:dyDescent="0.2">
      <c r="A29" s="138">
        <f t="shared" ref="A29:A31" si="0">A28+1</f>
        <v>7</v>
      </c>
      <c r="B29" s="361"/>
      <c r="C29" s="358" t="s">
        <v>268</v>
      </c>
      <c r="D29" s="359" t="s">
        <v>168</v>
      </c>
      <c r="E29" s="357">
        <v>1</v>
      </c>
      <c r="F29" s="357"/>
      <c r="G29" s="357"/>
      <c r="H29" s="357"/>
      <c r="I29" s="357"/>
      <c r="J29" s="357"/>
      <c r="K29" s="357"/>
      <c r="L29" s="357"/>
      <c r="M29" s="357"/>
      <c r="N29" s="357"/>
    </row>
    <row r="30" spans="1:14" ht="30" customHeight="1" x14ac:dyDescent="0.2">
      <c r="A30" s="349">
        <f t="shared" si="0"/>
        <v>8</v>
      </c>
      <c r="B30" s="350"/>
      <c r="C30" s="382" t="s">
        <v>269</v>
      </c>
      <c r="D30" s="356" t="s">
        <v>168</v>
      </c>
      <c r="E30" s="357">
        <v>1</v>
      </c>
      <c r="F30" s="357"/>
      <c r="G30" s="357"/>
      <c r="H30" s="357"/>
      <c r="I30" s="357"/>
      <c r="J30" s="357"/>
      <c r="K30" s="357"/>
      <c r="L30" s="357"/>
      <c r="M30" s="357"/>
      <c r="N30" s="357"/>
    </row>
    <row r="31" spans="1:14" ht="18" customHeight="1" x14ac:dyDescent="0.2">
      <c r="A31" s="349">
        <f t="shared" si="0"/>
        <v>9</v>
      </c>
      <c r="B31" s="343"/>
      <c r="C31" s="368" t="s">
        <v>276</v>
      </c>
      <c r="D31" s="345"/>
      <c r="E31" s="346"/>
      <c r="F31" s="346"/>
      <c r="G31" s="346"/>
      <c r="H31" s="346"/>
      <c r="I31" s="346"/>
      <c r="J31" s="346"/>
      <c r="K31" s="346"/>
      <c r="L31" s="346"/>
      <c r="M31" s="346"/>
      <c r="N31" s="346"/>
    </row>
    <row r="32" spans="1:14" s="404" customFormat="1" ht="28.5" customHeight="1" x14ac:dyDescent="0.2">
      <c r="A32" s="402">
        <f>A31+0.1</f>
        <v>9.1</v>
      </c>
      <c r="B32" s="403"/>
      <c r="C32" s="368" t="s">
        <v>277</v>
      </c>
      <c r="D32" s="352"/>
      <c r="E32" s="118"/>
      <c r="F32" s="118"/>
      <c r="G32" s="118"/>
      <c r="H32" s="118"/>
      <c r="I32" s="118"/>
      <c r="J32" s="118"/>
      <c r="K32" s="118"/>
      <c r="L32" s="118"/>
      <c r="M32" s="118"/>
      <c r="N32" s="118"/>
    </row>
    <row r="33" spans="1:14" s="376" customFormat="1" ht="51" x14ac:dyDescent="0.2">
      <c r="A33" s="405"/>
      <c r="B33" s="406"/>
      <c r="C33" s="407" t="s">
        <v>278</v>
      </c>
      <c r="D33" s="352"/>
      <c r="E33" s="353"/>
      <c r="F33" s="353"/>
      <c r="G33" s="353"/>
      <c r="H33" s="353"/>
      <c r="I33" s="353"/>
      <c r="J33" s="353"/>
      <c r="K33" s="353"/>
      <c r="L33" s="353"/>
      <c r="M33" s="353"/>
      <c r="N33" s="353"/>
    </row>
    <row r="34" spans="1:14" s="376" customFormat="1" ht="18" customHeight="1" x14ac:dyDescent="0.2">
      <c r="A34" s="370"/>
      <c r="B34" s="403" t="s">
        <v>201</v>
      </c>
      <c r="C34" s="408" t="s">
        <v>279</v>
      </c>
      <c r="D34" s="356" t="s">
        <v>280</v>
      </c>
      <c r="E34" s="357">
        <v>1</v>
      </c>
      <c r="F34" s="357"/>
      <c r="G34" s="357"/>
      <c r="H34" s="357"/>
      <c r="I34" s="357"/>
      <c r="J34" s="357"/>
      <c r="K34" s="357"/>
      <c r="L34" s="357"/>
      <c r="M34" s="357"/>
      <c r="N34" s="357"/>
    </row>
    <row r="35" spans="1:14" s="376" customFormat="1" ht="38.25" x14ac:dyDescent="0.2">
      <c r="A35" s="370"/>
      <c r="B35" s="406" t="s">
        <v>203</v>
      </c>
      <c r="C35" s="409" t="s">
        <v>281</v>
      </c>
      <c r="D35" s="356" t="s">
        <v>280</v>
      </c>
      <c r="E35" s="360">
        <v>1</v>
      </c>
      <c r="F35" s="360"/>
      <c r="G35" s="360"/>
      <c r="H35" s="360"/>
      <c r="I35" s="360"/>
      <c r="J35" s="360"/>
      <c r="K35" s="360"/>
      <c r="L35" s="360"/>
      <c r="M35" s="360"/>
      <c r="N35" s="360"/>
    </row>
    <row r="36" spans="1:14" s="376" customFormat="1" ht="114.75" x14ac:dyDescent="0.2">
      <c r="A36" s="402">
        <f>A32+0.1</f>
        <v>9.1999999999999993</v>
      </c>
      <c r="B36" s="406"/>
      <c r="C36" s="408" t="s">
        <v>282</v>
      </c>
      <c r="D36" s="363"/>
      <c r="E36" s="364"/>
      <c r="F36" s="364"/>
      <c r="G36" s="364"/>
      <c r="H36" s="364"/>
      <c r="I36" s="364"/>
      <c r="J36" s="364"/>
      <c r="K36" s="364"/>
      <c r="L36" s="364"/>
      <c r="M36" s="364"/>
      <c r="N36" s="364"/>
    </row>
    <row r="37" spans="1:14" ht="20.100000000000001" customHeight="1" x14ac:dyDescent="0.2">
      <c r="A37" s="349"/>
      <c r="B37" s="354" t="s">
        <v>188</v>
      </c>
      <c r="C37" s="355" t="s">
        <v>283</v>
      </c>
      <c r="D37" s="356" t="s">
        <v>252</v>
      </c>
      <c r="E37" s="357">
        <v>20</v>
      </c>
      <c r="F37" s="357"/>
      <c r="G37" s="357"/>
      <c r="H37" s="357"/>
      <c r="I37" s="357"/>
      <c r="J37" s="357"/>
      <c r="K37" s="357"/>
      <c r="L37" s="357"/>
      <c r="M37" s="357"/>
      <c r="N37" s="357"/>
    </row>
    <row r="38" spans="1:14" s="404" customFormat="1" ht="15" customHeight="1" x14ac:dyDescent="0.2">
      <c r="A38" s="402">
        <f>A36+0.1</f>
        <v>9.2999999999999989</v>
      </c>
      <c r="B38" s="403"/>
      <c r="C38" s="368" t="s">
        <v>284</v>
      </c>
      <c r="D38" s="352"/>
      <c r="E38" s="118"/>
      <c r="F38" s="118"/>
      <c r="G38" s="118"/>
      <c r="H38" s="118"/>
      <c r="I38" s="118"/>
      <c r="J38" s="118"/>
      <c r="K38" s="118"/>
      <c r="L38" s="118"/>
      <c r="M38" s="118"/>
      <c r="N38" s="118"/>
    </row>
    <row r="39" spans="1:14" s="376" customFormat="1" ht="38.25" x14ac:dyDescent="0.2">
      <c r="A39" s="405"/>
      <c r="B39" s="406"/>
      <c r="C39" s="407" t="s">
        <v>285</v>
      </c>
      <c r="D39" s="352"/>
      <c r="E39" s="353"/>
      <c r="F39" s="353"/>
      <c r="G39" s="353"/>
      <c r="H39" s="353"/>
      <c r="I39" s="353"/>
      <c r="J39" s="353"/>
      <c r="K39" s="353"/>
      <c r="L39" s="353"/>
      <c r="M39" s="353"/>
      <c r="N39" s="353"/>
    </row>
    <row r="40" spans="1:14" s="376" customFormat="1" ht="16.5" customHeight="1" x14ac:dyDescent="0.2">
      <c r="A40" s="370"/>
      <c r="B40" s="406"/>
      <c r="C40" s="408" t="s">
        <v>286</v>
      </c>
      <c r="D40" s="352"/>
      <c r="E40" s="353"/>
      <c r="F40" s="353"/>
      <c r="G40" s="353"/>
      <c r="H40" s="353"/>
      <c r="I40" s="353"/>
      <c r="J40" s="353"/>
      <c r="K40" s="353"/>
      <c r="L40" s="353"/>
      <c r="M40" s="353"/>
      <c r="N40" s="353"/>
    </row>
    <row r="41" spans="1:14" s="376" customFormat="1" ht="20.100000000000001" customHeight="1" x14ac:dyDescent="0.2">
      <c r="A41" s="370"/>
      <c r="B41" s="354" t="s">
        <v>188</v>
      </c>
      <c r="C41" s="355" t="s">
        <v>287</v>
      </c>
      <c r="D41" s="356" t="s">
        <v>169</v>
      </c>
      <c r="E41" s="357">
        <v>1</v>
      </c>
      <c r="F41" s="357"/>
      <c r="G41" s="357"/>
      <c r="H41" s="357"/>
      <c r="I41" s="357"/>
      <c r="J41" s="357"/>
      <c r="K41" s="357"/>
      <c r="L41" s="357"/>
      <c r="M41" s="357"/>
      <c r="N41" s="357"/>
    </row>
    <row r="42" spans="1:14" s="404" customFormat="1" ht="15" customHeight="1" x14ac:dyDescent="0.2">
      <c r="A42" s="402">
        <f>A38+0.1</f>
        <v>9.3999999999999986</v>
      </c>
      <c r="B42" s="403"/>
      <c r="C42" s="368" t="s">
        <v>288</v>
      </c>
      <c r="D42" s="352"/>
      <c r="E42" s="118"/>
      <c r="F42" s="118"/>
      <c r="G42" s="118"/>
      <c r="H42" s="118"/>
      <c r="I42" s="118"/>
      <c r="J42" s="118"/>
      <c r="K42" s="118"/>
      <c r="L42" s="118"/>
      <c r="M42" s="118"/>
      <c r="N42" s="118"/>
    </row>
    <row r="43" spans="1:14" s="376" customFormat="1" ht="51" x14ac:dyDescent="0.2">
      <c r="A43" s="405"/>
      <c r="B43" s="406"/>
      <c r="C43" s="407" t="s">
        <v>289</v>
      </c>
      <c r="D43" s="352"/>
      <c r="E43" s="353"/>
      <c r="F43" s="353"/>
      <c r="G43" s="353"/>
      <c r="H43" s="353"/>
      <c r="I43" s="353"/>
      <c r="J43" s="353"/>
      <c r="K43" s="353"/>
      <c r="L43" s="353"/>
      <c r="M43" s="353"/>
      <c r="N43" s="353"/>
    </row>
    <row r="44" spans="1:14" s="376" customFormat="1" ht="25.5" x14ac:dyDescent="0.2">
      <c r="A44" s="370"/>
      <c r="B44" s="406" t="s">
        <v>188</v>
      </c>
      <c r="C44" s="319" t="s">
        <v>290</v>
      </c>
      <c r="D44" s="356" t="s">
        <v>169</v>
      </c>
      <c r="E44" s="357">
        <v>1</v>
      </c>
      <c r="F44" s="357"/>
      <c r="G44" s="357"/>
      <c r="H44" s="357"/>
      <c r="I44" s="357"/>
      <c r="J44" s="357"/>
      <c r="K44" s="357"/>
      <c r="L44" s="357"/>
      <c r="M44" s="357"/>
      <c r="N44" s="357"/>
    </row>
    <row r="45" spans="1:14" s="376" customFormat="1" ht="18" customHeight="1" x14ac:dyDescent="0.2">
      <c r="A45" s="370"/>
      <c r="B45" s="406" t="s">
        <v>200</v>
      </c>
      <c r="C45" s="409" t="s">
        <v>291</v>
      </c>
      <c r="D45" s="356" t="s">
        <v>169</v>
      </c>
      <c r="E45" s="357">
        <v>2</v>
      </c>
      <c r="F45" s="357"/>
      <c r="G45" s="357"/>
      <c r="H45" s="357"/>
      <c r="I45" s="357"/>
      <c r="J45" s="357"/>
      <c r="K45" s="357"/>
      <c r="L45" s="357"/>
      <c r="M45" s="357"/>
      <c r="N45" s="357"/>
    </row>
    <row r="46" spans="1:14" s="376" customFormat="1" ht="18" customHeight="1" x14ac:dyDescent="0.2">
      <c r="A46" s="370"/>
      <c r="B46" s="406" t="s">
        <v>201</v>
      </c>
      <c r="C46" s="409" t="s">
        <v>292</v>
      </c>
      <c r="D46" s="356" t="s">
        <v>169</v>
      </c>
      <c r="E46" s="357">
        <v>2</v>
      </c>
      <c r="F46" s="357"/>
      <c r="G46" s="357"/>
      <c r="H46" s="357"/>
      <c r="I46" s="357"/>
      <c r="J46" s="357"/>
      <c r="K46" s="357"/>
      <c r="L46" s="357"/>
      <c r="M46" s="357"/>
      <c r="N46" s="357"/>
    </row>
    <row r="47" spans="1:14" s="376" customFormat="1" ht="18" customHeight="1" x14ac:dyDescent="0.2">
      <c r="A47" s="370"/>
      <c r="B47" s="406" t="s">
        <v>203</v>
      </c>
      <c r="C47" s="409" t="s">
        <v>293</v>
      </c>
      <c r="D47" s="356" t="s">
        <v>169</v>
      </c>
      <c r="E47" s="357">
        <v>1</v>
      </c>
      <c r="F47" s="357"/>
      <c r="G47" s="357"/>
      <c r="H47" s="357"/>
      <c r="I47" s="357"/>
      <c r="J47" s="357"/>
      <c r="K47" s="357"/>
      <c r="L47" s="357"/>
      <c r="M47" s="357"/>
      <c r="N47" s="357"/>
    </row>
    <row r="48" spans="1:14" s="376" customFormat="1" ht="18" customHeight="1" x14ac:dyDescent="0.2">
      <c r="A48" s="370"/>
      <c r="B48" s="406" t="s">
        <v>205</v>
      </c>
      <c r="C48" s="409" t="s">
        <v>294</v>
      </c>
      <c r="D48" s="356" t="s">
        <v>169</v>
      </c>
      <c r="E48" s="357">
        <v>1</v>
      </c>
      <c r="F48" s="357"/>
      <c r="G48" s="357"/>
      <c r="H48" s="357"/>
      <c r="I48" s="357"/>
      <c r="J48" s="357"/>
      <c r="K48" s="357"/>
      <c r="L48" s="357"/>
      <c r="M48" s="357"/>
      <c r="N48" s="357"/>
    </row>
    <row r="49" spans="1:23" s="404" customFormat="1" ht="15" customHeight="1" x14ac:dyDescent="0.2">
      <c r="A49" s="402">
        <f>A42+0.1</f>
        <v>9.4999999999999982</v>
      </c>
      <c r="B49" s="403"/>
      <c r="C49" s="368" t="s">
        <v>295</v>
      </c>
      <c r="D49" s="352"/>
      <c r="E49" s="118"/>
      <c r="F49" s="118"/>
      <c r="G49" s="118"/>
      <c r="H49" s="118"/>
      <c r="I49" s="118"/>
      <c r="J49" s="118"/>
      <c r="K49" s="118"/>
      <c r="L49" s="118"/>
      <c r="M49" s="118"/>
      <c r="N49" s="118"/>
    </row>
    <row r="50" spans="1:23" s="376" customFormat="1" ht="38.25" x14ac:dyDescent="0.2">
      <c r="A50" s="405"/>
      <c r="B50" s="406"/>
      <c r="C50" s="407" t="s">
        <v>296</v>
      </c>
      <c r="D50" s="352"/>
      <c r="E50" s="353"/>
      <c r="F50" s="353"/>
      <c r="G50" s="353"/>
      <c r="H50" s="353"/>
      <c r="I50" s="353"/>
      <c r="J50" s="353"/>
      <c r="K50" s="353"/>
      <c r="L50" s="353"/>
      <c r="M50" s="353"/>
      <c r="N50" s="353"/>
    </row>
    <row r="51" spans="1:23" s="376" customFormat="1" x14ac:dyDescent="0.2">
      <c r="A51" s="370"/>
      <c r="B51" s="406" t="s">
        <v>188</v>
      </c>
      <c r="C51" s="410" t="s">
        <v>297</v>
      </c>
      <c r="D51" s="356" t="s">
        <v>169</v>
      </c>
      <c r="E51" s="357">
        <v>1</v>
      </c>
      <c r="F51" s="357"/>
      <c r="G51" s="357"/>
      <c r="H51" s="357"/>
      <c r="I51" s="357"/>
      <c r="J51" s="357"/>
      <c r="K51" s="357"/>
      <c r="L51" s="357"/>
      <c r="M51" s="357"/>
      <c r="N51" s="357"/>
    </row>
    <row r="52" spans="1:23" s="376" customFormat="1" ht="25.5" x14ac:dyDescent="0.2">
      <c r="A52" s="370"/>
      <c r="B52" s="406" t="s">
        <v>200</v>
      </c>
      <c r="C52" s="407" t="s">
        <v>298</v>
      </c>
      <c r="D52" s="356" t="s">
        <v>169</v>
      </c>
      <c r="E52" s="357">
        <v>1</v>
      </c>
      <c r="F52" s="357"/>
      <c r="G52" s="357"/>
      <c r="H52" s="357"/>
      <c r="I52" s="357"/>
      <c r="J52" s="357"/>
      <c r="K52" s="357"/>
      <c r="L52" s="357"/>
      <c r="M52" s="357"/>
      <c r="N52" s="357"/>
    </row>
    <row r="53" spans="1:23" s="376" customFormat="1" ht="25.5" x14ac:dyDescent="0.2">
      <c r="A53" s="370"/>
      <c r="B53" s="406" t="s">
        <v>201</v>
      </c>
      <c r="C53" s="410" t="s">
        <v>299</v>
      </c>
      <c r="D53" s="356" t="s">
        <v>169</v>
      </c>
      <c r="E53" s="357">
        <v>1</v>
      </c>
      <c r="F53" s="357"/>
      <c r="G53" s="357"/>
      <c r="H53" s="357"/>
      <c r="I53" s="357"/>
      <c r="J53" s="357"/>
      <c r="K53" s="357"/>
      <c r="L53" s="357"/>
      <c r="M53" s="357"/>
      <c r="N53" s="357"/>
    </row>
    <row r="54" spans="1:23" s="376" customFormat="1" ht="25.5" x14ac:dyDescent="0.2">
      <c r="A54" s="370"/>
      <c r="B54" s="406" t="s">
        <v>203</v>
      </c>
      <c r="C54" s="410" t="s">
        <v>300</v>
      </c>
      <c r="D54" s="359" t="s">
        <v>169</v>
      </c>
      <c r="E54" s="357">
        <v>1</v>
      </c>
      <c r="F54" s="357"/>
      <c r="G54" s="357"/>
      <c r="H54" s="357"/>
      <c r="I54" s="357"/>
      <c r="J54" s="357"/>
      <c r="K54" s="357"/>
      <c r="L54" s="357"/>
      <c r="M54" s="357"/>
      <c r="N54" s="357"/>
    </row>
    <row r="55" spans="1:23" s="404" customFormat="1" ht="15" customHeight="1" x14ac:dyDescent="0.2">
      <c r="A55" s="402">
        <f>A49+0.1</f>
        <v>9.5999999999999979</v>
      </c>
      <c r="B55" s="403"/>
      <c r="C55" s="368" t="s">
        <v>301</v>
      </c>
      <c r="D55" s="352"/>
      <c r="E55" s="118"/>
      <c r="F55" s="118"/>
      <c r="G55" s="118"/>
      <c r="H55" s="118"/>
      <c r="I55" s="118"/>
      <c r="J55" s="118"/>
      <c r="K55" s="118"/>
      <c r="L55" s="118"/>
      <c r="M55" s="118"/>
      <c r="N55" s="118"/>
    </row>
    <row r="56" spans="1:23" s="376" customFormat="1" ht="78.75" customHeight="1" thickBot="1" x14ac:dyDescent="0.25">
      <c r="A56" s="371"/>
      <c r="B56" s="411" t="s">
        <v>188</v>
      </c>
      <c r="C56" s="412" t="s">
        <v>302</v>
      </c>
      <c r="D56" s="374" t="s">
        <v>168</v>
      </c>
      <c r="E56" s="357">
        <v>1</v>
      </c>
      <c r="F56" s="357"/>
      <c r="G56" s="357"/>
      <c r="H56" s="357"/>
      <c r="I56" s="357"/>
      <c r="J56" s="357"/>
      <c r="K56" s="357"/>
      <c r="L56" s="357"/>
      <c r="M56" s="357"/>
      <c r="N56" s="357"/>
    </row>
    <row r="57" spans="1:23" ht="24.95" customHeight="1" thickTop="1" thickBot="1" x14ac:dyDescent="0.25">
      <c r="A57" s="383"/>
      <c r="B57" s="384"/>
      <c r="C57" s="385" t="s">
        <v>270</v>
      </c>
      <c r="D57" s="386"/>
      <c r="E57" s="386"/>
      <c r="F57" s="386"/>
      <c r="G57" s="386"/>
      <c r="H57" s="386"/>
      <c r="I57" s="386"/>
      <c r="J57" s="386"/>
      <c r="K57" s="386"/>
      <c r="L57" s="386"/>
      <c r="M57" s="386"/>
      <c r="N57" s="386"/>
    </row>
    <row r="58" spans="1:23" ht="9" customHeight="1" x14ac:dyDescent="0.2">
      <c r="A58" s="299"/>
      <c r="B58" s="299"/>
      <c r="C58" s="301"/>
      <c r="D58" s="299"/>
      <c r="E58" s="299"/>
      <c r="F58" s="392"/>
      <c r="G58" s="299"/>
      <c r="H58" s="299"/>
      <c r="I58" s="299"/>
      <c r="J58" s="299"/>
      <c r="K58" s="299"/>
      <c r="L58" s="392"/>
      <c r="M58" s="392"/>
      <c r="N58" s="392"/>
    </row>
    <row r="59" spans="1:23" x14ac:dyDescent="0.2">
      <c r="A59" s="936" t="s">
        <v>213</v>
      </c>
      <c r="B59" s="936"/>
      <c r="C59" s="301"/>
      <c r="D59" s="299"/>
      <c r="E59" s="299"/>
      <c r="F59" s="392"/>
      <c r="G59" s="299"/>
      <c r="H59" s="299"/>
      <c r="I59" s="299"/>
      <c r="J59" s="299"/>
      <c r="K59" s="299"/>
      <c r="L59" s="392"/>
      <c r="M59" s="392"/>
      <c r="N59" s="392"/>
    </row>
    <row r="60" spans="1:23" ht="15" customHeight="1" x14ac:dyDescent="0.2">
      <c r="A60" s="387" t="s">
        <v>271</v>
      </c>
      <c r="B60" s="924" t="s">
        <v>219</v>
      </c>
      <c r="C60" s="924"/>
      <c r="D60" s="924"/>
      <c r="E60" s="924"/>
      <c r="F60" s="924"/>
      <c r="G60" s="924"/>
      <c r="H60" s="924"/>
      <c r="I60" s="924"/>
      <c r="J60" s="924"/>
      <c r="K60" s="924"/>
      <c r="L60" s="388"/>
      <c r="M60" s="388"/>
      <c r="N60" s="388"/>
      <c r="O60" s="388"/>
      <c r="P60" s="388"/>
      <c r="Q60" s="388"/>
      <c r="R60" s="388"/>
      <c r="S60" s="388"/>
      <c r="T60" s="388"/>
      <c r="U60" s="388"/>
      <c r="V60" s="388"/>
      <c r="W60" s="388"/>
    </row>
    <row r="61" spans="1:23" ht="28.5" customHeight="1" x14ac:dyDescent="0.2">
      <c r="A61" s="387" t="s">
        <v>271</v>
      </c>
      <c r="B61" s="924" t="s">
        <v>272</v>
      </c>
      <c r="C61" s="924"/>
      <c r="D61" s="924"/>
      <c r="E61" s="924"/>
      <c r="F61" s="924"/>
      <c r="G61" s="924"/>
      <c r="H61" s="924"/>
      <c r="I61" s="924"/>
      <c r="J61" s="924"/>
      <c r="K61" s="924"/>
      <c r="L61" s="388"/>
      <c r="M61" s="388"/>
      <c r="N61" s="388"/>
      <c r="O61" s="388"/>
      <c r="P61" s="388"/>
      <c r="Q61" s="388"/>
      <c r="R61" s="388"/>
      <c r="S61" s="388"/>
      <c r="T61" s="388"/>
      <c r="U61" s="388"/>
      <c r="V61" s="388"/>
      <c r="W61" s="388"/>
    </row>
    <row r="62" spans="1:23" ht="30.75" customHeight="1" x14ac:dyDescent="0.2">
      <c r="A62" s="387" t="s">
        <v>271</v>
      </c>
      <c r="B62" s="924" t="s">
        <v>273</v>
      </c>
      <c r="C62" s="924"/>
      <c r="D62" s="924"/>
      <c r="E62" s="924"/>
      <c r="F62" s="924"/>
      <c r="G62" s="924"/>
      <c r="H62" s="924"/>
      <c r="I62" s="924"/>
      <c r="J62" s="924"/>
      <c r="K62" s="924"/>
      <c r="L62" s="388"/>
      <c r="M62" s="388"/>
      <c r="N62" s="388"/>
      <c r="O62" s="388"/>
      <c r="P62" s="388"/>
      <c r="Q62" s="388"/>
      <c r="R62" s="388"/>
      <c r="S62" s="388"/>
      <c r="T62" s="388"/>
      <c r="U62" s="388"/>
      <c r="V62" s="388"/>
      <c r="W62" s="388"/>
    </row>
    <row r="63" spans="1:23" x14ac:dyDescent="0.2">
      <c r="F63" s="391"/>
      <c r="L63" s="391"/>
      <c r="M63" s="391"/>
      <c r="N63" s="391"/>
    </row>
    <row r="64" spans="1:23" x14ac:dyDescent="0.2">
      <c r="F64" s="391"/>
      <c r="L64" s="391"/>
      <c r="M64" s="391"/>
      <c r="N64" s="391"/>
    </row>
    <row r="65" spans="6:14" x14ac:dyDescent="0.2">
      <c r="F65" s="394"/>
      <c r="L65" s="394"/>
      <c r="M65" s="394"/>
      <c r="N65" s="394"/>
    </row>
    <row r="66" spans="6:14" x14ac:dyDescent="0.2">
      <c r="F66" s="393"/>
      <c r="L66" s="393"/>
      <c r="M66" s="393"/>
      <c r="N66" s="393"/>
    </row>
    <row r="67" spans="6:14" x14ac:dyDescent="0.2">
      <c r="F67" s="395"/>
      <c r="L67" s="395"/>
      <c r="M67" s="395"/>
      <c r="N67" s="395"/>
    </row>
    <row r="68" spans="6:14" x14ac:dyDescent="0.2">
      <c r="F68" s="391"/>
      <c r="L68" s="391"/>
      <c r="M68" s="391"/>
      <c r="N68" s="391"/>
    </row>
    <row r="69" spans="6:14" x14ac:dyDescent="0.2">
      <c r="F69" s="396"/>
      <c r="L69" s="396"/>
      <c r="M69" s="396"/>
      <c r="N69" s="396"/>
    </row>
    <row r="70" spans="6:14" x14ac:dyDescent="0.2">
      <c r="F70" s="391"/>
      <c r="L70" s="391"/>
      <c r="M70" s="391"/>
      <c r="N70" s="391"/>
    </row>
    <row r="71" spans="6:14" x14ac:dyDescent="0.2">
      <c r="F71" s="391"/>
      <c r="L71" s="391"/>
      <c r="M71" s="391"/>
      <c r="N71" s="391"/>
    </row>
    <row r="72" spans="6:14" x14ac:dyDescent="0.2">
      <c r="F72" s="391"/>
      <c r="L72" s="391"/>
      <c r="M72" s="391"/>
      <c r="N72" s="391"/>
    </row>
    <row r="73" spans="6:14" x14ac:dyDescent="0.2">
      <c r="F73" s="391"/>
      <c r="L73" s="391"/>
      <c r="M73" s="391"/>
      <c r="N73" s="391"/>
    </row>
    <row r="74" spans="6:14" x14ac:dyDescent="0.2">
      <c r="F74" s="391"/>
      <c r="L74" s="391"/>
      <c r="M74" s="391"/>
      <c r="N74" s="391"/>
    </row>
    <row r="75" spans="6:14" ht="15" thickBot="1" x14ac:dyDescent="0.25">
      <c r="F75" s="397"/>
      <c r="L75" s="397"/>
      <c r="M75" s="397"/>
      <c r="N75" s="397"/>
    </row>
    <row r="76" spans="6:14" x14ac:dyDescent="0.2">
      <c r="F76" s="398"/>
      <c r="L76" s="398"/>
      <c r="M76" s="398"/>
      <c r="N76" s="398"/>
    </row>
    <row r="77" spans="6:14" x14ac:dyDescent="0.2">
      <c r="F77" s="391"/>
      <c r="L77" s="391"/>
      <c r="M77" s="391"/>
      <c r="N77" s="391"/>
    </row>
    <row r="78" spans="6:14" x14ac:dyDescent="0.2">
      <c r="F78" s="391"/>
      <c r="L78" s="391"/>
      <c r="M78" s="391"/>
      <c r="N78" s="391"/>
    </row>
    <row r="79" spans="6:14" x14ac:dyDescent="0.2">
      <c r="F79" s="391"/>
      <c r="L79" s="391"/>
      <c r="M79" s="391"/>
      <c r="N79" s="391"/>
    </row>
    <row r="80" spans="6:14" x14ac:dyDescent="0.2">
      <c r="F80" s="391"/>
      <c r="L80" s="391"/>
      <c r="M80" s="391"/>
      <c r="N80" s="391"/>
    </row>
    <row r="81" spans="6:14" x14ac:dyDescent="0.2">
      <c r="F81" s="394"/>
      <c r="L81" s="394"/>
      <c r="M81" s="394"/>
      <c r="N81" s="394"/>
    </row>
    <row r="82" spans="6:14" x14ac:dyDescent="0.2">
      <c r="F82" s="393"/>
      <c r="L82" s="393"/>
      <c r="M82" s="393"/>
      <c r="N82" s="393"/>
    </row>
    <row r="83" spans="6:14" x14ac:dyDescent="0.2">
      <c r="F83" s="391"/>
      <c r="L83" s="391"/>
      <c r="M83" s="391"/>
      <c r="N83" s="391"/>
    </row>
    <row r="84" spans="6:14" x14ac:dyDescent="0.2">
      <c r="F84" s="393"/>
      <c r="L84" s="393"/>
      <c r="M84" s="393"/>
      <c r="N84" s="393"/>
    </row>
    <row r="85" spans="6:14" ht="15" thickBot="1" x14ac:dyDescent="0.25">
      <c r="F85" s="399"/>
      <c r="L85" s="399"/>
      <c r="M85" s="399"/>
      <c r="N85" s="399"/>
    </row>
    <row r="86" spans="6:14" ht="15.75" thickTop="1" thickBot="1" x14ac:dyDescent="0.25">
      <c r="F86" s="400"/>
      <c r="L86" s="400"/>
      <c r="M86" s="400"/>
      <c r="N86" s="400"/>
    </row>
    <row r="87" spans="6:14" ht="15" thickBot="1" x14ac:dyDescent="0.25">
      <c r="F87" s="401"/>
      <c r="L87" s="401"/>
      <c r="M87" s="401"/>
      <c r="N87" s="401"/>
    </row>
    <row r="88" spans="6:14" ht="15" thickBot="1" x14ac:dyDescent="0.25"/>
    <row r="89" spans="6:14" x14ac:dyDescent="0.2">
      <c r="F89" s="293"/>
      <c r="L89" s="293"/>
      <c r="M89" s="293"/>
      <c r="N89" s="293"/>
    </row>
    <row r="90" spans="6:14" x14ac:dyDescent="0.2">
      <c r="F90" s="296"/>
      <c r="L90" s="296"/>
      <c r="M90" s="296"/>
      <c r="N90" s="296"/>
    </row>
    <row r="91" spans="6:14" x14ac:dyDescent="0.2">
      <c r="F91" s="389"/>
      <c r="L91" s="389"/>
      <c r="M91" s="389"/>
      <c r="N91" s="389"/>
    </row>
    <row r="92" spans="6:14" x14ac:dyDescent="0.2">
      <c r="F92" s="389"/>
      <c r="L92" s="389"/>
      <c r="M92" s="389"/>
      <c r="N92" s="389"/>
    </row>
    <row r="93" spans="6:14" x14ac:dyDescent="0.2">
      <c r="F93" s="389"/>
      <c r="L93" s="389"/>
      <c r="M93" s="389"/>
      <c r="N93" s="389"/>
    </row>
    <row r="94" spans="6:14" x14ac:dyDescent="0.2">
      <c r="F94" s="389"/>
      <c r="L94" s="389"/>
      <c r="M94" s="389"/>
      <c r="N94" s="389"/>
    </row>
    <row r="95" spans="6:14" x14ac:dyDescent="0.2">
      <c r="F95" s="389"/>
      <c r="L95" s="389"/>
      <c r="M95" s="389"/>
      <c r="N95" s="389"/>
    </row>
  </sheetData>
  <mergeCells count="15">
    <mergeCell ref="B61:K61"/>
    <mergeCell ref="B62:K62"/>
    <mergeCell ref="F7:F8"/>
    <mergeCell ref="G6:K6"/>
    <mergeCell ref="A7:B8"/>
    <mergeCell ref="C7:C8"/>
    <mergeCell ref="D7:D8"/>
    <mergeCell ref="E7:E8"/>
    <mergeCell ref="G7:H7"/>
    <mergeCell ref="I7:J7"/>
    <mergeCell ref="L7:L8"/>
    <mergeCell ref="M7:M8"/>
    <mergeCell ref="N7:N8"/>
    <mergeCell ref="A59:B59"/>
    <mergeCell ref="B60:K60"/>
  </mergeCells>
  <printOptions horizontalCentered="1"/>
  <pageMargins left="0.5" right="0.25" top="0.5" bottom="0.5" header="0.33" footer="0.33"/>
  <pageSetup paperSize="9" scale="70"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723E-61F6-4C22-8FC9-B70910D42C45}">
  <dimension ref="A1:U65"/>
  <sheetViews>
    <sheetView showGridLines="0" view="pageBreakPreview" zoomScaleNormal="100" zoomScaleSheetLayoutView="100" workbookViewId="0">
      <pane xSplit="4" ySplit="8" topLeftCell="E55" activePane="bottomRight" state="frozen"/>
      <selection pane="topRight" activeCell="E1" sqref="E1"/>
      <selection pane="bottomLeft" activeCell="A9" sqref="A9"/>
      <selection pane="bottomRight" activeCell="K60" activeCellId="2" sqref="H60 J60 K60"/>
    </sheetView>
  </sheetViews>
  <sheetFormatPr defaultColWidth="9.5703125" defaultRowHeight="12.75" x14ac:dyDescent="0.2"/>
  <cols>
    <col min="1" max="1" width="4.5703125" style="116" customWidth="1"/>
    <col min="2" max="2" width="2.7109375" style="116" customWidth="1"/>
    <col min="3" max="3" width="49" style="125" customWidth="1"/>
    <col min="4" max="4" width="6.28515625" style="124" customWidth="1"/>
    <col min="5" max="5" width="9.5703125" style="124" customWidth="1"/>
    <col min="6" max="6" width="13.5703125" style="124" bestFit="1" customWidth="1"/>
    <col min="7" max="8" width="11.7109375" style="124" customWidth="1"/>
    <col min="9" max="10" width="11.7109375" style="125" customWidth="1"/>
    <col min="11" max="11" width="14" style="125" customWidth="1"/>
    <col min="12" max="14" width="13.5703125" style="124" bestFit="1" customWidth="1"/>
    <col min="15" max="16384" width="9.5703125" style="125"/>
  </cols>
  <sheetData>
    <row r="1" spans="1:14" ht="17.25" customHeight="1" x14ac:dyDescent="0.25">
      <c r="A1" s="947" t="s">
        <v>158</v>
      </c>
      <c r="B1" s="947"/>
      <c r="C1" s="947"/>
      <c r="D1" s="413"/>
      <c r="E1" s="413"/>
      <c r="F1" s="413"/>
      <c r="G1" s="413"/>
      <c r="H1" s="413"/>
      <c r="I1" s="335"/>
      <c r="J1" s="335"/>
      <c r="K1" s="414"/>
      <c r="L1" s="413"/>
      <c r="M1" s="413"/>
      <c r="N1" s="413"/>
    </row>
    <row r="2" spans="1:14" ht="15.75" customHeight="1" x14ac:dyDescent="0.2">
      <c r="A2" s="948" t="s">
        <v>303</v>
      </c>
      <c r="B2" s="948"/>
      <c r="C2" s="948"/>
      <c r="D2" s="413"/>
      <c r="E2" s="413"/>
      <c r="F2" s="413"/>
      <c r="G2" s="413"/>
      <c r="H2" s="413"/>
      <c r="L2" s="413"/>
      <c r="M2" s="413"/>
      <c r="N2" s="413"/>
    </row>
    <row r="3" spans="1:14" ht="6" customHeight="1" x14ac:dyDescent="0.25">
      <c r="A3" s="415"/>
      <c r="B3" s="415"/>
      <c r="C3" s="301"/>
      <c r="D3" s="413"/>
      <c r="E3" s="413"/>
      <c r="F3" s="413"/>
      <c r="G3" s="413"/>
      <c r="H3" s="413"/>
      <c r="L3" s="413"/>
      <c r="M3" s="413"/>
      <c r="N3" s="413"/>
    </row>
    <row r="4" spans="1:14" ht="15.75" x14ac:dyDescent="0.25">
      <c r="A4" s="321" t="s">
        <v>353</v>
      </c>
      <c r="B4" s="321"/>
      <c r="C4" s="301"/>
      <c r="D4" s="413"/>
      <c r="E4" s="413"/>
      <c r="F4" s="413"/>
      <c r="G4" s="413"/>
      <c r="H4" s="413"/>
      <c r="K4" s="416"/>
      <c r="L4" s="413"/>
      <c r="M4" s="413"/>
      <c r="N4" s="413"/>
    </row>
    <row r="5" spans="1:14" ht="15.75" x14ac:dyDescent="0.25">
      <c r="A5" s="332"/>
      <c r="B5" s="333"/>
      <c r="C5" s="415"/>
      <c r="D5" s="413"/>
      <c r="E5" s="413"/>
      <c r="F5" s="413"/>
      <c r="G5" s="413"/>
      <c r="H5" s="413"/>
      <c r="I5" s="417"/>
      <c r="J5" s="417"/>
      <c r="K5" s="416"/>
      <c r="L5" s="413"/>
      <c r="M5" s="413"/>
      <c r="N5" s="413"/>
    </row>
    <row r="6" spans="1:14" ht="4.5" customHeight="1" thickBot="1" x14ac:dyDescent="0.3">
      <c r="A6" s="332"/>
      <c r="B6" s="415"/>
      <c r="C6" s="415" t="s">
        <v>304</v>
      </c>
      <c r="D6" s="413"/>
      <c r="E6" s="413"/>
      <c r="F6" s="413"/>
      <c r="G6" s="413"/>
      <c r="H6" s="413"/>
      <c r="I6" s="417"/>
      <c r="J6" s="417"/>
      <c r="K6" s="414"/>
      <c r="L6" s="413"/>
      <c r="M6" s="413"/>
      <c r="N6" s="413"/>
    </row>
    <row r="7" spans="1:14" ht="15" customHeight="1" x14ac:dyDescent="0.2">
      <c r="A7" s="938" t="s">
        <v>239</v>
      </c>
      <c r="B7" s="939"/>
      <c r="C7" s="942" t="s">
        <v>240</v>
      </c>
      <c r="D7" s="942" t="s">
        <v>241</v>
      </c>
      <c r="E7" s="934" t="s">
        <v>231</v>
      </c>
      <c r="F7" s="934" t="s">
        <v>232</v>
      </c>
      <c r="G7" s="944" t="s">
        <v>242</v>
      </c>
      <c r="H7" s="945"/>
      <c r="I7" s="944" t="s">
        <v>243</v>
      </c>
      <c r="J7" s="946"/>
      <c r="K7" s="337" t="s">
        <v>244</v>
      </c>
      <c r="L7" s="934" t="s">
        <v>233</v>
      </c>
      <c r="M7" s="934" t="s">
        <v>234</v>
      </c>
      <c r="N7" s="934" t="s">
        <v>235</v>
      </c>
    </row>
    <row r="8" spans="1:14" ht="15" customHeight="1" thickBot="1" x14ac:dyDescent="0.25">
      <c r="A8" s="940"/>
      <c r="B8" s="941"/>
      <c r="C8" s="943"/>
      <c r="D8" s="943"/>
      <c r="E8" s="935"/>
      <c r="F8" s="935"/>
      <c r="G8" s="338" t="s">
        <v>245</v>
      </c>
      <c r="H8" s="339" t="s">
        <v>246</v>
      </c>
      <c r="I8" s="338" t="s">
        <v>245</v>
      </c>
      <c r="J8" s="339" t="s">
        <v>246</v>
      </c>
      <c r="K8" s="340" t="s">
        <v>247</v>
      </c>
      <c r="L8" s="935"/>
      <c r="M8" s="935"/>
      <c r="N8" s="935"/>
    </row>
    <row r="9" spans="1:14" ht="18" customHeight="1" thickTop="1" x14ac:dyDescent="0.2">
      <c r="A9" s="418"/>
      <c r="B9" s="419"/>
      <c r="C9" s="420" t="s">
        <v>305</v>
      </c>
      <c r="D9" s="421"/>
      <c r="E9" s="421"/>
      <c r="F9" s="421"/>
      <c r="G9" s="421"/>
      <c r="H9" s="421"/>
      <c r="I9" s="421"/>
      <c r="J9" s="421"/>
      <c r="K9" s="421"/>
      <c r="L9" s="421"/>
      <c r="M9" s="421"/>
      <c r="N9" s="421"/>
    </row>
    <row r="10" spans="1:14" s="320" customFormat="1" ht="51" customHeight="1" x14ac:dyDescent="0.2">
      <c r="A10" s="349"/>
      <c r="B10" s="350"/>
      <c r="C10" s="117" t="s">
        <v>306</v>
      </c>
      <c r="D10" s="118"/>
      <c r="E10" s="118"/>
      <c r="F10" s="118"/>
      <c r="G10" s="118"/>
      <c r="H10" s="118"/>
      <c r="I10" s="118"/>
      <c r="J10" s="118"/>
      <c r="K10" s="118"/>
      <c r="L10" s="118"/>
      <c r="M10" s="118"/>
      <c r="N10" s="118"/>
    </row>
    <row r="11" spans="1:14" s="320" customFormat="1" ht="24.95" customHeight="1" x14ac:dyDescent="0.2">
      <c r="A11" s="402">
        <v>1.1000000000000001</v>
      </c>
      <c r="B11" s="422"/>
      <c r="C11" s="423" t="s">
        <v>307</v>
      </c>
      <c r="D11" s="424"/>
      <c r="E11" s="424"/>
      <c r="F11" s="424"/>
      <c r="G11" s="424"/>
      <c r="H11" s="424"/>
      <c r="I11" s="424"/>
      <c r="J11" s="424"/>
      <c r="K11" s="424"/>
      <c r="L11" s="424"/>
      <c r="M11" s="424"/>
      <c r="N11" s="424"/>
    </row>
    <row r="12" spans="1:14" s="320" customFormat="1" ht="15" customHeight="1" x14ac:dyDescent="0.2">
      <c r="A12" s="402"/>
      <c r="B12" s="425" t="s">
        <v>188</v>
      </c>
      <c r="C12" s="426" t="s">
        <v>308</v>
      </c>
      <c r="D12" s="427" t="str">
        <f>IF(C12="","",IF(E12="","",IF(E12&gt;1,"Nos.","No.")))</f>
        <v>Nos.</v>
      </c>
      <c r="E12" s="427" t="s">
        <v>180</v>
      </c>
      <c r="F12" s="427"/>
      <c r="G12" s="427"/>
      <c r="H12" s="427"/>
      <c r="I12" s="427"/>
      <c r="J12" s="427"/>
      <c r="K12" s="427"/>
      <c r="L12" s="427"/>
      <c r="M12" s="427"/>
      <c r="N12" s="427"/>
    </row>
    <row r="13" spans="1:14" s="320" customFormat="1" ht="15" customHeight="1" x14ac:dyDescent="0.2">
      <c r="A13" s="402"/>
      <c r="B13" s="425" t="s">
        <v>200</v>
      </c>
      <c r="C13" s="426" t="s">
        <v>309</v>
      </c>
      <c r="D13" s="427" t="str">
        <f>IF(C13="","",IF(E13="","",IF(E13&gt;1,"Nos.","No.")))</f>
        <v>Nos.</v>
      </c>
      <c r="E13" s="427" t="s">
        <v>180</v>
      </c>
      <c r="F13" s="427"/>
      <c r="G13" s="427"/>
      <c r="H13" s="427"/>
      <c r="I13" s="427"/>
      <c r="J13" s="427"/>
      <c r="K13" s="427"/>
      <c r="L13" s="427"/>
      <c r="M13" s="427"/>
      <c r="N13" s="427"/>
    </row>
    <row r="14" spans="1:14" s="320" customFormat="1" ht="15" customHeight="1" x14ac:dyDescent="0.2">
      <c r="A14" s="428">
        <f>A11+0.1</f>
        <v>1.2000000000000002</v>
      </c>
      <c r="B14" s="422"/>
      <c r="C14" s="429" t="s">
        <v>310</v>
      </c>
      <c r="D14" s="430"/>
      <c r="E14" s="430"/>
      <c r="F14" s="430"/>
      <c r="G14" s="430"/>
      <c r="H14" s="430"/>
      <c r="I14" s="430"/>
      <c r="J14" s="430"/>
      <c r="K14" s="430"/>
      <c r="L14" s="430"/>
      <c r="M14" s="430"/>
      <c r="N14" s="430"/>
    </row>
    <row r="15" spans="1:14" s="320" customFormat="1" ht="15" customHeight="1" x14ac:dyDescent="0.2">
      <c r="A15" s="349"/>
      <c r="B15" s="431" t="s">
        <v>188</v>
      </c>
      <c r="C15" s="117" t="s">
        <v>311</v>
      </c>
      <c r="D15" s="427" t="str">
        <f>IF(C15="","",IF(E15="","",IF(E15&gt;1,"Nos.","No.")))</f>
        <v>Nos.</v>
      </c>
      <c r="E15" s="427" t="s">
        <v>180</v>
      </c>
      <c r="F15" s="427"/>
      <c r="G15" s="427"/>
      <c r="H15" s="427"/>
      <c r="I15" s="427"/>
      <c r="J15" s="427"/>
      <c r="K15" s="427"/>
      <c r="L15" s="427"/>
      <c r="M15" s="427"/>
      <c r="N15" s="427"/>
    </row>
    <row r="16" spans="1:14" s="320" customFormat="1" ht="15" customHeight="1" x14ac:dyDescent="0.2">
      <c r="A16" s="349"/>
      <c r="B16" s="431" t="s">
        <v>200</v>
      </c>
      <c r="C16" s="117" t="s">
        <v>312</v>
      </c>
      <c r="D16" s="427" t="str">
        <f>IF(C16="","",IF(E16="","",IF(E16&gt;1,"Nos.","No.")))</f>
        <v>Nos.</v>
      </c>
      <c r="E16" s="427" t="s">
        <v>180</v>
      </c>
      <c r="F16" s="427"/>
      <c r="G16" s="427"/>
      <c r="H16" s="427"/>
      <c r="I16" s="427"/>
      <c r="J16" s="427"/>
      <c r="K16" s="427"/>
      <c r="L16" s="427"/>
      <c r="M16" s="427"/>
      <c r="N16" s="427"/>
    </row>
    <row r="17" spans="1:14" s="320" customFormat="1" ht="25.5" x14ac:dyDescent="0.2">
      <c r="A17" s="428">
        <f>A14+0.1</f>
        <v>1.3000000000000003</v>
      </c>
      <c r="B17" s="432"/>
      <c r="C17" s="433" t="s">
        <v>313</v>
      </c>
      <c r="D17" s="427" t="s">
        <v>169</v>
      </c>
      <c r="E17" s="434">
        <v>2</v>
      </c>
      <c r="F17" s="427"/>
      <c r="G17" s="427"/>
      <c r="H17" s="427"/>
      <c r="I17" s="427"/>
      <c r="J17" s="427"/>
      <c r="K17" s="427"/>
      <c r="L17" s="427"/>
      <c r="M17" s="427"/>
      <c r="N17" s="427"/>
    </row>
    <row r="18" spans="1:14" s="320" customFormat="1" ht="15" customHeight="1" x14ac:dyDescent="0.2">
      <c r="A18" s="428">
        <f>A17+0.1</f>
        <v>1.4000000000000004</v>
      </c>
      <c r="B18" s="435"/>
      <c r="C18" s="436" t="s">
        <v>314</v>
      </c>
      <c r="D18" s="118"/>
      <c r="E18" s="437"/>
      <c r="F18" s="438"/>
      <c r="G18" s="438"/>
      <c r="H18" s="438"/>
      <c r="I18" s="438"/>
      <c r="J18" s="438"/>
      <c r="K18" s="438"/>
      <c r="L18" s="438"/>
      <c r="M18" s="438"/>
      <c r="N18" s="438"/>
    </row>
    <row r="19" spans="1:14" s="320" customFormat="1" ht="15" customHeight="1" x14ac:dyDescent="0.2">
      <c r="A19" s="439"/>
      <c r="B19" s="431" t="s">
        <v>188</v>
      </c>
      <c r="C19" s="196" t="s">
        <v>315</v>
      </c>
      <c r="D19" s="427" t="s">
        <v>169</v>
      </c>
      <c r="E19" s="434" t="s">
        <v>180</v>
      </c>
      <c r="F19" s="427"/>
      <c r="G19" s="427"/>
      <c r="H19" s="427"/>
      <c r="I19" s="427"/>
      <c r="J19" s="427"/>
      <c r="K19" s="427"/>
      <c r="L19" s="427"/>
      <c r="M19" s="427"/>
      <c r="N19" s="427"/>
    </row>
    <row r="20" spans="1:14" s="320" customFormat="1" ht="15" customHeight="1" x14ac:dyDescent="0.2">
      <c r="A20" s="428">
        <f>A18+0.1</f>
        <v>1.5000000000000004</v>
      </c>
      <c r="B20" s="431"/>
      <c r="C20" s="351" t="s">
        <v>316</v>
      </c>
      <c r="D20" s="424"/>
      <c r="E20" s="437"/>
      <c r="F20" s="424"/>
      <c r="G20" s="424"/>
      <c r="H20" s="424"/>
      <c r="I20" s="424"/>
      <c r="J20" s="424"/>
      <c r="K20" s="424"/>
      <c r="L20" s="424"/>
      <c r="M20" s="424"/>
      <c r="N20" s="424"/>
    </row>
    <row r="21" spans="1:14" s="320" customFormat="1" ht="20.100000000000001" customHeight="1" x14ac:dyDescent="0.2">
      <c r="A21" s="440"/>
      <c r="B21" s="441" t="s">
        <v>188</v>
      </c>
      <c r="C21" s="442" t="s">
        <v>317</v>
      </c>
      <c r="D21" s="427" t="str">
        <f>IF(C21="","",IF(E21="","",IF(E21&gt;1,"Nos.","No.")))</f>
        <v>Nos.</v>
      </c>
      <c r="E21" s="434">
        <v>4</v>
      </c>
      <c r="F21" s="427"/>
      <c r="G21" s="427"/>
      <c r="H21" s="427"/>
      <c r="I21" s="427"/>
      <c r="J21" s="427"/>
      <c r="K21" s="427"/>
      <c r="L21" s="427"/>
      <c r="M21" s="427"/>
      <c r="N21" s="427"/>
    </row>
    <row r="22" spans="1:14" s="320" customFormat="1" ht="20.100000000000001" customHeight="1" x14ac:dyDescent="0.2">
      <c r="A22" s="439"/>
      <c r="B22" s="441" t="s">
        <v>200</v>
      </c>
      <c r="C22" s="443" t="s">
        <v>318</v>
      </c>
      <c r="D22" s="444" t="str">
        <f>IF(C22="","",IF(E22="","",IF(E22&gt;1,"Nos.","No.")))</f>
        <v>Nos.</v>
      </c>
      <c r="E22" s="445" t="s">
        <v>180</v>
      </c>
      <c r="F22" s="444"/>
      <c r="G22" s="444"/>
      <c r="H22" s="444"/>
      <c r="I22" s="444"/>
      <c r="J22" s="444"/>
      <c r="K22" s="444"/>
      <c r="L22" s="444"/>
      <c r="M22" s="444"/>
      <c r="N22" s="444"/>
    </row>
    <row r="23" spans="1:14" s="320" customFormat="1" ht="20.100000000000001" customHeight="1" x14ac:dyDescent="0.2">
      <c r="A23" s="439"/>
      <c r="B23" s="441" t="s">
        <v>201</v>
      </c>
      <c r="C23" s="443" t="s">
        <v>319</v>
      </c>
      <c r="D23" s="444" t="str">
        <f>IF(C23="","",IF(E23="","",IF(E23&gt;1,"Nos.","No.")))</f>
        <v>Nos.</v>
      </c>
      <c r="E23" s="445">
        <v>4</v>
      </c>
      <c r="F23" s="444"/>
      <c r="G23" s="444"/>
      <c r="H23" s="444"/>
      <c r="I23" s="444"/>
      <c r="J23" s="444"/>
      <c r="K23" s="444"/>
      <c r="L23" s="444"/>
      <c r="M23" s="444"/>
      <c r="N23" s="444"/>
    </row>
    <row r="24" spans="1:14" s="320" customFormat="1" ht="20.100000000000001" customHeight="1" x14ac:dyDescent="0.2">
      <c r="A24" s="439"/>
      <c r="B24" s="441" t="s">
        <v>203</v>
      </c>
      <c r="C24" s="443" t="s">
        <v>320</v>
      </c>
      <c r="D24" s="444" t="s">
        <v>169</v>
      </c>
      <c r="E24" s="445">
        <v>2</v>
      </c>
      <c r="F24" s="444"/>
      <c r="G24" s="444"/>
      <c r="H24" s="444"/>
      <c r="I24" s="444"/>
      <c r="J24" s="444"/>
      <c r="K24" s="444"/>
      <c r="L24" s="444"/>
      <c r="M24" s="444"/>
      <c r="N24" s="444"/>
    </row>
    <row r="25" spans="1:14" s="320" customFormat="1" ht="20.100000000000001" customHeight="1" x14ac:dyDescent="0.2">
      <c r="A25" s="439"/>
      <c r="B25" s="441" t="s">
        <v>205</v>
      </c>
      <c r="C25" s="443" t="s">
        <v>321</v>
      </c>
      <c r="D25" s="444" t="str">
        <f>IF(C25="","",IF(E25="","",IF(E25&gt;1,"Nos.","No.")))</f>
        <v>Nos.</v>
      </c>
      <c r="E25" s="445">
        <v>6</v>
      </c>
      <c r="F25" s="444"/>
      <c r="G25" s="444"/>
      <c r="H25" s="444"/>
      <c r="I25" s="444"/>
      <c r="J25" s="444"/>
      <c r="K25" s="444"/>
      <c r="L25" s="444"/>
      <c r="M25" s="444"/>
      <c r="N25" s="444"/>
    </row>
    <row r="26" spans="1:14" s="320" customFormat="1" ht="20.100000000000001" customHeight="1" thickBot="1" x14ac:dyDescent="0.25">
      <c r="A26" s="439"/>
      <c r="B26" s="441" t="s">
        <v>207</v>
      </c>
      <c r="C26" s="446" t="s">
        <v>322</v>
      </c>
      <c r="D26" s="424" t="s">
        <v>169</v>
      </c>
      <c r="E26" s="437">
        <v>4</v>
      </c>
      <c r="F26" s="424"/>
      <c r="G26" s="424"/>
      <c r="H26" s="424"/>
      <c r="I26" s="424"/>
      <c r="J26" s="424"/>
      <c r="K26" s="424"/>
      <c r="L26" s="424"/>
      <c r="M26" s="424"/>
      <c r="N26" s="424"/>
    </row>
    <row r="27" spans="1:14" ht="20.100000000000001" customHeight="1" thickTop="1" thickBot="1" x14ac:dyDescent="0.25">
      <c r="A27" s="447"/>
      <c r="B27" s="448"/>
      <c r="C27" s="449" t="s">
        <v>323</v>
      </c>
      <c r="D27" s="450"/>
      <c r="E27" s="451"/>
      <c r="F27" s="451"/>
      <c r="G27" s="451"/>
      <c r="H27" s="451"/>
      <c r="I27" s="451"/>
      <c r="J27" s="451"/>
      <c r="K27" s="451"/>
      <c r="L27" s="451"/>
      <c r="M27" s="451"/>
      <c r="N27" s="451"/>
    </row>
    <row r="28" spans="1:14" ht="16.5" customHeight="1" x14ac:dyDescent="0.2">
      <c r="A28" s="452"/>
      <c r="B28" s="453"/>
      <c r="C28" s="454" t="s">
        <v>324</v>
      </c>
      <c r="D28" s="455"/>
      <c r="E28" s="455"/>
      <c r="F28" s="455"/>
      <c r="G28" s="455"/>
      <c r="H28" s="455"/>
      <c r="I28" s="455"/>
      <c r="J28" s="455"/>
      <c r="K28" s="455"/>
      <c r="L28" s="455"/>
      <c r="M28" s="455"/>
      <c r="N28" s="455"/>
    </row>
    <row r="29" spans="1:14" ht="54.75" customHeight="1" x14ac:dyDescent="0.2">
      <c r="A29" s="115"/>
      <c r="B29" s="456"/>
      <c r="C29" s="117" t="s">
        <v>325</v>
      </c>
      <c r="D29" s="424"/>
      <c r="E29" s="424"/>
      <c r="F29" s="424"/>
      <c r="G29" s="424"/>
      <c r="H29" s="424"/>
      <c r="I29" s="424"/>
      <c r="J29" s="424"/>
      <c r="K29" s="424"/>
      <c r="L29" s="424"/>
      <c r="M29" s="424"/>
      <c r="N29" s="424"/>
    </row>
    <row r="30" spans="1:14" ht="65.099999999999994" customHeight="1" x14ac:dyDescent="0.2">
      <c r="A30" s="349">
        <v>2.1</v>
      </c>
      <c r="B30" s="350"/>
      <c r="C30" s="423" t="s">
        <v>326</v>
      </c>
      <c r="D30" s="424"/>
      <c r="E30" s="424"/>
      <c r="F30" s="424"/>
      <c r="G30" s="424"/>
      <c r="H30" s="424"/>
      <c r="I30" s="424"/>
      <c r="J30" s="424"/>
      <c r="K30" s="424"/>
      <c r="L30" s="424"/>
      <c r="M30" s="424"/>
      <c r="N30" s="424"/>
    </row>
    <row r="31" spans="1:14" ht="15" customHeight="1" x14ac:dyDescent="0.2">
      <c r="A31" s="349"/>
      <c r="B31" s="432" t="s">
        <v>188</v>
      </c>
      <c r="C31" s="442" t="s">
        <v>327</v>
      </c>
      <c r="D31" s="427" t="s">
        <v>252</v>
      </c>
      <c r="E31" s="427" t="s">
        <v>180</v>
      </c>
      <c r="F31" s="427"/>
      <c r="G31" s="427"/>
      <c r="H31" s="427"/>
      <c r="I31" s="427"/>
      <c r="J31" s="427"/>
      <c r="K31" s="427"/>
      <c r="L31" s="427"/>
      <c r="M31" s="427"/>
      <c r="N31" s="427"/>
    </row>
    <row r="32" spans="1:14" ht="30" customHeight="1" x14ac:dyDescent="0.2">
      <c r="A32" s="349">
        <f>A30+0.1</f>
        <v>2.2000000000000002</v>
      </c>
      <c r="B32" s="350"/>
      <c r="C32" s="423" t="s">
        <v>328</v>
      </c>
      <c r="D32" s="118"/>
      <c r="E32" s="457"/>
      <c r="F32" s="457"/>
      <c r="G32" s="457"/>
      <c r="H32" s="457"/>
      <c r="I32" s="457"/>
      <c r="J32" s="457"/>
      <c r="K32" s="457"/>
      <c r="L32" s="457"/>
      <c r="M32" s="457"/>
      <c r="N32" s="457"/>
    </row>
    <row r="33" spans="1:14" ht="15" customHeight="1" x14ac:dyDescent="0.2">
      <c r="A33" s="458"/>
      <c r="B33" s="416" t="s">
        <v>188</v>
      </c>
      <c r="C33" s="442" t="s">
        <v>329</v>
      </c>
      <c r="D33" s="126" t="s">
        <v>252</v>
      </c>
      <c r="E33" s="459" t="s">
        <v>180</v>
      </c>
      <c r="F33" s="459"/>
      <c r="G33" s="459"/>
      <c r="H33" s="459"/>
      <c r="I33" s="459"/>
      <c r="J33" s="459"/>
      <c r="K33" s="459"/>
      <c r="L33" s="459"/>
      <c r="M33" s="459"/>
      <c r="N33" s="459"/>
    </row>
    <row r="34" spans="1:14" ht="15" customHeight="1" x14ac:dyDescent="0.2">
      <c r="A34" s="458"/>
      <c r="B34" s="354" t="s">
        <v>200</v>
      </c>
      <c r="C34" s="443" t="s">
        <v>330</v>
      </c>
      <c r="D34" s="460" t="s">
        <v>252</v>
      </c>
      <c r="E34" s="461" t="s">
        <v>180</v>
      </c>
      <c r="F34" s="461"/>
      <c r="G34" s="461"/>
      <c r="H34" s="461"/>
      <c r="I34" s="461"/>
      <c r="J34" s="461"/>
      <c r="K34" s="461"/>
      <c r="L34" s="461"/>
      <c r="M34" s="461"/>
      <c r="N34" s="461"/>
    </row>
    <row r="35" spans="1:14" ht="27" customHeight="1" x14ac:dyDescent="0.2">
      <c r="A35" s="349">
        <f>A32+0.1</f>
        <v>2.3000000000000003</v>
      </c>
      <c r="B35" s="462"/>
      <c r="C35" s="436" t="s">
        <v>331</v>
      </c>
      <c r="D35" s="167"/>
      <c r="E35" s="457"/>
      <c r="F35" s="457"/>
      <c r="G35" s="457"/>
      <c r="H35" s="457"/>
      <c r="I35" s="457"/>
      <c r="J35" s="457"/>
      <c r="K35" s="457"/>
      <c r="L35" s="457"/>
      <c r="M35" s="457"/>
      <c r="N35" s="457"/>
    </row>
    <row r="36" spans="1:14" ht="15" customHeight="1" x14ac:dyDescent="0.2">
      <c r="A36" s="458"/>
      <c r="B36" s="416" t="s">
        <v>188</v>
      </c>
      <c r="C36" s="442" t="s">
        <v>332</v>
      </c>
      <c r="D36" s="126" t="s">
        <v>252</v>
      </c>
      <c r="E36" s="459" t="s">
        <v>180</v>
      </c>
      <c r="F36" s="459"/>
      <c r="G36" s="459"/>
      <c r="H36" s="459"/>
      <c r="I36" s="459"/>
      <c r="J36" s="459"/>
      <c r="K36" s="459"/>
      <c r="L36" s="459"/>
      <c r="M36" s="459"/>
      <c r="N36" s="459"/>
    </row>
    <row r="37" spans="1:14" ht="15" customHeight="1" x14ac:dyDescent="0.2">
      <c r="A37" s="458"/>
      <c r="B37" s="354" t="s">
        <v>200</v>
      </c>
      <c r="C37" s="443" t="s">
        <v>333</v>
      </c>
      <c r="D37" s="460" t="s">
        <v>252</v>
      </c>
      <c r="E37" s="461" t="s">
        <v>180</v>
      </c>
      <c r="F37" s="461"/>
      <c r="G37" s="461"/>
      <c r="H37" s="461"/>
      <c r="I37" s="461"/>
      <c r="J37" s="461"/>
      <c r="K37" s="461"/>
      <c r="L37" s="461"/>
      <c r="M37" s="461"/>
      <c r="N37" s="461"/>
    </row>
    <row r="38" spans="1:14" ht="15" customHeight="1" x14ac:dyDescent="0.2">
      <c r="A38" s="349">
        <f>A35+0.1</f>
        <v>2.4000000000000004</v>
      </c>
      <c r="B38" s="350"/>
      <c r="C38" s="463" t="s">
        <v>334</v>
      </c>
      <c r="D38" s="430"/>
      <c r="E38" s="430"/>
      <c r="F38" s="430"/>
      <c r="G38" s="430"/>
      <c r="H38" s="430"/>
      <c r="I38" s="430"/>
      <c r="J38" s="430"/>
      <c r="K38" s="430"/>
      <c r="L38" s="430"/>
      <c r="M38" s="430"/>
      <c r="N38" s="430"/>
    </row>
    <row r="39" spans="1:14" ht="20.100000000000001" customHeight="1" x14ac:dyDescent="0.2">
      <c r="A39" s="349"/>
      <c r="B39" s="441" t="s">
        <v>188</v>
      </c>
      <c r="C39" s="442" t="s">
        <v>335</v>
      </c>
      <c r="D39" s="427" t="str">
        <f>IF(C39="","",IF(E39="","",IF(E39&gt;1,"Nos.","No.")))</f>
        <v>Nos.</v>
      </c>
      <c r="E39" s="427" t="s">
        <v>180</v>
      </c>
      <c r="F39" s="427"/>
      <c r="G39" s="427"/>
      <c r="H39" s="427"/>
      <c r="I39" s="427"/>
      <c r="J39" s="427"/>
      <c r="K39" s="427"/>
      <c r="L39" s="427"/>
      <c r="M39" s="427"/>
      <c r="N39" s="427"/>
    </row>
    <row r="40" spans="1:14" ht="14.25" customHeight="1" x14ac:dyDescent="0.2">
      <c r="A40" s="349">
        <f>A38+0.1</f>
        <v>2.5000000000000004</v>
      </c>
      <c r="B40" s="350"/>
      <c r="C40" s="436" t="s">
        <v>336</v>
      </c>
      <c r="D40" s="424"/>
      <c r="E40" s="424"/>
      <c r="F40" s="424"/>
      <c r="G40" s="424"/>
      <c r="H40" s="424"/>
      <c r="I40" s="424"/>
      <c r="J40" s="424"/>
      <c r="K40" s="424"/>
      <c r="L40" s="424"/>
      <c r="M40" s="424"/>
      <c r="N40" s="424"/>
    </row>
    <row r="41" spans="1:14" ht="20.100000000000001" customHeight="1" x14ac:dyDescent="0.2">
      <c r="A41" s="349"/>
      <c r="B41" s="441" t="s">
        <v>188</v>
      </c>
      <c r="C41" s="442" t="s">
        <v>337</v>
      </c>
      <c r="D41" s="427" t="str">
        <f>IF(C41="","",IF(E41="","",IF(E41&gt;1,"Nos.","No.")))</f>
        <v>Nos.</v>
      </c>
      <c r="E41" s="427" t="s">
        <v>180</v>
      </c>
      <c r="F41" s="427"/>
      <c r="G41" s="427"/>
      <c r="H41" s="427"/>
      <c r="I41" s="427"/>
      <c r="J41" s="427"/>
      <c r="K41" s="427"/>
      <c r="L41" s="427"/>
      <c r="M41" s="427"/>
      <c r="N41" s="427"/>
    </row>
    <row r="42" spans="1:14" ht="14.25" customHeight="1" x14ac:dyDescent="0.2">
      <c r="A42" s="349">
        <f>A40+0.1</f>
        <v>2.6000000000000005</v>
      </c>
      <c r="B42" s="350"/>
      <c r="C42" s="436" t="s">
        <v>338</v>
      </c>
      <c r="D42" s="424"/>
      <c r="E42" s="424"/>
      <c r="F42" s="424"/>
      <c r="G42" s="424"/>
      <c r="H42" s="424"/>
      <c r="I42" s="424"/>
      <c r="J42" s="424"/>
      <c r="K42" s="424"/>
      <c r="L42" s="424"/>
      <c r="M42" s="424"/>
      <c r="N42" s="424"/>
    </row>
    <row r="43" spans="1:14" ht="15" customHeight="1" thickBot="1" x14ac:dyDescent="0.25">
      <c r="A43" s="349"/>
      <c r="B43" s="441" t="s">
        <v>188</v>
      </c>
      <c r="C43" s="464" t="s">
        <v>337</v>
      </c>
      <c r="D43" s="427" t="str">
        <f>IF(C43="","",IF(E43="","",IF(E43&gt;1,"Nos.","No.")))</f>
        <v>Nos.</v>
      </c>
      <c r="E43" s="427" t="s">
        <v>180</v>
      </c>
      <c r="F43" s="427"/>
      <c r="G43" s="427"/>
      <c r="H43" s="427"/>
      <c r="I43" s="427"/>
      <c r="J43" s="427"/>
      <c r="K43" s="427"/>
      <c r="L43" s="427"/>
      <c r="M43" s="427"/>
      <c r="N43" s="427"/>
    </row>
    <row r="44" spans="1:14" ht="20.100000000000001" customHeight="1" thickTop="1" thickBot="1" x14ac:dyDescent="0.25">
      <c r="A44" s="447"/>
      <c r="B44" s="448"/>
      <c r="C44" s="449" t="s">
        <v>323</v>
      </c>
      <c r="D44" s="465"/>
      <c r="E44" s="451"/>
      <c r="F44" s="451"/>
      <c r="G44" s="451"/>
      <c r="H44" s="451"/>
      <c r="I44" s="451"/>
      <c r="J44" s="451"/>
      <c r="K44" s="451"/>
      <c r="L44" s="451"/>
      <c r="M44" s="451"/>
      <c r="N44" s="451"/>
    </row>
    <row r="45" spans="1:14" ht="28.5" customHeight="1" x14ac:dyDescent="0.2">
      <c r="A45" s="115"/>
      <c r="B45" s="456"/>
      <c r="C45" s="466" t="s">
        <v>339</v>
      </c>
      <c r="D45" s="424"/>
      <c r="E45" s="424"/>
      <c r="F45" s="424"/>
      <c r="G45" s="424"/>
      <c r="H45" s="424"/>
      <c r="I45" s="424"/>
      <c r="J45" s="424"/>
      <c r="K45" s="424"/>
      <c r="L45" s="424"/>
      <c r="M45" s="424"/>
      <c r="N45" s="424"/>
    </row>
    <row r="46" spans="1:14" ht="66.75" customHeight="1" x14ac:dyDescent="0.2">
      <c r="A46" s="115"/>
      <c r="B46" s="456"/>
      <c r="C46" s="382" t="s">
        <v>340</v>
      </c>
      <c r="D46" s="424"/>
      <c r="E46" s="424"/>
      <c r="F46" s="424"/>
      <c r="G46" s="424"/>
      <c r="H46" s="424"/>
      <c r="I46" s="424"/>
      <c r="J46" s="424"/>
      <c r="K46" s="424"/>
      <c r="L46" s="424"/>
      <c r="M46" s="424"/>
      <c r="N46" s="424"/>
    </row>
    <row r="47" spans="1:14" ht="63.75" x14ac:dyDescent="0.2">
      <c r="A47" s="349">
        <v>3.1</v>
      </c>
      <c r="B47" s="350"/>
      <c r="C47" s="351" t="s">
        <v>341</v>
      </c>
      <c r="D47" s="424"/>
      <c r="E47" s="424"/>
      <c r="F47" s="424"/>
      <c r="G47" s="424"/>
      <c r="H47" s="424"/>
      <c r="I47" s="424"/>
      <c r="J47" s="424"/>
      <c r="K47" s="424"/>
      <c r="L47" s="424"/>
      <c r="M47" s="424"/>
      <c r="N47" s="424"/>
    </row>
    <row r="48" spans="1:14" ht="20.100000000000001" customHeight="1" x14ac:dyDescent="0.2">
      <c r="A48" s="349"/>
      <c r="B48" s="441" t="s">
        <v>188</v>
      </c>
      <c r="C48" s="442" t="s">
        <v>342</v>
      </c>
      <c r="D48" s="427" t="s">
        <v>252</v>
      </c>
      <c r="E48" s="427" t="s">
        <v>180</v>
      </c>
      <c r="F48" s="427"/>
      <c r="G48" s="427"/>
      <c r="H48" s="427"/>
      <c r="I48" s="427"/>
      <c r="J48" s="427"/>
      <c r="K48" s="427"/>
      <c r="L48" s="427"/>
      <c r="M48" s="427"/>
      <c r="N48" s="427"/>
    </row>
    <row r="49" spans="1:21" ht="20.100000000000001" customHeight="1" x14ac:dyDescent="0.2">
      <c r="A49" s="349"/>
      <c r="B49" s="441" t="s">
        <v>200</v>
      </c>
      <c r="C49" s="442" t="s">
        <v>343</v>
      </c>
      <c r="D49" s="427" t="s">
        <v>252</v>
      </c>
      <c r="E49" s="427">
        <v>15</v>
      </c>
      <c r="F49" s="427"/>
      <c r="G49" s="427"/>
      <c r="H49" s="427"/>
      <c r="I49" s="427"/>
      <c r="J49" s="427"/>
      <c r="K49" s="427"/>
      <c r="L49" s="427"/>
      <c r="M49" s="427"/>
      <c r="N49" s="427"/>
    </row>
    <row r="50" spans="1:21" ht="20.100000000000001" customHeight="1" x14ac:dyDescent="0.2">
      <c r="A50" s="349"/>
      <c r="B50" s="441" t="s">
        <v>201</v>
      </c>
      <c r="C50" s="442" t="s">
        <v>344</v>
      </c>
      <c r="D50" s="427" t="s">
        <v>252</v>
      </c>
      <c r="E50" s="427" t="s">
        <v>180</v>
      </c>
      <c r="F50" s="427"/>
      <c r="G50" s="427"/>
      <c r="H50" s="427"/>
      <c r="I50" s="427"/>
      <c r="J50" s="427"/>
      <c r="K50" s="427"/>
      <c r="L50" s="427"/>
      <c r="M50" s="427"/>
      <c r="N50" s="427"/>
    </row>
    <row r="51" spans="1:21" ht="28.5" customHeight="1" x14ac:dyDescent="0.2">
      <c r="A51" s="349">
        <f>A47+0.1</f>
        <v>3.2</v>
      </c>
      <c r="B51" s="350"/>
      <c r="C51" s="467" t="s">
        <v>345</v>
      </c>
      <c r="D51" s="424"/>
      <c r="E51" s="424"/>
      <c r="F51" s="424"/>
      <c r="G51" s="424"/>
      <c r="H51" s="424"/>
      <c r="I51" s="424"/>
      <c r="J51" s="424"/>
      <c r="K51" s="424"/>
      <c r="L51" s="424"/>
      <c r="M51" s="424"/>
      <c r="N51" s="424"/>
    </row>
    <row r="52" spans="1:21" s="85" customFormat="1" ht="15" customHeight="1" thickBot="1" x14ac:dyDescent="0.25">
      <c r="A52" s="468"/>
      <c r="B52" s="469" t="s">
        <v>188</v>
      </c>
      <c r="C52" s="470" t="s">
        <v>346</v>
      </c>
      <c r="D52" s="427" t="str">
        <f>IF(C52="","",IF(E52="","",IF(E52&gt;1,"Nos.","No.")))</f>
        <v>Nos.</v>
      </c>
      <c r="E52" s="427" t="s">
        <v>180</v>
      </c>
      <c r="F52" s="427"/>
      <c r="G52" s="427"/>
      <c r="H52" s="427"/>
      <c r="I52" s="427"/>
      <c r="J52" s="427"/>
      <c r="K52" s="427"/>
      <c r="L52" s="427"/>
      <c r="M52" s="427"/>
      <c r="N52" s="427"/>
    </row>
    <row r="53" spans="1:21" ht="20.100000000000001" customHeight="1" thickTop="1" thickBot="1" x14ac:dyDescent="0.25">
      <c r="A53" s="471"/>
      <c r="B53" s="472"/>
      <c r="C53" s="473" t="s">
        <v>323</v>
      </c>
      <c r="D53" s="474"/>
      <c r="E53" s="475"/>
      <c r="F53" s="475"/>
      <c r="G53" s="475"/>
      <c r="H53" s="475"/>
      <c r="I53" s="475"/>
      <c r="J53" s="475"/>
      <c r="K53" s="475"/>
      <c r="L53" s="475"/>
      <c r="M53" s="475"/>
      <c r="N53" s="475"/>
    </row>
    <row r="54" spans="1:21" ht="17.25" customHeight="1" x14ac:dyDescent="0.2">
      <c r="A54" s="349"/>
      <c r="B54" s="350"/>
      <c r="C54" s="476" t="s">
        <v>347</v>
      </c>
      <c r="D54" s="455"/>
      <c r="E54" s="455"/>
      <c r="F54" s="455"/>
      <c r="G54" s="455"/>
      <c r="H54" s="455"/>
      <c r="I54" s="455"/>
      <c r="J54" s="455"/>
      <c r="K54" s="455"/>
      <c r="L54" s="455"/>
      <c r="M54" s="455"/>
      <c r="N54" s="455"/>
    </row>
    <row r="55" spans="1:21" ht="42.75" customHeight="1" x14ac:dyDescent="0.2">
      <c r="A55" s="349"/>
      <c r="B55" s="350"/>
      <c r="C55" s="477" t="s">
        <v>348</v>
      </c>
      <c r="D55" s="424"/>
      <c r="E55" s="424"/>
      <c r="F55" s="424"/>
      <c r="G55" s="424"/>
      <c r="H55" s="424"/>
      <c r="I55" s="424"/>
      <c r="J55" s="424"/>
      <c r="K55" s="424"/>
      <c r="L55" s="424"/>
      <c r="M55" s="424"/>
      <c r="N55" s="424"/>
    </row>
    <row r="56" spans="1:21" ht="42" customHeight="1" x14ac:dyDescent="0.2">
      <c r="A56" s="349">
        <f>4+0.1</f>
        <v>4.0999999999999996</v>
      </c>
      <c r="B56" s="350"/>
      <c r="C56" s="382" t="s">
        <v>349</v>
      </c>
      <c r="D56" s="427" t="s">
        <v>168</v>
      </c>
      <c r="E56" s="427">
        <v>1</v>
      </c>
      <c r="F56" s="427"/>
      <c r="G56" s="427"/>
      <c r="H56" s="427"/>
      <c r="I56" s="427"/>
      <c r="J56" s="427"/>
      <c r="K56" s="427"/>
      <c r="L56" s="427"/>
      <c r="M56" s="427"/>
      <c r="N56" s="427"/>
    </row>
    <row r="57" spans="1:21" ht="27" customHeight="1" thickBot="1" x14ac:dyDescent="0.25">
      <c r="A57" s="349">
        <f>A56+0.1</f>
        <v>4.1999999999999993</v>
      </c>
      <c r="B57" s="350"/>
      <c r="C57" s="382" t="s">
        <v>350</v>
      </c>
      <c r="D57" s="427" t="s">
        <v>168</v>
      </c>
      <c r="E57" s="427">
        <v>1</v>
      </c>
      <c r="F57" s="427"/>
      <c r="G57" s="427"/>
      <c r="H57" s="427"/>
      <c r="I57" s="427"/>
      <c r="J57" s="427"/>
      <c r="K57" s="427"/>
      <c r="L57" s="427"/>
      <c r="M57" s="427"/>
      <c r="N57" s="427"/>
    </row>
    <row r="58" spans="1:21" ht="20.100000000000001" customHeight="1" thickTop="1" thickBot="1" x14ac:dyDescent="0.25">
      <c r="A58" s="949"/>
      <c r="B58" s="950"/>
      <c r="C58" s="449" t="s">
        <v>323</v>
      </c>
      <c r="D58" s="465"/>
      <c r="E58" s="450"/>
      <c r="F58" s="450"/>
      <c r="G58" s="450"/>
      <c r="H58" s="450"/>
      <c r="I58" s="450"/>
      <c r="J58" s="450"/>
      <c r="K58" s="450"/>
      <c r="L58" s="450"/>
      <c r="M58" s="450"/>
      <c r="N58" s="450"/>
    </row>
    <row r="59" spans="1:21" ht="13.5" thickBot="1" x14ac:dyDescent="0.25">
      <c r="A59" s="478"/>
      <c r="I59" s="124"/>
      <c r="J59" s="124"/>
      <c r="K59" s="124"/>
    </row>
    <row r="60" spans="1:21" ht="20.100000000000001" customHeight="1" thickTop="1" thickBot="1" x14ac:dyDescent="0.25">
      <c r="A60" s="479"/>
      <c r="B60" s="480"/>
      <c r="C60" s="481" t="s">
        <v>351</v>
      </c>
      <c r="D60" s="482"/>
      <c r="E60" s="483"/>
      <c r="F60" s="483"/>
      <c r="G60" s="483"/>
      <c r="H60" s="483"/>
      <c r="I60" s="483"/>
      <c r="J60" s="483"/>
      <c r="K60" s="483"/>
      <c r="L60" s="483"/>
      <c r="M60" s="483"/>
      <c r="N60" s="483"/>
    </row>
    <row r="62" spans="1:21" s="331" customFormat="1" ht="14.25" x14ac:dyDescent="0.2">
      <c r="A62" s="936" t="s">
        <v>213</v>
      </c>
      <c r="B62" s="936"/>
      <c r="C62" s="301"/>
      <c r="D62" s="299"/>
      <c r="E62" s="299"/>
      <c r="F62" s="299"/>
      <c r="L62" s="299"/>
      <c r="M62" s="299"/>
      <c r="N62" s="299"/>
    </row>
    <row r="63" spans="1:21" s="331" customFormat="1" ht="15" customHeight="1" x14ac:dyDescent="0.2">
      <c r="A63" s="387" t="s">
        <v>271</v>
      </c>
      <c r="B63" s="245" t="s">
        <v>219</v>
      </c>
      <c r="C63" s="245"/>
      <c r="D63" s="245"/>
      <c r="E63" s="245"/>
      <c r="F63" s="245"/>
      <c r="G63" s="484"/>
      <c r="H63" s="484"/>
      <c r="I63" s="484"/>
      <c r="J63" s="388"/>
      <c r="K63" s="388"/>
      <c r="L63" s="245"/>
      <c r="M63" s="245"/>
      <c r="N63" s="245"/>
      <c r="O63" s="388"/>
      <c r="P63" s="388"/>
      <c r="Q63" s="388"/>
      <c r="R63" s="388"/>
      <c r="S63" s="388"/>
      <c r="T63" s="388"/>
      <c r="U63" s="388"/>
    </row>
    <row r="64" spans="1:21" s="331" customFormat="1" ht="28.5" customHeight="1" x14ac:dyDescent="0.2">
      <c r="A64" s="387" t="s">
        <v>271</v>
      </c>
      <c r="B64" s="924" t="s">
        <v>352</v>
      </c>
      <c r="C64" s="924"/>
      <c r="D64" s="924"/>
      <c r="E64" s="924"/>
      <c r="F64" s="924"/>
      <c r="G64" s="924"/>
      <c r="H64" s="924"/>
      <c r="I64" s="924"/>
      <c r="J64" s="924"/>
      <c r="K64" s="388"/>
      <c r="L64" s="388"/>
      <c r="M64" s="388"/>
      <c r="N64" s="388"/>
      <c r="O64" s="388"/>
      <c r="P64" s="388"/>
      <c r="Q64" s="388"/>
      <c r="R64" s="388"/>
      <c r="S64" s="388"/>
      <c r="T64" s="388"/>
      <c r="U64" s="388"/>
    </row>
    <row r="65" spans="1:21" s="331" customFormat="1" ht="30.75" customHeight="1" x14ac:dyDescent="0.2">
      <c r="A65" s="387" t="s">
        <v>271</v>
      </c>
      <c r="B65" s="924" t="s">
        <v>273</v>
      </c>
      <c r="C65" s="924"/>
      <c r="D65" s="924"/>
      <c r="E65" s="924"/>
      <c r="F65" s="924"/>
      <c r="G65" s="924"/>
      <c r="H65" s="924"/>
      <c r="I65" s="924"/>
      <c r="J65" s="924"/>
      <c r="K65" s="388"/>
      <c r="L65" s="388"/>
      <c r="M65" s="388"/>
      <c r="N65" s="388"/>
      <c r="O65" s="388"/>
      <c r="P65" s="388"/>
      <c r="Q65" s="388"/>
      <c r="R65" s="388"/>
      <c r="S65" s="388"/>
      <c r="T65" s="388"/>
      <c r="U65" s="388"/>
    </row>
  </sheetData>
  <mergeCells count="16">
    <mergeCell ref="A58:B58"/>
    <mergeCell ref="A62:B62"/>
    <mergeCell ref="B64:J64"/>
    <mergeCell ref="B65:J65"/>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373AEE0A-6BBB-46E0-B34F-D3A3F198E420}">
  <ds:schemaRefs>
    <ds:schemaRef ds:uri="http://schemas.microsoft.com/sharepoint/v3/contenttype/forms"/>
  </ds:schemaRefs>
</ds:datastoreItem>
</file>

<file path=customXml/itemProps2.xml><?xml version="1.0" encoding="utf-8"?>
<ds:datastoreItem xmlns:ds="http://schemas.openxmlformats.org/officeDocument/2006/customXml" ds:itemID="{5A8C3D4F-3EA0-492C-AEEF-51B6D2C65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6DCCB8-34BE-4822-9458-661AB6694C18}">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 BOQ</vt:lpstr>
      <vt:lpstr>PLUMBING</vt:lpstr>
      <vt:lpstr>ACMV!Print_Area</vt:lpstr>
      <vt:lpstr>'CIVIL ID'!Print_Area</vt:lpstr>
      <vt:lpstr>'ELEC BOQ'!Print_Area</vt:lpstr>
      <vt:lpstr>'ELEC SUMM'!Print_Area</vt:lpstr>
      <vt:lpstr>'FSS BOQ'!Print_Area</vt:lpstr>
      <vt:lpstr>'Grand Summary'!Print_Area</vt:lpstr>
      <vt:lpstr>PLUMBING!Print_Area</vt:lpstr>
      <vt:lpstr>TITLE!Print_Area</vt:lpstr>
      <vt:lpstr>ACMV!Print_Titles</vt:lpstr>
      <vt:lpstr>'CIVIL ID'!Print_Titles</vt:lpstr>
      <vt:lpstr>'ELEC BOQ'!Print_Titles</vt:lpstr>
      <vt:lpstr>'ELEC SUMM'!Print_Titles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2025-04-15T19:36:28Z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