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134" documentId="13_ncr:1_{AC7FD2A5-D5F1-45AD-ABB7-905CA4F43A1A}" xr6:coauthVersionLast="47" xr6:coauthVersionMax="47" xr10:uidLastSave="{C3A14675-E246-46EA-8FD4-CF66F3CFEBBE}"/>
  <bookViews>
    <workbookView xWindow="-120" yWindow="-120" windowWidth="20730" windowHeight="11160" tabRatio="763" activeTab="2" xr2:uid="{00000000-000D-0000-FFFF-FFFF00000000}"/>
  </bookViews>
  <sheets>
    <sheet name="TITLE" sheetId="63" r:id="rId1"/>
    <sheet name="Grand Summary" sheetId="64" r:id="rId2"/>
    <sheet name="CIVIL ID" sheetId="66" r:id="rId3"/>
    <sheet name="ELEC SUMM" sheetId="57" r:id="rId4"/>
    <sheet name="ELEC BOQ" sheetId="58" r:id="rId5"/>
    <sheet name="ACMV" sheetId="59" r:id="rId6"/>
    <sheet name="FSS BOQ" sheetId="61" r:id="rId7"/>
    <sheet name="PLUMBING" sheetId="62"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ACMV!$C$35:$I$51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ACMV!$A$1:$N$68</definedName>
    <definedName name="_xlnm.Print_Area" localSheetId="2">'CIVIL ID'!$A$1:$M$194</definedName>
    <definedName name="_xlnm.Print_Area" localSheetId="4">'ELEC BOQ'!$A$1:$M$153</definedName>
    <definedName name="_xlnm.Print_Area" localSheetId="3">'ELEC SUMM'!$A$1:$E$14</definedName>
    <definedName name="_xlnm.Print_Area" localSheetId="6">'FSS BOQ'!$A$1:$N$62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ID'!$1:$5</definedName>
    <definedName name="_xlnm.Print_Titles" localSheetId="4">'ELEC BOQ'!$1:$2</definedName>
    <definedName name="_xlnm.Print_Titles" localSheetId="3">'ELEC SUMM'!$1:$1</definedName>
    <definedName name="_xlnm.Print_Titles" localSheetId="6">'FSS BOQ'!$1:$8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7" i="66" l="1"/>
  <c r="D88" i="66"/>
  <c r="D40" i="66"/>
  <c r="D30" i="66"/>
  <c r="D25" i="66"/>
  <c r="D22" i="66"/>
  <c r="D21" i="66"/>
  <c r="A2" i="66"/>
  <c r="A1" i="66"/>
  <c r="E10" i="64"/>
  <c r="D10" i="64"/>
  <c r="C10" i="64"/>
  <c r="E9" i="64"/>
  <c r="D9" i="64"/>
  <c r="C9" i="64"/>
  <c r="E8" i="64"/>
  <c r="D8" i="64"/>
  <c r="C8" i="64"/>
  <c r="C7" i="64"/>
  <c r="D7" i="64"/>
  <c r="E7" i="64"/>
  <c r="E6" i="64"/>
  <c r="D6" i="64"/>
  <c r="C6" i="64"/>
  <c r="A28" i="59"/>
  <c r="E12" i="64" l="1"/>
  <c r="E14" i="64" s="1"/>
  <c r="E17" i="64" s="1"/>
  <c r="D12" i="64"/>
  <c r="D14" i="64" s="1"/>
  <c r="D17" i="64" s="1"/>
  <c r="C12" i="64"/>
  <c r="C14" i="64" s="1"/>
  <c r="C17" i="64" s="1"/>
  <c r="A57" i="62" l="1"/>
  <c r="A56" i="62"/>
  <c r="D52" i="62"/>
  <c r="A51" i="62"/>
  <c r="D43" i="62"/>
  <c r="A42" i="62"/>
  <c r="D41" i="62"/>
  <c r="A40" i="62"/>
  <c r="D39" i="62"/>
  <c r="A38" i="62"/>
  <c r="A35" i="62"/>
  <c r="A32" i="62"/>
  <c r="D25" i="62"/>
  <c r="D23" i="62"/>
  <c r="D22" i="62"/>
  <c r="D21" i="62"/>
  <c r="A17" i="62"/>
  <c r="A18" i="62" s="1"/>
  <c r="A20" i="62" s="1"/>
  <c r="D16" i="62"/>
  <c r="D15" i="62"/>
  <c r="A14" i="62"/>
  <c r="D13" i="62"/>
  <c r="D12" i="62"/>
  <c r="D24" i="61"/>
  <c r="D23" i="61"/>
  <c r="D22" i="61"/>
  <c r="D20" i="61"/>
  <c r="D19" i="61"/>
  <c r="A17" i="61"/>
  <c r="A21" i="61" s="1"/>
  <c r="A26" i="61" s="1"/>
  <c r="A27" i="61" s="1"/>
  <c r="A10" i="59"/>
  <c r="A16" i="59" s="1"/>
  <c r="A27" i="59" s="1"/>
  <c r="A28" i="61" l="1"/>
  <c r="A29" i="61" s="1"/>
  <c r="A30" i="61" s="1"/>
  <c r="A31" i="61" s="1"/>
  <c r="A32" i="61" s="1"/>
  <c r="A36" i="61" s="1"/>
  <c r="A38" i="61" s="1"/>
  <c r="A42" i="61" s="1"/>
  <c r="A49" i="61" s="1"/>
  <c r="A55" i="61" s="1"/>
  <c r="B11" i="59"/>
  <c r="B12" i="59" s="1"/>
  <c r="B13" i="59" s="1"/>
  <c r="B14" i="59" s="1"/>
  <c r="B15" i="59" s="1"/>
  <c r="B18" i="59" l="1"/>
  <c r="B19" i="59" s="1"/>
  <c r="B20" i="59" s="1"/>
  <c r="B21" i="59" s="1"/>
  <c r="B22" i="59" s="1"/>
  <c r="B23" i="59" s="1"/>
  <c r="B24" i="59" s="1"/>
  <c r="B25" i="59" s="1"/>
  <c r="B26" i="59" s="1"/>
  <c r="A29" i="59"/>
  <c r="A30" i="59" s="1"/>
  <c r="A35" i="59" s="1"/>
  <c r="B31" i="59" l="1"/>
  <c r="B32" i="59" s="1"/>
  <c r="B33" i="59" s="1"/>
  <c r="B34" i="59" s="1"/>
  <c r="A36" i="59" l="1"/>
  <c r="A37" i="59" s="1"/>
  <c r="A41" i="59" l="1"/>
  <c r="B38" i="59"/>
  <c r="B39" i="59" s="1"/>
  <c r="B40" i="59" s="1"/>
  <c r="A51" i="59" l="1"/>
  <c r="A57" i="59" s="1"/>
  <c r="B42" i="59"/>
  <c r="B44" i="59" s="1"/>
  <c r="B52" i="59" l="1"/>
  <c r="B53" i="59" s="1"/>
  <c r="B54" i="59" s="1"/>
  <c r="B55" i="59" s="1"/>
  <c r="B56" i="59" s="1"/>
  <c r="A58" i="59" l="1"/>
  <c r="A59" i="59" s="1"/>
  <c r="A60" i="59" s="1"/>
</calcChain>
</file>

<file path=xl/sharedStrings.xml><?xml version="1.0" encoding="utf-8"?>
<sst xmlns="http://schemas.openxmlformats.org/spreadsheetml/2006/main" count="1087" uniqueCount="632">
  <si>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</si>
  <si>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</si>
  <si>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</si>
  <si>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</si>
  <si>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</si>
  <si>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</si>
  <si>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</si>
  <si>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</si>
  <si>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</si>
  <si>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</si>
  <si>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</si>
  <si>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</si>
  <si>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</si>
  <si>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</si>
  <si>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</si>
  <si>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</si>
  <si>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</si>
  <si>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</si>
  <si>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</si>
  <si>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</si>
  <si>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</si>
  <si>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</si>
  <si>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</si>
  <si>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</si>
  <si>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</si>
  <si>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</si>
  <si>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</si>
  <si>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</si>
  <si>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</si>
  <si>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</si>
  <si>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</si>
  <si>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</si>
  <si>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</si>
  <si>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</si>
  <si>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</si>
  <si>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</si>
  <si>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</si>
  <si>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</si>
  <si>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</si>
  <si>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</si>
  <si>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</si>
  <si>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</si>
  <si>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</si>
  <si>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</si>
  <si>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</si>
  <si>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</si>
  <si>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</si>
  <si>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</si>
  <si>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</si>
  <si>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</si>
  <si>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</si>
  <si>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</si>
  <si>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</si>
  <si>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</si>
  <si>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</si>
  <si>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</si>
  <si>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</si>
  <si>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</si>
  <si>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</si>
  <si>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</si>
  <si>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</si>
  <si>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</si>
  <si>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</si>
  <si>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</si>
  <si>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</si>
  <si>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</si>
  <si>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</si>
  <si>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</si>
  <si>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</si>
  <si>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</si>
  <si>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</si>
  <si>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</si>
  <si>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</si>
  <si>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</si>
  <si>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</si>
  <si>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</si>
  <si>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</si>
  <si>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</si>
  <si>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</si>
  <si>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</si>
  <si>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</si>
  <si>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</si>
  <si>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</si>
  <si>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</si>
  <si>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</si>
  <si>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</si>
  <si>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</si>
  <si>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</si>
  <si>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</si>
  <si>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</si>
  <si>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</si>
  <si>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</si>
  <si>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</si>
  <si>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</si>
  <si>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</si>
  <si>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</si>
  <si>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</si>
  <si>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DB-LP-13F-A</t>
  </si>
  <si>
    <t>DB-LP-13F-B</t>
  </si>
  <si>
    <t>DB-FCR-13</t>
  </si>
  <si>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</si>
  <si>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</si>
  <si>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</si>
  <si>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</si>
  <si>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</si>
  <si>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t>UDB-13</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</si>
  <si>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</si>
  <si>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</si>
  <si>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r>
      <rPr>
        <b/>
        <sz val="11"/>
        <color theme="1"/>
        <rFont val="Century Gothic"/>
        <family val="2"/>
      </rPr>
      <t xml:space="preserve">
</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</si>
  <si>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</si>
  <si>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</si>
  <si>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</si>
  <si>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r>
      <rPr>
        <b/>
        <sz val="11"/>
        <rFont val="Century Gothic"/>
        <family val="2"/>
      </rPr>
      <t>Note:</t>
    </r>
    <r>
      <rPr>
        <sz val="1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</si>
  <si>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</si>
  <si>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</si>
  <si>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</si>
  <si>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</si>
  <si>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</si>
  <si>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</si>
  <si>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</si>
  <si>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</si>
  <si>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</si>
  <si>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</si>
  <si>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t xml:space="preserve">36W LED Smart Panel Rc330V 600Mm X 1200Mm Color 4000K, Cri 83, Philips Or Equivalent </t>
  </si>
  <si>
    <t>20A DP Isolator  (Water Heater)</t>
  </si>
  <si>
    <t>Verified QTY</t>
  </si>
  <si>
    <t>Brand/Model</t>
  </si>
  <si>
    <t>Lead Time</t>
  </si>
  <si>
    <t>Remarks</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</si>
  <si>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</si>
  <si>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</si>
  <si>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</si>
  <si>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</si>
  <si>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</si>
  <si>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</si>
  <si>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</si>
  <si>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</si>
  <si>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</si>
  <si>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</si>
  <si>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</si>
  <si>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</si>
  <si>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</si>
  <si>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</si>
  <si>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</si>
  <si>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From 32A TP Isolator to DB-LP-13F-A</t>
    </r>
    <r>
      <rPr>
        <sz val="11"/>
        <color theme="1"/>
        <rFont val="Century Gothic"/>
        <family val="2"/>
      </rPr>
      <t xml:space="preserve">
4C-10 Sqmm Cu/LSZH/LSZH + ECC 1C-10 Sqmm Cu/LSZH</t>
    </r>
  </si>
  <si>
    <r>
      <rPr>
        <b/>
        <sz val="11"/>
        <color theme="1"/>
        <rFont val="Century Gothic"/>
        <family val="2"/>
      </rPr>
      <t>From 32A TP Isolator to DB-LP-13F-B</t>
    </r>
    <r>
      <rPr>
        <sz val="11"/>
        <color theme="1"/>
        <rFont val="Century Gothic"/>
        <family val="2"/>
      </rPr>
      <t xml:space="preserve">
4C-10 Sqmm Cu/LSZH/LSZH + ECC 1C-10 Sqmm Cu/LSZH</t>
    </r>
  </si>
  <si>
    <r>
      <rPr>
        <b/>
        <sz val="11"/>
        <rFont val="Century Gothic"/>
        <family val="2"/>
      </rPr>
      <t xml:space="preserve">From DB-FCR-13F to Rack PDU </t>
    </r>
    <r>
      <rPr>
        <sz val="11"/>
        <rFont val="Century Gothic"/>
        <family val="2"/>
      </rPr>
      <t xml:space="preserve">
3C- 4Sqmm Cu/LSZH/LSZH </t>
    </r>
  </si>
  <si>
    <r>
      <rPr>
        <b/>
        <sz val="11"/>
        <rFont val="Century Gothic"/>
        <family val="2"/>
      </rPr>
      <t>From DB-FCR-13F to 3kVA UPS to PDU</t>
    </r>
    <r>
      <rPr>
        <sz val="11"/>
        <rFont val="Century Gothic"/>
        <family val="2"/>
      </rPr>
      <t xml:space="preserve">
3C- 4Sqmm Cu/LSZH/LSZH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</si>
  <si>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</si>
  <si>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indexed="8"/>
        <rFont val="Century Gothic"/>
        <family val="2"/>
      </rPr>
      <t xml:space="preserve">
From DB-FCR-13F to UDB-13F</t>
    </r>
    <r>
      <rPr>
        <sz val="11"/>
        <color indexed="8"/>
        <rFont val="Century Gothic"/>
        <family val="2"/>
      </rPr>
      <t xml:space="preserve">
2C-4Sq.mm Cu./LZH/LZH + ECC 1C-4Sq.mm Cu./LZH CABLE
</t>
    </r>
  </si>
  <si>
    <r>
      <rPr>
        <b/>
        <sz val="11"/>
        <color indexed="8"/>
        <rFont val="Century Gothic"/>
        <family val="2"/>
      </rPr>
      <t xml:space="preserve">
From DB-FCR-13F to UPS to UDB-13F</t>
    </r>
    <r>
      <rPr>
        <sz val="11"/>
        <color indexed="8"/>
        <rFont val="Century Gothic"/>
        <family val="2"/>
      </rPr>
      <t xml:space="preserve">
2C-4Sq.mm Cu./LZH/LZH + ECC 1C-4Sq.mm Cu./LZH CABLE
</t>
    </r>
  </si>
  <si>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</si>
  <si>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</si>
  <si>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</si>
  <si>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</si>
  <si>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</si>
  <si>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FCR VRF outdoor Unit from DB to 16A 4P Isolator at roof top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</si>
  <si>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From DB-LP-13F-A to DB-FCR-13F</t>
    </r>
    <r>
      <rPr>
        <sz val="11"/>
        <color theme="1"/>
        <rFont val="Century Gothic"/>
        <family val="2"/>
      </rPr>
      <t xml:space="preserve">
4C-6 Sqmm Cu/LSZH/LSZH + ECC 1C-6 Sqmm Cu/LSZH</t>
    </r>
  </si>
  <si>
    <r>
      <rPr>
        <b/>
        <sz val="11"/>
        <color theme="1"/>
        <rFont val="Century Gothic"/>
        <family val="2"/>
      </rPr>
      <t>From DB-LP-13F-B to DB-FCR-13F</t>
    </r>
    <r>
      <rPr>
        <sz val="11"/>
        <color theme="1"/>
        <rFont val="Century Gothic"/>
        <family val="2"/>
      </rPr>
      <t xml:space="preserve">
4C-6 Sqmm Cu/LSZH/LSZH + ECC 1C-6 Sqmm Cu/LSZH</t>
    </r>
  </si>
  <si>
    <t>Bill of Quantities</t>
  </si>
  <si>
    <t>ACMV Works</t>
  </si>
  <si>
    <t>EY ISLAMABAD</t>
  </si>
  <si>
    <t>MATERIAL</t>
  </si>
  <si>
    <t>LABOUR</t>
  </si>
  <si>
    <t>TOTAL</t>
  </si>
  <si>
    <t>BRAND</t>
  </si>
  <si>
    <t>LEAD TIME</t>
  </si>
  <si>
    <t>REMARKS</t>
  </si>
  <si>
    <t>S. No.</t>
  </si>
  <si>
    <t>BQQ QTY</t>
  </si>
  <si>
    <t>VERIFIED QTY</t>
  </si>
  <si>
    <t>RATE</t>
  </si>
  <si>
    <t>AMOUNT</t>
  </si>
  <si>
    <t>All works shall be completed, tested and commissioned as per drawings, specifications and as per instruction of Consultant</t>
  </si>
  <si>
    <t>Cassette Type Units (0.75 TR)</t>
  </si>
  <si>
    <t>Nos.</t>
  </si>
  <si>
    <t>Cassette Type Units (1.0 TR)</t>
  </si>
  <si>
    <t>Cassette Type Units (1.25 TR)</t>
  </si>
  <si>
    <t>Cassette Type Units (2.0 TR)</t>
  </si>
  <si>
    <t>FAHU</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</si>
  <si>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</si>
  <si>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</si>
  <si>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</si>
  <si>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</si>
  <si>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</si>
  <si>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</si>
  <si>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</si>
  <si>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</si>
  <si>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</si>
  <si>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</si>
  <si>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</si>
  <si>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</si>
  <si>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</si>
  <si>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</si>
  <si>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</si>
  <si>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</si>
  <si>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</si>
  <si>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</si>
  <si>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</si>
  <si>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</si>
  <si>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</si>
  <si>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</si>
  <si>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</si>
  <si>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</si>
  <si>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</si>
  <si>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</si>
  <si>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</si>
  <si>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</si>
  <si>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Rate Only</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</si>
  <si>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</si>
  <si>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</si>
  <si>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</si>
  <si>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</si>
  <si>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</si>
  <si>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</si>
  <si>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</si>
  <si>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</si>
  <si>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</si>
  <si>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</si>
  <si>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</si>
  <si>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</si>
  <si>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</si>
  <si>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 xml:space="preserve">Supply &amp; installation of rubberfoam acoustical duct sound liner adhesive with1/2" thick in supply air duct complete in all respects ready to operate as per specification, drawings and as per instruction of Consultant. </t>
  </si>
  <si>
    <t>Stencilling &amp; Identification work on supports, hangers, platform of condensing units etc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</si>
  <si>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</si>
  <si>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Job.</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</si>
  <si>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</si>
  <si>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</si>
  <si>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</si>
  <si>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</si>
  <si>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</si>
  <si>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</si>
  <si>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</si>
  <si>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</si>
  <si>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</si>
  <si>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</si>
  <si>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</si>
  <si>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</si>
  <si>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</si>
  <si>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</si>
  <si>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</si>
  <si>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</si>
  <si>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</si>
  <si>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</si>
  <si>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</si>
  <si>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</si>
  <si>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</si>
  <si>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</si>
  <si>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</si>
  <si>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</si>
  <si>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</si>
  <si>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</si>
  <si>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</si>
  <si>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(13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</si>
  <si>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</si>
  <si>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</si>
  <si>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</si>
  <si>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15 mm  (1/2")       (Threaded fitting)</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</si>
  <si>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</si>
  <si>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</si>
  <si>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</si>
  <si>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</si>
  <si>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</si>
  <si>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</si>
  <si>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</si>
  <si>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</si>
  <si>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</si>
  <si>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</si>
  <si>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</si>
  <si>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</si>
  <si>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</si>
  <si>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</si>
  <si>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</si>
  <si>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</si>
  <si>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</si>
  <si>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</si>
  <si>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</si>
  <si>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</si>
  <si>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</si>
  <si>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</si>
  <si>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</si>
  <si>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</si>
  <si>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</si>
  <si>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</si>
  <si>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</si>
  <si>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</si>
  <si>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</si>
  <si>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</si>
  <si>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</si>
  <si>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</si>
  <si>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</si>
  <si>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</si>
  <si>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</si>
  <si>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</si>
  <si>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</si>
  <si>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</si>
  <si>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</si>
  <si>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</si>
  <si>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</si>
  <si>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</si>
  <si>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</si>
  <si>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</si>
  <si>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</si>
  <si>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</si>
  <si>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</si>
  <si>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</si>
  <si>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 xml:space="preserve">Dia.  15 mm  (1/2")      </t>
  </si>
  <si>
    <t xml:space="preserve">Plumbing &amp; Sanitary Services </t>
  </si>
  <si>
    <t>EY Islamabad (9th. Floor)</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</si>
  <si>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</si>
  <si>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</si>
  <si>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</si>
  <si>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</si>
  <si>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</si>
  <si>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</si>
  <si>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</si>
  <si>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</si>
  <si>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</si>
  <si>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</si>
  <si>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</si>
  <si>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</si>
  <si>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</si>
  <si>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</si>
  <si>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</si>
  <si>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</si>
  <si>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</si>
  <si>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</si>
  <si>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</si>
  <si>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</si>
  <si>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</si>
  <si>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</si>
  <si>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</si>
  <si>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</si>
  <si>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</si>
  <si>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</si>
  <si>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</si>
  <si>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</si>
  <si>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</si>
  <si>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</si>
  <si>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</si>
  <si>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</si>
  <si>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</si>
  <si>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</si>
  <si>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</si>
  <si>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</si>
  <si>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</si>
  <si>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</si>
  <si>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</si>
  <si>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</si>
  <si>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</si>
  <si>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</si>
  <si>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</si>
  <si>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</si>
  <si>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</si>
  <si>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</si>
  <si>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</si>
  <si>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</si>
  <si>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Stainless steel kitchen sink with Mixer including stop cocks,  P-trap / Bottle trap, waste pipe etc complete in all respects.</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</si>
  <si>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</si>
  <si>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</si>
  <si>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</si>
  <si>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</si>
  <si>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</si>
  <si>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</si>
  <si>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</si>
  <si>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</si>
  <si>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</si>
  <si>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</si>
  <si>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</si>
  <si>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</si>
  <si>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</si>
  <si>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</si>
  <si>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</si>
  <si>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</si>
  <si>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</si>
  <si>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</si>
  <si>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</si>
  <si>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</si>
  <si>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</si>
  <si>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</si>
  <si>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</si>
  <si>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</si>
  <si>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</si>
  <si>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</si>
  <si>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</si>
  <si>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</si>
  <si>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</si>
  <si>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</si>
  <si>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EY Islamabad - 13th Floor - Grand Summary</t>
  </si>
  <si>
    <t>13TH FLOOR, RANDHAWA TOWERS</t>
  </si>
  <si>
    <t>Supply &amp; charging of refrigerant gas for existing units (to be done wherever required due to relocation OR changes of refrigerant pipe size) complete in all respects ready to operate as per specification, drawings and as per instruction of consultant.</t>
  </si>
  <si>
    <t>13th Floor</t>
  </si>
  <si>
    <t>ITEM</t>
  </si>
  <si>
    <t>Estimated Qty</t>
  </si>
  <si>
    <t>Verified Qty</t>
  </si>
  <si>
    <t>Brand</t>
  </si>
  <si>
    <t>Total</t>
  </si>
  <si>
    <t>1-</t>
  </si>
  <si>
    <t>a.</t>
  </si>
  <si>
    <t>b.</t>
  </si>
  <si>
    <t>A-</t>
  </si>
  <si>
    <t>Wall Finishes:</t>
  </si>
  <si>
    <t>1</t>
  </si>
  <si>
    <t>Cement Board Wooden Partitions / Portal / Bulkheads.</t>
  </si>
  <si>
    <t>Sft</t>
  </si>
  <si>
    <t>2</t>
  </si>
  <si>
    <t>Cement Board Cladding on Block / RCC Walls &amp; Columns.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</si>
  <si>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</si>
  <si>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</si>
  <si>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</si>
  <si>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Manager Partner / informal Collab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</si>
  <si>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</si>
  <si>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</si>
  <si>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</si>
  <si>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</si>
  <si>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</si>
  <si>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</si>
  <si>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</si>
  <si>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Small Hub.</t>
  </si>
  <si>
    <t>6</t>
  </si>
  <si>
    <t>HDF Board Cladding on Partition Walls in Polish Finish.</t>
  </si>
  <si>
    <t>Hall-A, B, C &amp; D.</t>
  </si>
  <si>
    <t>7</t>
  </si>
  <si>
    <t>HDF Board Vertical Fluted Pattern over Cement Board Partition Walls.</t>
  </si>
  <si>
    <t>8</t>
  </si>
  <si>
    <t>HDF Board Half Round Vertical Fluted Panel Cladding over  Columns in Polish finish.</t>
  </si>
  <si>
    <t>9</t>
  </si>
  <si>
    <t>Pre-Fabricated Acoustic Paneling on Wall</t>
  </si>
  <si>
    <t>Team / JIT / FCR Rooms.</t>
  </si>
  <si>
    <t>10</t>
  </si>
  <si>
    <t>Porcelain Tile on Wall.</t>
  </si>
  <si>
    <t>Dado in Kitchen Counter Wall.</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</si>
  <si>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</si>
  <si>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</si>
  <si>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</si>
  <si>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</si>
  <si>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</si>
  <si>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</si>
  <si>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 / Passages)</t>
    </r>
  </si>
  <si>
    <r>
      <rPr>
        <b/>
        <sz val="11"/>
        <rFont val="Calibri"/>
        <family val="2"/>
      </rPr>
      <t>VL-03</t>
    </r>
    <r>
      <rPr>
        <sz val="11"/>
        <rFont val="Calibri"/>
        <family val="2"/>
      </rPr>
      <t xml:space="preserve"> (Reception area)</t>
    </r>
  </si>
  <si>
    <r>
      <rPr>
        <b/>
        <sz val="11"/>
        <rFont val="Calibri"/>
        <family val="2"/>
      </rPr>
      <t>VL-04</t>
    </r>
    <r>
      <rPr>
        <sz val="11"/>
        <rFont val="Calibri"/>
        <family val="2"/>
      </rPr>
      <t xml:space="preserve"> (informal Collab)</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</si>
  <si>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</si>
  <si>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</si>
  <si>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</si>
  <si>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</si>
  <si>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</si>
  <si>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</si>
  <si>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r>
      <rPr>
        <b/>
        <sz val="11"/>
        <rFont val="Calibri"/>
        <family val="2"/>
      </rPr>
      <t>VL-03</t>
    </r>
    <r>
      <rPr>
        <sz val="11"/>
        <rFont val="Calibri"/>
        <family val="2"/>
      </rPr>
      <t xml:space="preserve"> (Copy room)</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</si>
  <si>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</si>
  <si>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</si>
  <si>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</si>
  <si>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</si>
  <si>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Managing Partner /Teams &amp; JIT Rooms.</t>
    </r>
  </si>
  <si>
    <t>15</t>
  </si>
  <si>
    <t>16</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</si>
  <si>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</si>
  <si>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</si>
  <si>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</si>
  <si>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</si>
  <si>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</si>
  <si>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</si>
  <si>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</si>
  <si>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</si>
  <si>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</si>
  <si>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</si>
  <si>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</si>
  <si>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</si>
  <si>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</si>
  <si>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</si>
  <si>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</si>
  <si>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</si>
  <si>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</si>
  <si>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</si>
  <si>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</si>
  <si>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</si>
  <si>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</si>
  <si>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</si>
  <si>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</si>
  <si>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</si>
  <si>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</si>
  <si>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</si>
  <si>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</si>
  <si>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</si>
  <si>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Managing Partner / Teams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</si>
  <si>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</si>
  <si>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</si>
  <si>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</si>
  <si>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</si>
  <si>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</si>
  <si>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</si>
  <si>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</si>
  <si>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</si>
  <si>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</si>
  <si>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</si>
  <si>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</si>
  <si>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</si>
  <si>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</si>
  <si>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t xml:space="preserve">(Note: </t>
    </r>
    <r>
      <rPr>
        <sz val="11"/>
        <rFont val="Calibri"/>
        <family val="2"/>
      </rPr>
      <t>All Building Terrace Area Glass Doors are existing and Part of Building Owner Finish.</t>
    </r>
    <r>
      <rPr>
        <b/>
        <sz val="11"/>
        <rFont val="Calibri"/>
        <family val="2"/>
      </rPr>
      <t>)</t>
    </r>
  </si>
  <si>
    <t>30</t>
  </si>
  <si>
    <t>Laminated Wooden Door</t>
  </si>
  <si>
    <t>31</t>
  </si>
  <si>
    <t>Size: 3'-6" x 8'-0".</t>
  </si>
  <si>
    <t>32</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</si>
  <si>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</si>
  <si>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</si>
  <si>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</si>
  <si>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</si>
  <si>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</si>
  <si>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</si>
  <si>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</si>
  <si>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</si>
  <si>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L/S Job</t>
  </si>
  <si>
    <t>35</t>
  </si>
  <si>
    <t>Wooden Carpentry Work: (Fixed Furniture)</t>
  </si>
  <si>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</si>
  <si>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</si>
  <si>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</si>
  <si>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</si>
  <si>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</si>
  <si>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</si>
  <si>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</si>
  <si>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</si>
  <si>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</si>
  <si>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</si>
  <si>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Kitchen Cabinets:</t>
  </si>
  <si>
    <t>Base Cabinets:</t>
  </si>
  <si>
    <t>Main Kitchen: Floor Cabinet (with Sinks Provision).</t>
  </si>
  <si>
    <t>Full Height Floor Cabinet for Cleaners area.</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</si>
  <si>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</si>
  <si>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</si>
  <si>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</si>
  <si>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t>Complete job with all respect with necessary fixing arrangement, Cleaning, Polish, bending, cutting, etc  including Termite treated rough wood, best quality hardware's  as per drawing details and as per instruction of Architect.</t>
  </si>
  <si>
    <t>37</t>
  </si>
  <si>
    <r>
      <t xml:space="preserve">Total Cost of </t>
    </r>
    <r>
      <rPr>
        <b/>
        <sz val="14"/>
        <color rgb="FFFF0000"/>
        <rFont val="Calibri"/>
        <family val="2"/>
      </rPr>
      <t>13th</t>
    </r>
    <r>
      <rPr>
        <b/>
        <sz val="14"/>
        <rFont val="Calibri"/>
        <family val="2"/>
      </rPr>
      <t xml:space="preserve"> Floor Finishes Work  = </t>
    </r>
  </si>
  <si>
    <r>
      <rPr>
        <b/>
        <sz val="11"/>
        <color theme="1"/>
        <rFont val="Century Gothic"/>
        <family val="2"/>
      </rPr>
      <t>10W Recessed LED Down Lights</t>
    </r>
    <r>
      <rPr>
        <sz val="11"/>
        <color theme="1"/>
        <rFont val="Century Gothic"/>
        <family val="2"/>
      </rPr>
      <t>, Cri 83 Above, Beam Angle 60 Degree, Brand Coarts, Britlite, Philips And Nvc.</t>
    </r>
    <r>
      <rPr>
        <b/>
        <sz val="11"/>
        <color theme="1"/>
        <rFont val="Century Gothic"/>
        <family val="2"/>
      </rPr>
      <t xml:space="preserve"> (Typer-A)</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</si>
  <si>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(Black Housing) (Typer-B)</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</si>
  <si>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t>
    </r>
    <r>
      <rPr>
        <b/>
        <sz val="11"/>
        <color theme="1"/>
        <rFont val="Century Gothic"/>
        <family val="2"/>
      </rPr>
      <t>(Maroon Housing)</t>
    </r>
    <r>
      <rPr>
        <sz val="11"/>
        <color theme="1"/>
        <rFont val="Century Gothic"/>
        <family val="2"/>
      </rPr>
      <t xml:space="preserve"> </t>
    </r>
    <r>
      <rPr>
        <b/>
        <sz val="11"/>
        <color theme="1"/>
        <rFont val="Century Gothic"/>
        <family val="2"/>
      </rPr>
      <t>(Typer-D)</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</si>
  <si>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(Type-G)</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</si>
  <si>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</si>
  <si>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r>
      <rPr>
        <b/>
        <sz val="11"/>
        <color theme="1"/>
        <rFont val="Century Gothic"/>
        <family val="2"/>
      </rPr>
      <t>36W/4 Feet Pendant Light: Linear</t>
    </r>
    <r>
      <rPr>
        <sz val="11"/>
        <color theme="1"/>
        <rFont val="Century Gothic"/>
        <family val="2"/>
      </rPr>
      <t>, Cri 83 Above, Beam Angle 110 Degree Brand Coarts, Britlite, Philips And Nvc.</t>
    </r>
    <r>
      <rPr>
        <b/>
        <sz val="11"/>
        <color theme="1"/>
        <rFont val="Century Gothic"/>
        <family val="2"/>
      </rPr>
      <t xml:space="preserve"> (Work Station) (Type-L)</t>
    </r>
  </si>
  <si>
    <r>
      <t xml:space="preserve">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r>
    <r>
      <rPr>
        <b/>
        <sz val="10"/>
        <rFont val="Arial"/>
        <family val="2"/>
      </rPr>
      <t>Note:
&gt;All existing condensate drain piping to be re-used by Contractor shall first be approved by Project Manager/Consultant as per approved drawing.
&gt; Floors piping only for existing units, riser piping will remain same.</t>
    </r>
  </si>
  <si>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</si>
  <si>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SERVICES</t>
  </si>
  <si>
    <r>
      <t>Dismantling Works:</t>
    </r>
    <r>
      <rPr>
        <b/>
        <sz val="12"/>
        <color theme="1"/>
        <rFont val="Calibri"/>
        <family val="2"/>
      </rPr>
      <t/>
    </r>
  </si>
  <si>
    <r>
      <t xml:space="preserve">Dismantling &amp; Removing (if required) on site as per condition during renovation work like removing of any type of Partitions walls  / any type of Flooring  / any type of cladding  including any type of MEP Work with fixture / fitting in all respect due to changes requirement or any other technicals issue as per instruction of Architect / Project Manager, cost of disposal of rubbish material out side the Project / Construction area limits as per CDA &amp; Building Management SOP's and as per Project Manager instruction. 
</t>
    </r>
    <r>
      <rPr>
        <b/>
        <u/>
        <sz val="11"/>
        <color indexed="8"/>
        <rFont val="Calibri"/>
        <family val="2"/>
      </rPr>
      <t>Note:</t>
    </r>
    <r>
      <rPr>
        <sz val="11"/>
        <color indexed="8"/>
        <rFont val="Calibri"/>
        <family val="2"/>
      </rPr>
      <t xml:space="preserve"> </t>
    </r>
    <r>
      <rPr>
        <b/>
        <sz val="11"/>
        <color indexed="8"/>
        <rFont val="Calibri"/>
        <family val="2"/>
      </rPr>
      <t>Contractor to visit site before quote rate, Site Cleaning is contractor scope or part of dismantling job and stickly follow all Safety Gear for Labor at site</t>
    </r>
    <r>
      <rPr>
        <sz val="11"/>
        <color indexed="8"/>
        <rFont val="Calibri"/>
        <family val="2"/>
      </rPr>
      <t>.</t>
    </r>
  </si>
  <si>
    <t>Proposed Work:</t>
  </si>
  <si>
    <r>
      <t xml:space="preserve">Providing, making and fixing of cement board Stud Partition wall/Portals / Bulkheads up to any height and floor with 24”x24” c/c, comprising of cladding of cement board (Elephant / Eltoro or equivalent) of specified thickness of approved brand on both side using G.I Internal framing system of required width and gauge (using combination of 22 SWG as per site &amp; design requirements), closing all end openings with same cladding material, Rockwool fill inside for insulation @ specified density 80kg/m3, fixing of frame on floor &amp; tie with structural slab / beam, including all fixing accessories and arrangements, scaffolding, making openings, cutting of electric switch board, making coves of any size and shape (where required) PU foam of approved brand at all junctions of partition wall &amp; MEP piping and ducting will be encountered, etc., as shown in drawing &amp; details, complete in all respect and as instructed by the Architect.
(This job will be coordinated with electrical/plumbing and air-conditioning works.)
</t>
    </r>
    <r>
      <rPr>
        <b/>
        <sz val="11"/>
        <rFont val="Calibri"/>
        <family val="2"/>
      </rPr>
      <t>Note:-</t>
    </r>
    <r>
      <rPr>
        <sz val="11"/>
        <rFont val="Calibri"/>
        <family val="2"/>
      </rPr>
      <t xml:space="preserve">
i- No additional payment will be provided for strengthening the internal reinforcement or framing of any size or gauge, anywhere on-site, for any reason."
ii- No additional payment will be provided for making coves of any size and shape with any approved material.
</t>
    </r>
  </si>
  <si>
    <t>Providing, making and fixing of Cement Board Cladding on Block / RCC Walls &amp; Columns (Elephant / Eltoro or equivalent) consist of 1/2" thick Cement board with G.I Internal framing system of required width and gauge (using combination of 22 SWG)on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</si>
  <si>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t>
  </si>
  <si>
    <t>Providing, making and fixing of  HDF Board Cladding on Partition Walls in Polish Finish 6'-0" high consist of 1/2" thick HDF board fixed on Masonry / Cement Board Partition walls ply pasted polish finish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t>
  </si>
  <si>
    <t>Room Booking Panel in Painth Finish.</t>
  </si>
  <si>
    <t>Providing, making and fixing of  Room Booking Panel in Painth Finish consist of 3/4" thick complete HDF Board 12" wide with rough wood framing system upto mentioned Height fixed along with Glass Partitions / Dry wall Partition on Room Door Entrance as shown in Elevational drawings &amp; details including all fixing accessories and arrangements, scaffolding, making Room Tag Niche, cutting,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</si>
  <si>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</si>
  <si>
    <r>
      <t>Item description same as above</t>
    </r>
    <r>
      <rPr>
        <b/>
        <sz val="11"/>
        <rFont val="Calibri"/>
        <family val="2"/>
      </rPr>
      <t xml:space="preserve"> item # 9</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r>
  </si>
  <si>
    <r>
      <t xml:space="preserve">Providing, making and fixing of Pre-Fabricated Acoustic Paneling (FELTECH)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
    </r>
    <r>
      <rPr>
        <b/>
        <sz val="11"/>
        <rFont val="Calibri"/>
        <family val="2"/>
      </rPr>
      <t>Base Rate: 2500/sft</t>
    </r>
    <r>
      <rPr>
        <sz val="11"/>
        <rFont val="Calibri"/>
        <family val="2"/>
      </rPr>
      <t xml:space="preserve">
(This job will be coordinated with electrical/plumbing and air-conditioning works.)</t>
    </r>
  </si>
  <si>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8,850/Sqm)</t>
    </r>
  </si>
  <si>
    <t>4" Skirting in Kitchen area.</t>
  </si>
  <si>
    <t>2 'x 4' Porcelain Tile Flooring in Kitchen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</si>
  <si>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 xml:space="preserve">(For Payment Net tile area will be measured.) </t>
    </r>
    <r>
      <rPr>
        <b/>
        <sz val="11"/>
        <rFont val="Calibri"/>
        <family val="2"/>
      </rPr>
      <t>Base Rate: 8,850/sqm</t>
    </r>
  </si>
  <si>
    <t>C.C Flooring</t>
  </si>
  <si>
    <t>Self Leveling C.C Floor Under Vinyl Flooring</t>
  </si>
  <si>
    <t>Provide and laying 1:2:4 cement concrete floor of required thickness upto 3mm ~ 5mm thick, smooth finished in required depth as per site specification and limitation, laid in panels of approximately 2.5 sqm Area, including curing, hacking of existing surface for bonding where necessary, applying self levelling compound as per manufacturar Specs, proper cleaning the existing surface before applying the layer, wastage, etc. complete in all respect as per manufacturers specifications or as directed by the Architect.(For Payment Net installed Flooring top area will be measured)</t>
  </si>
  <si>
    <t>Waterproofing for Kitchen area.</t>
  </si>
  <si>
    <t>Moisture Resistant Gypsum Suspended False-Ceiling for Kitchen area.</t>
  </si>
  <si>
    <r>
      <t>Item description same as item above</t>
    </r>
    <r>
      <rPr>
        <b/>
        <sz val="11"/>
        <rFont val="Calibri"/>
        <family val="2"/>
      </rPr>
      <t xml:space="preserve"> item # 23</t>
    </r>
    <r>
      <rPr>
        <sz val="11"/>
        <rFont val="Calibri"/>
        <family val="2"/>
      </rPr>
      <t xml:space="preserve">, but moisture resistant gypsum board ceiling. Complete in all respect as per  drawing and as instructed by the architect. (For payment net surface L x B will be measured) </t>
    </r>
  </si>
  <si>
    <t>Metal Access Panel.</t>
  </si>
  <si>
    <t>Provide and install 2'x2' Metal access panel (approved Brand) with frame and suspension system including safety  openable mechanism etc, complete fixing with all respect as per drawings and as instructed by Architect.</t>
  </si>
  <si>
    <r>
      <rPr>
        <b/>
        <sz val="11"/>
        <rFont val="Calibri"/>
        <family val="2"/>
      </rPr>
      <t>5'-0" x 8'-0"</t>
    </r>
    <r>
      <rPr>
        <sz val="11"/>
        <rFont val="Calibri"/>
        <family val="2"/>
      </rPr>
      <t xml:space="preserve"> </t>
    </r>
    <r>
      <rPr>
        <b/>
        <sz val="11"/>
        <rFont val="Calibri"/>
        <family val="2"/>
      </rPr>
      <t xml:space="preserve">(Single leaf)
</t>
    </r>
    <r>
      <rPr>
        <sz val="11"/>
        <rFont val="Calibri"/>
        <family val="2"/>
      </rPr>
      <t>Entrance Work Hall-C  &amp; Small Hub area.</t>
    </r>
  </si>
  <si>
    <r>
      <rPr>
        <b/>
        <sz val="11"/>
        <rFont val="Calibri"/>
        <family val="2"/>
      </rPr>
      <t xml:space="preserve">3'-3" x 8'-0" (Single leaf), </t>
    </r>
    <r>
      <rPr>
        <sz val="11"/>
        <rFont val="Calibri"/>
        <family val="2"/>
      </rPr>
      <t xml:space="preserve"> Office / small hub Passage Entrance area.</t>
    </r>
  </si>
  <si>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25,000/-</t>
    </r>
    <r>
      <rPr>
        <sz val="11"/>
        <rFont val="Calibri"/>
        <family val="2"/>
        <scheme val="minor"/>
      </rPr>
      <t>).</t>
    </r>
  </si>
  <si>
    <r>
      <rPr>
        <b/>
        <sz val="11"/>
        <color theme="1"/>
        <rFont val="Calibri"/>
        <family val="2"/>
      </rPr>
      <t>Single Shutter Openable: 3'-0" x 8'-0".</t>
    </r>
    <r>
      <rPr>
        <sz val="11"/>
        <color theme="1"/>
        <rFont val="Calibri"/>
        <family val="2"/>
      </rPr>
      <t xml:space="preserve"> (Storage, Cleaners room)</t>
    </r>
  </si>
  <si>
    <r>
      <rPr>
        <b/>
        <sz val="11"/>
        <color theme="1"/>
        <rFont val="Calibri"/>
        <family val="2"/>
      </rPr>
      <t>Single Shutter Openable: 2'-6" x 8'-0".</t>
    </r>
    <r>
      <rPr>
        <sz val="11"/>
        <color theme="1"/>
        <rFont val="Calibri"/>
        <family val="2"/>
      </rPr>
      <t xml:space="preserve"> (Washrooms)</t>
    </r>
  </si>
  <si>
    <r>
      <rPr>
        <b/>
        <sz val="11"/>
        <color theme="1"/>
        <rFont val="Calibri"/>
        <family val="2"/>
      </rPr>
      <t>Single Shutter Sliding: 2'-9" x 8'-0"</t>
    </r>
    <r>
      <rPr>
        <sz val="11"/>
        <color theme="1"/>
        <rFont val="Calibri"/>
        <family val="2"/>
      </rPr>
      <t xml:space="preserve"> (Kitchen)</t>
    </r>
  </si>
  <si>
    <r>
      <t>Fire Rated Doors for FCR</t>
    </r>
    <r>
      <rPr>
        <b/>
        <sz val="10"/>
        <color indexed="8"/>
        <rFont val="Cambria"/>
        <family val="1"/>
      </rPr>
      <t xml:space="preserve"> (120 Minutes Fire Rating)</t>
    </r>
  </si>
  <si>
    <t>Installing 120 minutes Fire-Rated Steel Doors comprising steel-stiffened single rebate door frame made of 1.5 mm thick  sheet,  with reinforcing steel sheet 4 mm thick for installing 4 nos. heavy duty hinges and magnetic lock housing, door shutter frame made of  steel channels 42.6x50 mmx1.5 mm thick galvannealed sheet, Polyurethane solid core, door skin made of 1.2 mm thick  galvannealed sheet including reinforcing plates 4mm thick for installing lock, hinges, door closer etc. including providing and applying three coats of approved synthetic enamel paint over red oxide primer, or powder coated, approved hardware, fixing accessories and fixing all of the same fire-rating standard, SS handles, fire rated panic bar, lock and viewing glass, complete in all respects. Shop drawings shall be submitted by the contractor for approval before commencement of procurement and/or fabrication.</t>
  </si>
  <si>
    <r>
      <t xml:space="preserve">Black Out Fabric inside. </t>
    </r>
    <r>
      <rPr>
        <b/>
        <sz val="11"/>
        <rFont val="Calibri"/>
        <family val="2"/>
      </rPr>
      <t>(Base Rate: 475/Sft.)</t>
    </r>
  </si>
  <si>
    <t>36</t>
  </si>
  <si>
    <t>38</t>
  </si>
  <si>
    <t>Plants Natural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</si>
  <si>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supplier Rs.12,000/- Per Plant)</t>
    </r>
    <r>
      <rPr>
        <sz val="11"/>
        <rFont val="Calibri"/>
        <family val="2"/>
      </rPr>
      <t xml:space="preserve">
</t>
    </r>
  </si>
  <si>
    <t>39</t>
  </si>
  <si>
    <t>Plants Artificial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</si>
  <si>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approved Vendor Rs. 18,000/- Per Plant)</t>
    </r>
  </si>
  <si>
    <t>40</t>
  </si>
  <si>
    <t>Pots for Plants</t>
  </si>
  <si>
    <r>
      <t xml:space="preserve">Providing and installing in position Pots for Plants of approved size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Pots from approved Vendor Rs. 25,000/- Per Set)</t>
    </r>
  </si>
  <si>
    <t>41</t>
  </si>
  <si>
    <t>Accessories</t>
  </si>
  <si>
    <r>
      <t xml:space="preserve">Providing, making and fixing Accessories of any kind e.g. decorative item, books, show piece, toys, stationary, etc. , Complete in all respect as per instruction and approval of  Architect. </t>
    </r>
    <r>
      <rPr>
        <b/>
        <sz val="11"/>
        <rFont val="Calibri"/>
        <family val="2"/>
      </rPr>
      <t>(Base rate of all items is Rs. 500,000/-)</t>
    </r>
  </si>
  <si>
    <t>Wall Cabinets including DB areas Wall.</t>
  </si>
  <si>
    <t>(LK) locker Shelve &amp; (FC) Storage area Cabinets.</t>
  </si>
  <si>
    <t>Providing, making and fixing Full Height locker Shelve &amp; Storage area Cabinet upto mentioned Height &amp; depth, completely madeup of 3/4" thick Lassani Laminated MDF board Complete structure case including Intermediate Partitions / shelves and drawers with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</si>
  <si>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(LK) Locker Shelves Floor Cabinets.</t>
  </si>
  <si>
    <t>(LK-01) Size: 4'-6" x 6'-0" high &amp; 1'-6" depth.</t>
  </si>
  <si>
    <t>(LK-06) Size: 6'-6" x 6'-0" high &amp; 1'-6" depth.</t>
  </si>
  <si>
    <t>(LK-07) Size: 4'-6" x 6'-0" high &amp; 1'-6" depth.</t>
  </si>
  <si>
    <r>
      <t>(FC) Filling Cabinets.</t>
    </r>
    <r>
      <rPr>
        <sz val="11"/>
        <color theme="1"/>
        <rFont val="Calibri"/>
        <family val="2"/>
      </rPr>
      <t xml:space="preserve"> </t>
    </r>
  </si>
  <si>
    <t>(FC-01) Size: 2'-7" &amp; 2'-5" depth &amp; Height as detail.</t>
  </si>
  <si>
    <t>(FC-03) Size: 4'-1" &amp; 2'-0" depth &amp; Height as detail.</t>
  </si>
  <si>
    <t>(FC-04) Size: 4'-8" &amp; 2'-0" depth &amp; Height as detail.</t>
  </si>
  <si>
    <t>(FC-05) Size: 5'-6" &amp; 2'-0" depth &amp; Height as detail.</t>
  </si>
  <si>
    <t>(FC-11) Size: 5'-6" &amp; 2'-4" depth &amp; Height as detail.</t>
  </si>
  <si>
    <t>vii.</t>
  </si>
  <si>
    <t>(FC-12) Size: 5'-2" &amp; 2'-4" depth &amp; Height as detail.</t>
  </si>
  <si>
    <t>viii.</t>
  </si>
  <si>
    <t>(FC-13) Size: 4'-5" &amp; 2'-4" depth &amp; Height as detail.</t>
  </si>
  <si>
    <t xml:space="preserve">(JIT) Wall Mounted Laminaed Working Counter </t>
  </si>
  <si>
    <t xml:space="preserve">Providing, making and fixing in position Wooden Floating Table/Counter in Formica Finish, consisting of M.S  concealed structure using M.S Angle/Pipe of approved section and gauge with 3/4" thick Laminated MDF board of approved brand as shown in drawing with machine pressed PVC lipping as per required size, thickness &amp; design pattern, including all hardware's, hinges, handles, lockset, wastage, cutting, lifting, solignum treatment to all wooden surfaces, Polishing with approved polish, etc., complete as per drawing/detail and as directed by the Architect. </t>
  </si>
  <si>
    <t>(JIT-04) Size: 5'-1" x 2'-0" depth.</t>
  </si>
  <si>
    <t>(JIT-05) Size: 4'-1" x 2'-0" depth.</t>
  </si>
  <si>
    <t>iii</t>
  </si>
  <si>
    <t>(JIT-06) Size: 4'-6" x 2'-0" depth.</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</si>
  <si>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HDF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Marble: 2500/-sft)</t>
    </r>
  </si>
  <si>
    <t>Providing, making and fixing Wall Cabinets upto 2'-6" high &amp; 16" deep madeup of 3/4" thick Lassani Laminated HDF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</si>
  <si>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Providing, making and fixing Full Height Floor Cabinet  upto 7-0" high &amp; 24" deep on both side walls, completely madeup of 3/4" thick Lassani Laminated HDF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</si>
  <si>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(S-06) L-Shape Floor Mounted Wooden Sofa Seater in Small Hub area. (08 Seater)</t>
  </si>
  <si>
    <t>Additional M.S Framing in Partition wall Behind DB.</t>
  </si>
  <si>
    <t>Providing, fabrication and fixing in position of Additional M.S Framing in Partition wall Behind DB, consisting of M.S pipe framing structure of 2"x4" Hollow Square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</si>
  <si>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F</t>
  </si>
  <si>
    <t>Civil Work &amp; Temporary Wooden Partition for Condon-Off Glass Partitions / Costruction area.</t>
  </si>
  <si>
    <t>Brick Work for Kitchen areas.</t>
  </si>
  <si>
    <t>Providing and laying of brick masonry wall 225mm thick up to any height, level  and floor using first class burn brick with cement sand jointing mortar ratio 1:5 including leveling, alignment, scaffolding, tie with existing wall / columns using 1/4" dia steel pins at 2 feet interval height, curing, wastage, all arrangements, etc. Complete in all respect and as per drawing, details and directions of the Architect.</t>
  </si>
  <si>
    <t>Plaster Work</t>
  </si>
  <si>
    <t>Provide and apply 1:4 cement sand plaster of minimum thickness as specified on RCC Members / Brick Walls / Ceiling surface including making all grooves, edges, bends, corners, jambs of doors and windows / patta, &amp; recesses finished smooth including G.I corner beads/plaster stops upto False-Ceiling height from FFL to all horizontal and vertical exposed corner edges (for protection of corner &amp; edges), 1' wide galvanized metal lathe of 18 SWG at the junctions of concrete and block masonry, conduit chases, etc., fixed with nails and G.I. sheet strip/washer, rounded edges where required, drip core recesses and grove making smooth / foam finished, smooth finished in line, level, plumb, curing, scaffolding, hacking / chipping of existing surface for bonding where necessary, etc., complete in all respect.
(For Payment exposed area will be measured)</t>
  </si>
  <si>
    <t>3/4" thick Plaster Work</t>
  </si>
  <si>
    <r>
      <rPr>
        <b/>
        <sz val="11"/>
        <rFont val="Calibri"/>
        <family val="2"/>
      </rPr>
      <t>Temporary Wooden Partition</t>
    </r>
    <r>
      <rPr>
        <sz val="11"/>
        <rFont val="Calibri"/>
        <family val="2"/>
      </rPr>
      <t xml:space="preserve"> for cordon-off / Protection around Constructed / Glass Partitions area on floor using 1/2" thick MDF Sheet clad (single side) with rough wood framing structure fix in existing finish floor / walls / columns including remove after work completion. Complete job with all respects and directed by the Project Manager / Architect.</t>
    </r>
  </si>
  <si>
    <t>G.</t>
  </si>
  <si>
    <t>As Built and Shop Drawings.</t>
  </si>
  <si>
    <t>Making and Provide CCP, As Built &amp; Shop Drawing (Civil &amp; Finishes, MEP, I.T, AV, CCTV, etc) on Auto CAD 201 or Latest version with Sectional details in coordination with all the relevant Contractors / teams. Complete in all respect in accordingly as per site wok done and as per instruction of Consultants prior to exection of work.</t>
  </si>
  <si>
    <t>Graphics, Signage &amp; Tagging.</t>
  </si>
  <si>
    <t>Providing and installing in position Asset Tagging, Graphics &amp; Signage of approved kind, size, shape at location shown on drawings or as directed by the Architect including complete job with all necessary fixing arrangements, all hardware's, lifting, fixing, installation, scaffolding, tools, wastage, etc., as per drawing/detail, specifications and as directed by the Architects.
(Base Rate of all Graphics Plotter Cut Vinyl &amp; Signage Laser Cut in Arctylic Material with installation, Rs. 500,000/- Per Floor)</t>
  </si>
  <si>
    <r>
      <rPr>
        <b/>
        <sz val="11"/>
        <rFont val="Calibri"/>
        <family val="2"/>
      </rPr>
      <t>Wrapping Jute Fabric</t>
    </r>
    <r>
      <rPr>
        <b/>
        <sz val="11"/>
        <color theme="1"/>
        <rFont val="Calibri"/>
        <family val="2"/>
      </rPr>
      <t xml:space="preserve"> </t>
    </r>
    <r>
      <rPr>
        <sz val="11"/>
        <color theme="1"/>
        <rFont val="Calibri"/>
        <family val="2"/>
      </rPr>
      <t>over Cushion (seat / back) surface using quality finish stitching  including  edges around cushion / bench exposed fabric surface, complete  as per detail drawing.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</si>
</sst>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General_)"/>
    <numFmt numFmtId="168" formatCode="#,##0.0"/>
  </numFmts>
  <fonts count="75" x14ac:knownFonts="1">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u/>
      <sz val="11"/>
      <color theme="1"/>
      <name val="Calibri"/>
      <family val="2"/>
    </font>
    <font>
      <b/>
      <sz val="14"/>
      <color rgb="FFFF0000"/>
      <name val="Calibri"/>
      <family val="2"/>
    </font>
    <font>
      <b/>
      <sz val="9"/>
      <name val="Calibri"/>
      <family val="2"/>
    </font>
    <font>
      <sz val="9"/>
      <name val="Calibri"/>
      <family val="2"/>
    </font>
    <font>
      <b/>
      <sz val="11"/>
      <color indexed="8"/>
      <name val="Calibri"/>
      <family val="2"/>
    </font>
    <font>
      <sz val="11"/>
      <color indexed="8"/>
      <name val="Arial"/>
      <family val="2"/>
    </font>
    <font>
      <b/>
      <u/>
      <sz val="12"/>
      <color theme="1"/>
      <name val="Calibri"/>
      <family val="2"/>
    </font>
    <font>
      <b/>
      <u/>
      <sz val="11"/>
      <color indexed="8"/>
      <name val="Calibri"/>
      <family val="2"/>
    </font>
    <font>
      <b/>
      <u/>
      <sz val="12"/>
      <color indexed="8"/>
      <name val="Calibri"/>
      <family val="2"/>
    </font>
    <font>
      <sz val="12"/>
      <color rgb="FFFF0000"/>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4.9989318521683403E-2"/>
        <bgColor indexed="64"/>
      </patternFill>
    </fill>
  </fills>
  <borders count="1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right style="thin">
        <color indexed="64"/>
      </right>
      <top/>
      <bottom/>
      <diagonal/>
    </border>
    <border>
      <left style="thin">
        <color indexed="64"/>
      </left>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hair">
        <color indexed="64"/>
      </bottom>
      <diagonal/>
    </border>
  </borders>
  <cellStyleXfs count="30">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xf numFmtId="43" fontId="70" fillId="0" borderId="0" applyFont="0" applyFill="0" applyBorder="0" applyAlignment="0" applyProtection="0"/>
  </cellStyleXfs>
  <cellXfs count="946">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9" fillId="2" borderId="0" xfId="9" applyNumberFormat="1" applyFont="1" applyFill="1" applyAlignment="1">
      <alignment horizontal="center" vertical="center"/>
    </xf>
    <xf numFmtId="3" fontId="16" fillId="0" borderId="0" xfId="9" applyNumberFormat="1" applyAlignment="1">
      <alignment vertical="center"/>
    </xf>
    <xf numFmtId="3" fontId="16" fillId="2" borderId="0" xfId="9" applyNumberFormat="1" applyFill="1" applyAlignment="1">
      <alignment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3" fontId="3" fillId="2" borderId="0" xfId="9" applyNumberFormat="1" applyFont="1" applyFill="1" applyAlignment="1">
      <alignment vertical="center"/>
    </xf>
    <xf numFmtId="0" fontId="16" fillId="0" borderId="0" xfId="9" applyAlignment="1">
      <alignment horizontal="right" vertical="center"/>
    </xf>
    <xf numFmtId="0" fontId="16" fillId="2" borderId="0" xfId="9" applyFill="1"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0" fontId="16" fillId="2" borderId="0" xfId="9" applyFill="1"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1" fillId="2" borderId="4" xfId="9" applyNumberFormat="1" applyFont="1" applyFill="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2" borderId="17" xfId="9" applyFont="1" applyFill="1" applyBorder="1" applyAlignment="1">
      <alignment horizontal="center" vertical="center"/>
    </xf>
    <xf numFmtId="0" fontId="3" fillId="2" borderId="30"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1" xfId="9" applyNumberFormat="1" applyFont="1" applyFill="1" applyBorder="1" applyAlignment="1">
      <alignment horizontal="center" vertical="center"/>
    </xf>
    <xf numFmtId="3" fontId="3" fillId="2" borderId="32" xfId="9" applyNumberFormat="1" applyFont="1" applyFill="1" applyBorder="1" applyAlignment="1">
      <alignment vertical="center"/>
    </xf>
    <xf numFmtId="3" fontId="3" fillId="2" borderId="33" xfId="9" applyNumberFormat="1" applyFont="1" applyFill="1" applyBorder="1" applyAlignment="1">
      <alignment vertical="center"/>
    </xf>
    <xf numFmtId="3" fontId="3" fillId="2" borderId="34" xfId="9" applyNumberFormat="1" applyFont="1" applyFill="1" applyBorder="1" applyAlignment="1">
      <alignment vertical="center"/>
    </xf>
    <xf numFmtId="0" fontId="3" fillId="2" borderId="0" xfId="9" applyFont="1" applyFill="1" applyAlignment="1">
      <alignment vertical="center"/>
    </xf>
    <xf numFmtId="0" fontId="3" fillId="0" borderId="36" xfId="9" applyFont="1" applyBorder="1" applyAlignment="1">
      <alignment horizontal="center" vertical="center"/>
    </xf>
    <xf numFmtId="0" fontId="3" fillId="0" borderId="38" xfId="9" applyFont="1" applyBorder="1" applyAlignment="1">
      <alignment horizontal="center" vertical="center"/>
    </xf>
    <xf numFmtId="3" fontId="3" fillId="0" borderId="39" xfId="9" applyNumberFormat="1" applyFont="1" applyBorder="1" applyAlignment="1">
      <alignment horizontal="center" vertical="center"/>
    </xf>
    <xf numFmtId="3" fontId="3" fillId="0" borderId="41" xfId="9" applyNumberFormat="1" applyFont="1" applyBorder="1" applyAlignment="1">
      <alignment vertical="center"/>
    </xf>
    <xf numFmtId="0" fontId="3" fillId="0" borderId="44" xfId="9" quotePrefix="1" applyFont="1" applyBorder="1" applyAlignment="1">
      <alignment horizontal="center" vertical="top"/>
    </xf>
    <xf numFmtId="0" fontId="3" fillId="0" borderId="47" xfId="9" applyFont="1" applyBorder="1" applyAlignment="1">
      <alignment horizontal="center"/>
    </xf>
    <xf numFmtId="3" fontId="3" fillId="0" borderId="46" xfId="9" applyNumberFormat="1" applyFont="1" applyBorder="1" applyAlignment="1">
      <alignment horizontal="center"/>
    </xf>
    <xf numFmtId="3" fontId="3" fillId="0" borderId="51" xfId="9" applyNumberFormat="1" applyFont="1" applyBorder="1"/>
    <xf numFmtId="0" fontId="3" fillId="0" borderId="17" xfId="9" applyFont="1" applyBorder="1" applyAlignment="1">
      <alignment horizontal="center" vertical="center"/>
    </xf>
    <xf numFmtId="0" fontId="3" fillId="0" borderId="26" xfId="9" applyFont="1" applyBorder="1" applyAlignment="1">
      <alignment horizontal="center" vertical="center"/>
    </xf>
    <xf numFmtId="3" fontId="3" fillId="0" borderId="52" xfId="9" applyNumberFormat="1" applyFont="1" applyBorder="1" applyAlignment="1">
      <alignment horizontal="center" vertical="center"/>
    </xf>
    <xf numFmtId="3" fontId="3" fillId="0" borderId="32" xfId="9" applyNumberFormat="1" applyFont="1" applyBorder="1" applyAlignment="1">
      <alignment vertical="center"/>
    </xf>
    <xf numFmtId="3" fontId="3" fillId="0" borderId="53" xfId="9" applyNumberFormat="1" applyFont="1" applyBorder="1" applyAlignment="1">
      <alignment vertical="center"/>
    </xf>
    <xf numFmtId="3" fontId="3" fillId="0" borderId="34" xfId="9" applyNumberFormat="1" applyFont="1" applyBorder="1" applyAlignment="1">
      <alignment vertical="center"/>
    </xf>
    <xf numFmtId="3" fontId="3" fillId="0" borderId="54" xfId="9" applyNumberFormat="1" applyFont="1" applyBorder="1" applyAlignment="1">
      <alignment vertical="center"/>
    </xf>
    <xf numFmtId="0" fontId="3" fillId="0" borderId="30" xfId="9" quotePrefix="1" applyFont="1" applyBorder="1" applyAlignment="1">
      <alignment horizontal="left" vertical="top"/>
    </xf>
    <xf numFmtId="0" fontId="3" fillId="0" borderId="28" xfId="9" applyFont="1" applyBorder="1" applyAlignment="1">
      <alignment horizontal="justify" vertical="top" wrapText="1"/>
    </xf>
    <xf numFmtId="0" fontId="3" fillId="0" borderId="55" xfId="9" applyFont="1" applyBorder="1" applyAlignment="1">
      <alignment horizontal="center"/>
    </xf>
    <xf numFmtId="3" fontId="26" fillId="0" borderId="56" xfId="9" applyNumberFormat="1" applyFont="1" applyBorder="1" applyAlignment="1">
      <alignment horizontal="center" vertical="center" wrapText="1"/>
    </xf>
    <xf numFmtId="3" fontId="3" fillId="0" borderId="57" xfId="9" applyNumberFormat="1" applyFont="1" applyBorder="1" applyAlignment="1">
      <alignment horizontal="center" wrapText="1"/>
    </xf>
    <xf numFmtId="3" fontId="3" fillId="0" borderId="58" xfId="9" applyNumberFormat="1" applyFont="1" applyBorder="1"/>
    <xf numFmtId="3" fontId="3" fillId="0" borderId="59" xfId="9" applyNumberFormat="1" applyFont="1" applyBorder="1"/>
    <xf numFmtId="3" fontId="3" fillId="0" borderId="56" xfId="9" applyNumberFormat="1" applyFont="1" applyBorder="1"/>
    <xf numFmtId="0" fontId="3" fillId="0" borderId="17" xfId="9" quotePrefix="1" applyFont="1" applyBorder="1" applyAlignment="1">
      <alignment horizontal="center" vertical="center"/>
    </xf>
    <xf numFmtId="0" fontId="22" fillId="0" borderId="30"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4"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0" xfId="9" applyFont="1" applyBorder="1" applyAlignment="1">
      <alignment horizontal="left" vertical="center"/>
    </xf>
    <xf numFmtId="9" fontId="3" fillId="0" borderId="52" xfId="10" applyFont="1" applyFill="1" applyBorder="1" applyAlignment="1">
      <alignment horizontal="left" vertical="center"/>
    </xf>
    <xf numFmtId="12" fontId="3" fillId="0" borderId="0" xfId="9" applyNumberFormat="1" applyFont="1" applyAlignment="1">
      <alignment vertical="center"/>
    </xf>
    <xf numFmtId="9" fontId="3" fillId="0" borderId="31" xfId="10" applyFont="1" applyFill="1" applyBorder="1" applyAlignment="1">
      <alignment horizontal="left" vertical="center"/>
    </xf>
    <xf numFmtId="0" fontId="3" fillId="0" borderId="60" xfId="9" applyFont="1" applyBorder="1" applyAlignment="1">
      <alignment horizontal="center" vertical="center"/>
    </xf>
    <xf numFmtId="3" fontId="3" fillId="0" borderId="31" xfId="9" applyNumberFormat="1" applyFont="1" applyBorder="1" applyAlignment="1">
      <alignment horizontal="center" vertical="center"/>
    </xf>
    <xf numFmtId="3" fontId="3" fillId="0" borderId="61" xfId="9" applyNumberFormat="1" applyFont="1" applyBorder="1" applyAlignment="1">
      <alignment vertical="center"/>
    </xf>
    <xf numFmtId="3" fontId="3" fillId="0" borderId="33" xfId="9" applyNumberFormat="1" applyFont="1" applyBorder="1" applyAlignment="1">
      <alignment vertical="center"/>
    </xf>
    <xf numFmtId="3" fontId="3" fillId="0" borderId="62" xfId="9" applyNumberFormat="1" applyFont="1" applyBorder="1" applyAlignment="1">
      <alignment vertical="center"/>
    </xf>
    <xf numFmtId="3" fontId="3" fillId="0" borderId="35" xfId="9" applyNumberFormat="1" applyFont="1" applyBorder="1" applyAlignment="1">
      <alignment vertical="center"/>
    </xf>
    <xf numFmtId="2" fontId="3" fillId="0" borderId="0" xfId="9" applyNumberFormat="1" applyFont="1" applyAlignment="1">
      <alignment vertical="center"/>
    </xf>
    <xf numFmtId="12" fontId="3" fillId="0" borderId="36" xfId="9" quotePrefix="1" applyNumberFormat="1" applyFont="1" applyBorder="1" applyAlignment="1">
      <alignment horizontal="center" vertical="center"/>
    </xf>
    <xf numFmtId="0" fontId="26" fillId="0" borderId="37" xfId="9" applyFont="1" applyBorder="1" applyAlignment="1">
      <alignment horizontal="left" vertical="center"/>
    </xf>
    <xf numFmtId="9" fontId="3" fillId="0" borderId="39" xfId="10" applyFont="1" applyFill="1" applyBorder="1" applyAlignment="1">
      <alignment horizontal="left" vertical="center"/>
    </xf>
    <xf numFmtId="3" fontId="3" fillId="0" borderId="63" xfId="9" applyNumberFormat="1" applyFont="1" applyBorder="1" applyAlignment="1">
      <alignment vertical="center"/>
    </xf>
    <xf numFmtId="3" fontId="3" fillId="0" borderId="64" xfId="9" applyNumberFormat="1" applyFont="1" applyBorder="1" applyAlignment="1">
      <alignment vertical="center"/>
    </xf>
    <xf numFmtId="3" fontId="3" fillId="0" borderId="65" xfId="9" applyNumberFormat="1" applyFont="1" applyBorder="1" applyAlignment="1">
      <alignment vertical="center"/>
    </xf>
    <xf numFmtId="0" fontId="3" fillId="0" borderId="66" xfId="9" quotePrefix="1" applyFont="1" applyBorder="1" applyAlignment="1">
      <alignment horizontal="left" vertical="top"/>
    </xf>
    <xf numFmtId="0" fontId="3" fillId="0" borderId="67" xfId="9" applyFont="1" applyBorder="1" applyAlignment="1">
      <alignment horizontal="justify" vertical="top"/>
    </xf>
    <xf numFmtId="0" fontId="3" fillId="0" borderId="67" xfId="9" applyFont="1" applyBorder="1" applyAlignment="1">
      <alignment horizontal="center"/>
    </xf>
    <xf numFmtId="3" fontId="3" fillId="0" borderId="68" xfId="9" applyNumberFormat="1" applyFont="1" applyBorder="1" applyAlignment="1">
      <alignment horizontal="center"/>
    </xf>
    <xf numFmtId="3" fontId="3" fillId="0" borderId="69" xfId="9" applyNumberFormat="1" applyFont="1" applyBorder="1"/>
    <xf numFmtId="3" fontId="3" fillId="0" borderId="70" xfId="9" applyNumberFormat="1" applyFont="1" applyBorder="1"/>
    <xf numFmtId="3" fontId="3" fillId="0" borderId="71" xfId="9" applyNumberFormat="1" applyFont="1" applyBorder="1"/>
    <xf numFmtId="3" fontId="3" fillId="0" borderId="72" xfId="9" applyNumberFormat="1" applyFont="1" applyBorder="1"/>
    <xf numFmtId="0" fontId="3" fillId="0" borderId="52" xfId="9" applyFont="1" applyBorder="1" applyAlignment="1">
      <alignment horizontal="justify" vertical="top"/>
    </xf>
    <xf numFmtId="3" fontId="3" fillId="0" borderId="32" xfId="9" applyNumberFormat="1" applyFont="1" applyBorder="1"/>
    <xf numFmtId="3" fontId="3" fillId="0" borderId="53" xfId="9" applyNumberFormat="1" applyFont="1" applyBorder="1"/>
    <xf numFmtId="3" fontId="3" fillId="0" borderId="34" xfId="9" applyNumberFormat="1" applyFont="1" applyBorder="1"/>
    <xf numFmtId="3" fontId="3" fillId="0" borderId="54" xfId="9" applyNumberFormat="1" applyFont="1" applyBorder="1"/>
    <xf numFmtId="3" fontId="3" fillId="0" borderId="73" xfId="9" applyNumberFormat="1" applyFont="1" applyBorder="1" applyAlignment="1">
      <alignment horizontal="center"/>
    </xf>
    <xf numFmtId="3" fontId="3" fillId="0" borderId="29" xfId="9" applyNumberFormat="1" applyFont="1" applyBorder="1" applyAlignment="1">
      <alignment horizontal="right"/>
    </xf>
    <xf numFmtId="3" fontId="3" fillId="0" borderId="24"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0"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2" xfId="9" applyNumberFormat="1" applyFont="1" applyBorder="1" applyAlignment="1">
      <alignment horizontal="right" vertical="center"/>
    </xf>
    <xf numFmtId="3" fontId="3" fillId="0" borderId="53" xfId="9" applyNumberFormat="1" applyFont="1" applyBorder="1" applyAlignment="1">
      <alignment horizontal="right" vertical="center"/>
    </xf>
    <xf numFmtId="3" fontId="3" fillId="0" borderId="34" xfId="9" applyNumberFormat="1" applyFont="1" applyBorder="1" applyAlignment="1">
      <alignment horizontal="right" vertical="center"/>
    </xf>
    <xf numFmtId="167" fontId="3" fillId="0" borderId="60" xfId="9" applyNumberFormat="1" applyFont="1" applyBorder="1" applyAlignment="1">
      <alignment horizontal="left" vertical="center"/>
    </xf>
    <xf numFmtId="167" fontId="3" fillId="0" borderId="60" xfId="9" applyNumberFormat="1" applyFont="1" applyBorder="1" applyAlignment="1">
      <alignment horizontal="center" vertical="center"/>
    </xf>
    <xf numFmtId="3" fontId="3" fillId="0" borderId="61" xfId="9" applyNumberFormat="1" applyFont="1" applyBorder="1" applyAlignment="1">
      <alignment horizontal="right" vertical="center"/>
    </xf>
    <xf numFmtId="3" fontId="3" fillId="0" borderId="33" xfId="9" applyNumberFormat="1" applyFont="1" applyBorder="1" applyAlignment="1">
      <alignment horizontal="right" vertical="center"/>
    </xf>
    <xf numFmtId="3" fontId="3" fillId="0" borderId="62" xfId="9" applyNumberFormat="1" applyFont="1" applyBorder="1" applyAlignment="1">
      <alignment horizontal="right" vertical="center"/>
    </xf>
    <xf numFmtId="167" fontId="3" fillId="0" borderId="17" xfId="9" applyNumberFormat="1" applyFont="1" applyBorder="1" applyAlignment="1">
      <alignment horizontal="center" vertical="top"/>
    </xf>
    <xf numFmtId="167" fontId="3" fillId="0" borderId="36" xfId="9" applyNumberFormat="1" applyFont="1" applyBorder="1" applyAlignment="1">
      <alignment horizontal="center" vertical="top"/>
    </xf>
    <xf numFmtId="167" fontId="3" fillId="0" borderId="38" xfId="9" applyNumberFormat="1" applyFont="1" applyBorder="1" applyAlignment="1">
      <alignment horizontal="left" vertical="center"/>
    </xf>
    <xf numFmtId="167" fontId="3" fillId="0" borderId="38" xfId="9" applyNumberFormat="1" applyFont="1" applyBorder="1" applyAlignment="1">
      <alignment horizontal="center" vertical="center"/>
    </xf>
    <xf numFmtId="3" fontId="3" fillId="0" borderId="40" xfId="9" applyNumberFormat="1" applyFont="1" applyBorder="1" applyAlignment="1">
      <alignment horizontal="right" vertical="center"/>
    </xf>
    <xf numFmtId="3" fontId="3" fillId="0" borderId="75" xfId="9" applyNumberFormat="1" applyFont="1" applyBorder="1" applyAlignment="1">
      <alignment horizontal="right" vertical="center"/>
    </xf>
    <xf numFmtId="3" fontId="3" fillId="0" borderId="42" xfId="9" applyNumberFormat="1" applyFont="1" applyBorder="1" applyAlignment="1">
      <alignment horizontal="right" vertical="center"/>
    </xf>
    <xf numFmtId="0" fontId="26" fillId="0" borderId="66" xfId="9" applyFont="1" applyBorder="1" applyAlignment="1">
      <alignment horizontal="left" vertical="center"/>
    </xf>
    <xf numFmtId="0" fontId="3" fillId="0" borderId="46" xfId="9" quotePrefix="1" applyFont="1" applyBorder="1" applyAlignment="1">
      <alignment horizontal="justify" vertical="top"/>
    </xf>
    <xf numFmtId="3" fontId="3" fillId="0" borderId="48" xfId="9" applyNumberFormat="1" applyFont="1" applyBorder="1" applyAlignment="1">
      <alignment horizontal="right"/>
    </xf>
    <xf numFmtId="3" fontId="3" fillId="0" borderId="49" xfId="9" applyNumberFormat="1" applyFont="1" applyBorder="1" applyAlignment="1">
      <alignment horizontal="right"/>
    </xf>
    <xf numFmtId="3" fontId="3" fillId="0" borderId="50" xfId="9" applyNumberFormat="1" applyFont="1" applyBorder="1" applyAlignment="1">
      <alignment horizontal="right"/>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9" xfId="9" applyNumberFormat="1" applyFont="1" applyBorder="1" applyAlignment="1">
      <alignment horizontal="right" vertical="center"/>
    </xf>
    <xf numFmtId="3" fontId="3" fillId="0" borderId="24" xfId="9" applyNumberFormat="1" applyFont="1" applyBorder="1" applyAlignment="1">
      <alignment horizontal="right" vertical="center"/>
    </xf>
    <xf numFmtId="3" fontId="3" fillId="0" borderId="23" xfId="9" applyNumberFormat="1" applyFont="1" applyBorder="1" applyAlignment="1">
      <alignment horizontal="right" vertical="center"/>
    </xf>
    <xf numFmtId="3" fontId="3" fillId="0" borderId="25" xfId="9" applyNumberFormat="1" applyFont="1" applyBorder="1" applyAlignment="1">
      <alignment vertical="center"/>
    </xf>
    <xf numFmtId="167" fontId="3" fillId="0" borderId="55" xfId="9" applyNumberFormat="1" applyFont="1" applyBorder="1" applyAlignment="1">
      <alignment horizontal="center" vertical="center"/>
    </xf>
    <xf numFmtId="3" fontId="3" fillId="0" borderId="73" xfId="9" applyNumberFormat="1" applyFont="1" applyBorder="1" applyAlignment="1">
      <alignment horizontal="center" vertical="center"/>
    </xf>
    <xf numFmtId="3" fontId="3" fillId="0" borderId="57" xfId="9" applyNumberFormat="1" applyFont="1" applyBorder="1" applyAlignment="1">
      <alignment horizontal="right" vertical="center"/>
    </xf>
    <xf numFmtId="3" fontId="3" fillId="0" borderId="58" xfId="9" applyNumberFormat="1" applyFont="1" applyBorder="1" applyAlignment="1">
      <alignment horizontal="right" vertical="center"/>
    </xf>
    <xf numFmtId="3" fontId="3" fillId="0" borderId="59" xfId="9" applyNumberFormat="1" applyFont="1" applyBorder="1" applyAlignment="1">
      <alignment horizontal="right" vertical="center"/>
    </xf>
    <xf numFmtId="3" fontId="3" fillId="0" borderId="56" xfId="9" applyNumberFormat="1" applyFont="1" applyBorder="1" applyAlignment="1">
      <alignment vertical="center"/>
    </xf>
    <xf numFmtId="167" fontId="3" fillId="0" borderId="30" xfId="9" applyNumberFormat="1" applyFont="1" applyBorder="1" applyAlignment="1">
      <alignment horizontal="left" vertical="top"/>
    </xf>
    <xf numFmtId="167" fontId="3" fillId="0" borderId="52" xfId="9" quotePrefix="1" applyNumberFormat="1" applyFont="1" applyBorder="1" applyAlignment="1">
      <alignment horizontal="justify" vertical="top"/>
    </xf>
    <xf numFmtId="0" fontId="3" fillId="0" borderId="26" xfId="9" applyFont="1" applyBorder="1" applyAlignment="1">
      <alignment horizontal="center"/>
    </xf>
    <xf numFmtId="3" fontId="3" fillId="0" borderId="52" xfId="9" applyNumberFormat="1" applyFont="1" applyBorder="1" applyAlignment="1">
      <alignment horizontal="center"/>
    </xf>
    <xf numFmtId="3" fontId="3" fillId="0" borderId="32" xfId="9" applyNumberFormat="1" applyFont="1" applyBorder="1" applyAlignment="1">
      <alignment horizontal="right"/>
    </xf>
    <xf numFmtId="3" fontId="3" fillId="0" borderId="53" xfId="9" applyNumberFormat="1" applyFont="1" applyBorder="1" applyAlignment="1">
      <alignment horizontal="right"/>
    </xf>
    <xf numFmtId="3" fontId="3" fillId="0" borderId="34" xfId="9" applyNumberFormat="1" applyFont="1" applyBorder="1" applyAlignment="1">
      <alignment horizontal="right"/>
    </xf>
    <xf numFmtId="0" fontId="3" fillId="0" borderId="0" xfId="9" applyFont="1" applyAlignment="1">
      <alignment vertical="top"/>
    </xf>
    <xf numFmtId="167" fontId="3" fillId="0" borderId="37" xfId="9" applyNumberFormat="1" applyFont="1" applyBorder="1" applyAlignment="1">
      <alignment horizontal="left" vertical="top"/>
    </xf>
    <xf numFmtId="167" fontId="3" fillId="0" borderId="74" xfId="9" quotePrefix="1" applyNumberFormat="1" applyFont="1" applyBorder="1" applyAlignment="1">
      <alignment horizontal="justify" vertical="top"/>
    </xf>
    <xf numFmtId="0" fontId="3" fillId="0" borderId="38" xfId="9" applyFont="1" applyBorder="1" applyAlignment="1">
      <alignment horizontal="center"/>
    </xf>
    <xf numFmtId="3" fontId="3" fillId="0" borderId="40" xfId="9" applyNumberFormat="1" applyFont="1" applyBorder="1" applyAlignment="1">
      <alignment horizontal="right"/>
    </xf>
    <xf numFmtId="3" fontId="3" fillId="0" borderId="75" xfId="9" applyNumberFormat="1" applyFont="1" applyBorder="1" applyAlignment="1">
      <alignment horizontal="right"/>
    </xf>
    <xf numFmtId="3" fontId="3" fillId="0" borderId="42" xfId="9" applyNumberFormat="1" applyFont="1" applyBorder="1" applyAlignment="1">
      <alignment horizontal="right"/>
    </xf>
    <xf numFmtId="3" fontId="3" fillId="0" borderId="65" xfId="9" applyNumberFormat="1" applyFont="1" applyBorder="1"/>
    <xf numFmtId="167" fontId="3" fillId="0" borderId="44" xfId="9" applyNumberFormat="1" applyFont="1" applyBorder="1" applyAlignment="1">
      <alignment horizontal="center" vertical="top"/>
    </xf>
    <xf numFmtId="2" fontId="3" fillId="0" borderId="46" xfId="9" applyNumberFormat="1" applyFont="1" applyBorder="1" applyAlignment="1">
      <alignment horizontal="justify" vertical="top"/>
    </xf>
    <xf numFmtId="168" fontId="3" fillId="0" borderId="30" xfId="9" applyNumberFormat="1" applyFont="1" applyBorder="1" applyAlignment="1">
      <alignment horizontal="left" vertical="center"/>
    </xf>
    <xf numFmtId="167" fontId="3" fillId="0" borderId="30" xfId="9" quotePrefix="1" applyNumberFormat="1" applyFont="1" applyBorder="1" applyAlignment="1">
      <alignment horizontal="left" vertical="top"/>
    </xf>
    <xf numFmtId="167" fontId="3" fillId="0" borderId="55" xfId="9" quotePrefix="1" applyNumberFormat="1" applyFont="1" applyBorder="1" applyAlignment="1">
      <alignment horizontal="justify" vertical="top"/>
    </xf>
    <xf numFmtId="3" fontId="3" fillId="0" borderId="57" xfId="9" applyNumberFormat="1" applyFont="1" applyBorder="1" applyAlignment="1">
      <alignment horizontal="right"/>
    </xf>
    <xf numFmtId="3" fontId="3" fillId="0" borderId="58" xfId="9" applyNumberFormat="1" applyFont="1" applyBorder="1" applyAlignment="1">
      <alignment horizontal="right"/>
    </xf>
    <xf numFmtId="3" fontId="3" fillId="0" borderId="59" xfId="9" applyNumberFormat="1" applyFont="1" applyBorder="1" applyAlignment="1">
      <alignment horizontal="right"/>
    </xf>
    <xf numFmtId="167" fontId="3" fillId="0" borderId="55" xfId="9" applyNumberFormat="1" applyFont="1" applyBorder="1" applyAlignment="1">
      <alignment horizontal="left" vertical="center"/>
    </xf>
    <xf numFmtId="168" fontId="3" fillId="0" borderId="37" xfId="9" applyNumberFormat="1" applyFont="1" applyBorder="1" applyAlignment="1">
      <alignment horizontal="left" vertical="center"/>
    </xf>
    <xf numFmtId="167" fontId="3" fillId="0" borderId="66" xfId="9" applyNumberFormat="1" applyFont="1" applyBorder="1" applyAlignment="1">
      <alignment horizontal="left" vertical="top"/>
    </xf>
    <xf numFmtId="167" fontId="3" fillId="0" borderId="47" xfId="9" applyNumberFormat="1" applyFont="1" applyBorder="1" applyAlignment="1">
      <alignment horizontal="center"/>
    </xf>
    <xf numFmtId="167" fontId="16" fillId="0" borderId="17" xfId="9" quotePrefix="1" applyNumberFormat="1" applyBorder="1" applyAlignment="1">
      <alignment horizontal="center" vertical="top"/>
    </xf>
    <xf numFmtId="167" fontId="16" fillId="0" borderId="30" xfId="9" quotePrefix="1" applyNumberFormat="1" applyBorder="1" applyAlignment="1">
      <alignment horizontal="left" vertical="top"/>
    </xf>
    <xf numFmtId="3" fontId="16" fillId="0" borderId="57" xfId="9" applyNumberFormat="1" applyBorder="1" applyAlignment="1">
      <alignment horizontal="right"/>
    </xf>
    <xf numFmtId="3" fontId="16" fillId="0" borderId="58" xfId="9" applyNumberFormat="1" applyBorder="1" applyAlignment="1">
      <alignment horizontal="right"/>
    </xf>
    <xf numFmtId="3" fontId="16" fillId="0" borderId="59" xfId="9" applyNumberFormat="1" applyBorder="1" applyAlignment="1">
      <alignment horizontal="right"/>
    </xf>
    <xf numFmtId="3" fontId="16" fillId="0" borderId="56" xfId="9" applyNumberFormat="1" applyBorder="1"/>
    <xf numFmtId="0" fontId="16" fillId="0" borderId="0" xfId="9"/>
    <xf numFmtId="0" fontId="3" fillId="0" borderId="31" xfId="9" quotePrefix="1" applyFont="1" applyBorder="1" applyAlignment="1">
      <alignment horizontal="justify" vertical="top"/>
    </xf>
    <xf numFmtId="167" fontId="3" fillId="0" borderId="60" xfId="9" applyNumberFormat="1" applyFont="1" applyBorder="1" applyAlignment="1">
      <alignment horizontal="center"/>
    </xf>
    <xf numFmtId="3" fontId="3" fillId="0" borderId="31" xfId="9" applyNumberFormat="1" applyFont="1" applyBorder="1" applyAlignment="1">
      <alignment horizontal="center"/>
    </xf>
    <xf numFmtId="3" fontId="3" fillId="0" borderId="61" xfId="9" applyNumberFormat="1" applyFont="1" applyBorder="1" applyAlignment="1">
      <alignment horizontal="right"/>
    </xf>
    <xf numFmtId="3" fontId="3" fillId="0" borderId="33" xfId="9" applyNumberFormat="1" applyFont="1" applyBorder="1" applyAlignment="1">
      <alignment horizontal="right"/>
    </xf>
    <xf numFmtId="3" fontId="3" fillId="0" borderId="62" xfId="9" applyNumberFormat="1" applyFont="1" applyBorder="1" applyAlignment="1">
      <alignment horizontal="right"/>
    </xf>
    <xf numFmtId="3" fontId="3" fillId="0" borderId="35" xfId="9" applyNumberFormat="1" applyFont="1" applyBorder="1"/>
    <xf numFmtId="167" fontId="3" fillId="0" borderId="26" xfId="9" applyNumberFormat="1" applyFont="1" applyBorder="1" applyAlignment="1">
      <alignment horizontal="center"/>
    </xf>
    <xf numFmtId="167" fontId="3" fillId="0" borderId="37" xfId="9" quotePrefix="1" applyNumberFormat="1" applyFont="1" applyBorder="1" applyAlignment="1">
      <alignment horizontal="left" vertical="top"/>
    </xf>
    <xf numFmtId="167" fontId="3" fillId="2" borderId="39" xfId="9" applyNumberFormat="1" applyFont="1" applyFill="1" applyBorder="1" applyAlignment="1">
      <alignment horizontal="justify" vertical="top"/>
    </xf>
    <xf numFmtId="167" fontId="3" fillId="0" borderId="76" xfId="9" applyNumberFormat="1" applyFont="1" applyBorder="1" applyAlignment="1">
      <alignment horizontal="center"/>
    </xf>
    <xf numFmtId="3" fontId="3" fillId="0" borderId="39" xfId="9" applyNumberFormat="1" applyFont="1" applyBorder="1" applyAlignment="1">
      <alignment horizontal="center"/>
    </xf>
    <xf numFmtId="3" fontId="3" fillId="0" borderId="63" xfId="9" applyNumberFormat="1" applyFont="1" applyBorder="1"/>
    <xf numFmtId="3" fontId="3" fillId="0" borderId="41" xfId="9" applyNumberFormat="1" applyFont="1" applyBorder="1"/>
    <xf numFmtId="3" fontId="3" fillId="0" borderId="64" xfId="9" applyNumberFormat="1" applyFont="1" applyBorder="1"/>
    <xf numFmtId="3" fontId="3" fillId="0" borderId="43" xfId="9" applyNumberFormat="1" applyFont="1" applyBorder="1"/>
    <xf numFmtId="0" fontId="3" fillId="0" borderId="77" xfId="9" applyFont="1" applyBorder="1" applyAlignment="1">
      <alignment horizontal="center" vertical="center"/>
    </xf>
    <xf numFmtId="0" fontId="3" fillId="0" borderId="78" xfId="9" applyFont="1" applyBorder="1" applyAlignment="1">
      <alignment horizontal="left" vertical="center"/>
    </xf>
    <xf numFmtId="167" fontId="22" fillId="0" borderId="79" xfId="9" applyNumberFormat="1" applyFont="1" applyBorder="1" applyAlignment="1">
      <alignment horizontal="right" vertical="center"/>
    </xf>
    <xf numFmtId="3" fontId="22" fillId="0" borderId="79" xfId="9" applyNumberFormat="1" applyFont="1" applyBorder="1" applyAlignment="1">
      <alignment horizontal="right" vertical="center"/>
    </xf>
    <xf numFmtId="0" fontId="3" fillId="0" borderId="80" xfId="9" applyFont="1" applyBorder="1" applyAlignment="1">
      <alignment vertical="center"/>
    </xf>
    <xf numFmtId="3" fontId="22" fillId="0" borderId="81" xfId="9" applyNumberFormat="1" applyFont="1" applyBorder="1" applyAlignment="1">
      <alignment vertical="center"/>
    </xf>
    <xf numFmtId="3" fontId="22" fillId="0" borderId="82" xfId="9" applyNumberFormat="1" applyFont="1" applyBorder="1" applyAlignment="1">
      <alignment vertical="center"/>
    </xf>
    <xf numFmtId="3" fontId="22" fillId="0" borderId="83" xfId="9" applyNumberFormat="1" applyFont="1" applyBorder="1" applyAlignment="1">
      <alignment vertical="center"/>
    </xf>
    <xf numFmtId="3" fontId="22" fillId="0" borderId="84" xfId="9" applyNumberFormat="1" applyFont="1" applyBorder="1" applyAlignment="1">
      <alignment vertical="center"/>
    </xf>
    <xf numFmtId="0" fontId="3" fillId="0" borderId="45" xfId="9" applyFont="1" applyBorder="1" applyAlignment="1">
      <alignment horizontal="center" vertical="center"/>
    </xf>
    <xf numFmtId="0" fontId="3" fillId="0" borderId="45" xfId="9" applyFont="1" applyBorder="1" applyAlignment="1">
      <alignment horizontal="left" vertical="center"/>
    </xf>
    <xf numFmtId="167" fontId="3" fillId="0" borderId="45" xfId="9" applyNumberFormat="1" applyFont="1" applyBorder="1" applyAlignment="1">
      <alignment horizontal="justify" vertical="center"/>
    </xf>
    <xf numFmtId="3" fontId="22" fillId="0" borderId="45" xfId="9" applyNumberFormat="1" applyFont="1" applyBorder="1" applyAlignment="1">
      <alignment horizontal="right" vertical="center"/>
    </xf>
    <xf numFmtId="0" fontId="3" fillId="0" borderId="45" xfId="9" applyFont="1" applyBorder="1" applyAlignment="1">
      <alignment vertical="center"/>
    </xf>
    <xf numFmtId="3" fontId="16" fillId="2" borderId="0" xfId="9" applyNumberFormat="1" applyFill="1" applyAlignment="1">
      <alignment horizontal="center"/>
    </xf>
    <xf numFmtId="3" fontId="22" fillId="0" borderId="45" xfId="9" applyNumberFormat="1" applyFont="1" applyBorder="1" applyAlignment="1">
      <alignment vertical="center"/>
    </xf>
    <xf numFmtId="3" fontId="16" fillId="2" borderId="0" xfId="9" applyNumberFormat="1" applyFill="1"/>
    <xf numFmtId="0" fontId="22" fillId="0" borderId="0" xfId="9" applyFont="1" applyAlignment="1">
      <alignment horizontal="left"/>
    </xf>
    <xf numFmtId="0" fontId="3" fillId="0" borderId="0" xfId="9" applyFont="1" applyAlignment="1">
      <alignment horizontal="center"/>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3" fillId="0" borderId="0" xfId="9" applyFont="1" applyAlignment="1">
      <alignment horizontal="center" vertical="center"/>
    </xf>
    <xf numFmtId="0" fontId="3" fillId="0" borderId="0" xfId="9" applyFont="1" applyAlignment="1">
      <alignment horizontal="left" vertical="center" wrapText="1"/>
    </xf>
    <xf numFmtId="0" fontId="16" fillId="0" borderId="0" xfId="9" applyAlignment="1">
      <alignment horizontal="center"/>
    </xf>
    <xf numFmtId="0" fontId="16" fillId="0" borderId="0" xfId="9" applyAlignment="1">
      <alignment horizontal="left"/>
    </xf>
    <xf numFmtId="3" fontId="16" fillId="0" borderId="0" xfId="9" applyNumberFormat="1" applyAlignment="1">
      <alignment horizontal="center"/>
    </xf>
    <xf numFmtId="3" fontId="16" fillId="0" borderId="0" xfId="9" applyNumberFormat="1"/>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0" fontId="23" fillId="0" borderId="0" xfId="9" applyFont="1" applyAlignment="1">
      <alignment horizontal="center" vertical="center"/>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51" xfId="9" applyNumberFormat="1" applyFont="1" applyBorder="1" applyAlignment="1">
      <alignment horizontal="center" vertical="center" wrapText="1"/>
    </xf>
    <xf numFmtId="167" fontId="22" fillId="0" borderId="91" xfId="11" applyNumberFormat="1" applyFont="1" applyBorder="1" applyAlignment="1">
      <alignment horizontal="center" vertical="center"/>
    </xf>
    <xf numFmtId="167" fontId="22" fillId="0" borderId="90" xfId="11" applyNumberFormat="1" applyFont="1" applyBorder="1" applyAlignment="1">
      <alignment horizontal="center" vertical="center"/>
    </xf>
    <xf numFmtId="167" fontId="22" fillId="0" borderId="92"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0"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0"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0"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5"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60" xfId="9" applyFont="1" applyBorder="1" applyAlignment="1">
      <alignment horizontal="left" vertical="center" wrapText="1"/>
    </xf>
    <xf numFmtId="3" fontId="3" fillId="0" borderId="60" xfId="9" applyNumberFormat="1" applyFont="1" applyBorder="1" applyAlignment="1">
      <alignment horizontal="center"/>
    </xf>
    <xf numFmtId="166" fontId="3" fillId="0" borderId="55" xfId="9" applyNumberFormat="1" applyFont="1" applyBorder="1" applyAlignment="1">
      <alignment horizontal="center"/>
    </xf>
    <xf numFmtId="3" fontId="3" fillId="0" borderId="55" xfId="9" applyNumberFormat="1" applyFont="1" applyBorder="1" applyAlignment="1">
      <alignment horizontal="center"/>
    </xf>
    <xf numFmtId="0" fontId="3" fillId="0" borderId="30" xfId="9" applyFont="1" applyBorder="1" applyAlignment="1">
      <alignment horizontal="right" vertical="center"/>
    </xf>
    <xf numFmtId="0" fontId="3" fillId="0" borderId="26" xfId="9" applyFont="1" applyBorder="1" applyAlignment="1">
      <alignment horizontal="justify" vertical="center" wrapText="1"/>
    </xf>
    <xf numFmtId="0" fontId="3" fillId="0" borderId="37" xfId="9" applyFont="1" applyBorder="1" applyAlignment="1">
      <alignment horizontal="right" vertical="center"/>
    </xf>
    <xf numFmtId="0" fontId="3" fillId="0" borderId="38" xfId="9" applyFont="1" applyBorder="1" applyAlignment="1">
      <alignment horizontal="justify" vertical="center" wrapText="1"/>
    </xf>
    <xf numFmtId="166" fontId="3" fillId="0" borderId="38" xfId="9" applyNumberFormat="1" applyFont="1" applyBorder="1" applyAlignment="1">
      <alignment horizontal="center"/>
    </xf>
    <xf numFmtId="0" fontId="3" fillId="0" borderId="60" xfId="9" applyFont="1" applyBorder="1" applyAlignment="1">
      <alignment horizontal="left" wrapText="1"/>
    </xf>
    <xf numFmtId="166" fontId="3" fillId="0" borderId="60" xfId="9" applyNumberFormat="1" applyFont="1" applyBorder="1" applyAlignment="1">
      <alignment horizontal="center"/>
    </xf>
    <xf numFmtId="0" fontId="26" fillId="0" borderId="37" xfId="9" applyFont="1" applyBorder="1" applyAlignment="1">
      <alignment horizontal="right" vertical="top"/>
    </xf>
    <xf numFmtId="1" fontId="3" fillId="0" borderId="36" xfId="9" applyNumberFormat="1" applyFont="1" applyBorder="1" applyAlignment="1">
      <alignment horizontal="center"/>
    </xf>
    <xf numFmtId="0" fontId="3" fillId="0" borderId="38" xfId="9" applyFont="1" applyBorder="1" applyAlignment="1">
      <alignment horizontal="left" wrapText="1"/>
    </xf>
    <xf numFmtId="0" fontId="3" fillId="0" borderId="77" xfId="9" applyFont="1" applyBorder="1" applyAlignment="1">
      <alignment horizontal="center" vertical="top"/>
    </xf>
    <xf numFmtId="0" fontId="3" fillId="0" borderId="93" xfId="9" applyFont="1" applyBorder="1" applyAlignment="1">
      <alignment horizontal="center" vertical="top"/>
    </xf>
    <xf numFmtId="0" fontId="23" fillId="0" borderId="80" xfId="9" applyFont="1" applyBorder="1" applyAlignment="1">
      <alignment horizontal="right" vertical="center"/>
    </xf>
    <xf numFmtId="0" fontId="23" fillId="0" borderId="79" xfId="9" applyFont="1" applyBorder="1" applyAlignment="1">
      <alignment horizontal="center" vertical="center"/>
    </xf>
    <xf numFmtId="166" fontId="23" fillId="0" borderId="79" xfId="9" applyNumberFormat="1" applyFont="1" applyBorder="1" applyAlignment="1">
      <alignment vertical="center"/>
    </xf>
    <xf numFmtId="166" fontId="23" fillId="0" borderId="84"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0"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0" xfId="9" applyFont="1" applyBorder="1" applyAlignment="1">
      <alignment horizontal="center" vertical="top"/>
    </xf>
    <xf numFmtId="0" fontId="3" fillId="0" borderId="27" xfId="9" applyFont="1" applyBorder="1" applyAlignment="1">
      <alignment horizontal="justify" vertical="top" wrapText="1"/>
    </xf>
    <xf numFmtId="0" fontId="3" fillId="0" borderId="60" xfId="9" applyFont="1" applyBorder="1" applyAlignment="1">
      <alignment horizontal="justify" vertical="center" wrapText="1"/>
    </xf>
    <xf numFmtId="0" fontId="3" fillId="0" borderId="30" xfId="9" applyFont="1" applyBorder="1" applyAlignment="1">
      <alignment horizontal="center" vertical="center"/>
    </xf>
    <xf numFmtId="0" fontId="22" fillId="0" borderId="55" xfId="9" applyFont="1" applyBorder="1" applyAlignment="1">
      <alignment horizontal="justify" vertical="center" wrapText="1"/>
    </xf>
    <xf numFmtId="0" fontId="16" fillId="2" borderId="0" xfId="9" applyFill="1" applyAlignment="1">
      <alignment vertical="center"/>
    </xf>
    <xf numFmtId="0" fontId="3" fillId="0" borderId="30" xfId="9" applyFont="1" applyBorder="1" applyAlignment="1">
      <alignment horizontal="right" vertical="top"/>
    </xf>
    <xf numFmtId="1" fontId="3" fillId="0" borderId="30"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76" xfId="9" applyNumberFormat="1" applyFont="1" applyBorder="1" applyAlignment="1">
      <alignment horizontal="center"/>
    </xf>
    <xf numFmtId="0" fontId="3" fillId="0" borderId="44" xfId="9" applyFont="1" applyBorder="1" applyAlignment="1">
      <alignment horizontal="center" vertical="top"/>
    </xf>
    <xf numFmtId="0" fontId="3" fillId="0" borderId="66" xfId="9" applyFont="1" applyBorder="1" applyAlignment="1">
      <alignment horizontal="center" vertical="top"/>
    </xf>
    <xf numFmtId="166" fontId="3" fillId="0" borderId="67" xfId="9" applyNumberFormat="1" applyFont="1" applyBorder="1" applyAlignment="1">
      <alignment horizontal="center"/>
    </xf>
    <xf numFmtId="3" fontId="3" fillId="0" borderId="67" xfId="9" applyNumberFormat="1" applyFont="1" applyBorder="1" applyAlignment="1">
      <alignment horizontal="center"/>
    </xf>
    <xf numFmtId="167" fontId="3" fillId="0" borderId="60"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60" xfId="13" applyNumberFormat="1" applyFont="1" applyFill="1" applyBorder="1" applyAlignment="1">
      <alignment horizontal="right"/>
    </xf>
    <xf numFmtId="166" fontId="3" fillId="0" borderId="55"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73" xfId="13" applyNumberFormat="1" applyFont="1" applyFill="1" applyBorder="1" applyAlignment="1">
      <alignment horizontal="right"/>
    </xf>
    <xf numFmtId="165" fontId="3" fillId="0" borderId="17" xfId="9" applyNumberFormat="1" applyFont="1" applyBorder="1" applyAlignment="1">
      <alignment horizontal="center" vertical="top"/>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0" fontId="22" fillId="0" borderId="0" xfId="9" applyFont="1" applyAlignment="1">
      <alignment horizontal="center"/>
    </xf>
    <xf numFmtId="167" fontId="3" fillId="0" borderId="94" xfId="9" applyNumberFormat="1" applyFont="1" applyBorder="1" applyAlignment="1">
      <alignment horizontal="center"/>
    </xf>
    <xf numFmtId="167" fontId="3" fillId="0" borderId="95"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0"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0"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5" xfId="9" applyFont="1" applyBorder="1" applyAlignment="1">
      <alignment horizontal="justify" vertical="top"/>
    </xf>
    <xf numFmtId="166" fontId="3" fillId="0" borderId="55" xfId="13" applyNumberFormat="1" applyFont="1" applyBorder="1" applyAlignment="1">
      <alignment horizontal="center"/>
    </xf>
    <xf numFmtId="165" fontId="3" fillId="0" borderId="30" xfId="9" applyNumberFormat="1" applyFont="1" applyBorder="1" applyAlignment="1">
      <alignment horizontal="right" vertical="top"/>
    </xf>
    <xf numFmtId="2" fontId="3" fillId="0" borderId="30"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0"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0" xfId="9" applyNumberFormat="1" applyFont="1" applyBorder="1" applyAlignment="1">
      <alignment horizontal="right" vertical="center"/>
    </xf>
    <xf numFmtId="0" fontId="3" fillId="0" borderId="26" xfId="9" applyFont="1" applyBorder="1" applyAlignment="1">
      <alignment horizontal="left" vertical="center"/>
    </xf>
    <xf numFmtId="0" fontId="3" fillId="0" borderId="60" xfId="9" applyFont="1" applyBorder="1" applyAlignment="1">
      <alignment horizontal="left" vertical="center"/>
    </xf>
    <xf numFmtId="166" fontId="3" fillId="0" borderId="60" xfId="13" applyNumberFormat="1" applyFont="1" applyBorder="1" applyAlignment="1">
      <alignment horizontal="center"/>
    </xf>
    <xf numFmtId="166" fontId="3" fillId="0" borderId="60" xfId="13" applyNumberFormat="1" applyFont="1" applyBorder="1" applyAlignment="1">
      <alignment horizontal="center" vertical="center"/>
    </xf>
    <xf numFmtId="0" fontId="3" fillId="0" borderId="27" xfId="9" applyFont="1" applyBorder="1" applyAlignment="1">
      <alignment horizontal="left" vertical="center"/>
    </xf>
    <xf numFmtId="0" fontId="22" fillId="0" borderId="77" xfId="9" applyFont="1" applyBorder="1" applyAlignment="1">
      <alignment horizontal="center"/>
    </xf>
    <xf numFmtId="0" fontId="22" fillId="0" borderId="93" xfId="9" applyFont="1" applyBorder="1" applyAlignment="1">
      <alignment horizontal="center"/>
    </xf>
    <xf numFmtId="166" fontId="22" fillId="0" borderId="79" xfId="13" applyNumberFormat="1" applyFont="1" applyBorder="1" applyAlignment="1">
      <alignment horizontal="right" vertical="center"/>
    </xf>
    <xf numFmtId="166" fontId="22" fillId="0" borderId="79" xfId="13" applyNumberFormat="1" applyFont="1" applyBorder="1" applyAlignment="1">
      <alignment horizontal="center" vertical="center"/>
    </xf>
    <xf numFmtId="166" fontId="22" fillId="0" borderId="79"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0" xfId="9" quotePrefix="1" applyFont="1" applyBorder="1" applyAlignment="1">
      <alignment horizontal="center"/>
    </xf>
    <xf numFmtId="0" fontId="22" fillId="0" borderId="47" xfId="9" applyFont="1" applyBorder="1" applyAlignment="1">
      <alignment horizontal="left" vertical="center"/>
    </xf>
    <xf numFmtId="166" fontId="3" fillId="0" borderId="47" xfId="13" applyNumberFormat="1" applyFont="1" applyBorder="1" applyAlignment="1">
      <alignment horizontal="center"/>
    </xf>
    <xf numFmtId="0" fontId="3" fillId="0" borderId="30" xfId="9" applyFont="1" applyBorder="1" applyAlignment="1">
      <alignment horizontal="center"/>
    </xf>
    <xf numFmtId="166" fontId="3" fillId="0" borderId="30"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96" xfId="13" applyNumberFormat="1" applyFont="1" applyFill="1" applyBorder="1" applyAlignment="1">
      <alignment horizontal="right"/>
    </xf>
    <xf numFmtId="0" fontId="3" fillId="0" borderId="60" xfId="9" applyFont="1" applyBorder="1" applyAlignment="1">
      <alignment horizontal="center"/>
    </xf>
    <xf numFmtId="166" fontId="3" fillId="0" borderId="97" xfId="13" applyNumberFormat="1" applyFont="1" applyFill="1" applyBorder="1" applyAlignment="1">
      <alignment horizontal="right"/>
    </xf>
    <xf numFmtId="165" fontId="3" fillId="0" borderId="30" xfId="9" applyNumberFormat="1" applyFont="1" applyBorder="1" applyAlignment="1">
      <alignment horizontal="center" vertical="top"/>
    </xf>
    <xf numFmtId="0" fontId="3" fillId="0" borderId="55" xfId="9" applyFont="1" applyBorder="1" applyAlignment="1">
      <alignment horizontal="left"/>
    </xf>
    <xf numFmtId="0" fontId="3" fillId="0" borderId="26" xfId="9" applyFont="1" applyBorder="1" applyAlignment="1">
      <alignment horizontal="left"/>
    </xf>
    <xf numFmtId="166" fontId="22" fillId="0" borderId="79"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88" xfId="9" applyFont="1" applyBorder="1" applyAlignment="1">
      <alignment horizontal="center" vertical="center"/>
    </xf>
    <xf numFmtId="2" fontId="3" fillId="0" borderId="91" xfId="9" applyNumberFormat="1" applyFont="1" applyBorder="1" applyAlignment="1">
      <alignment horizontal="right" vertical="center"/>
    </xf>
    <xf numFmtId="0" fontId="3" fillId="2" borderId="26" xfId="9" applyFont="1" applyFill="1" applyBorder="1" applyAlignment="1">
      <alignment horizontal="left"/>
    </xf>
    <xf numFmtId="0" fontId="3" fillId="0" borderId="36" xfId="9" applyFont="1" applyBorder="1" applyAlignment="1">
      <alignment horizontal="center" vertical="top"/>
    </xf>
    <xf numFmtId="0" fontId="3" fillId="0" borderId="37" xfId="9" applyFont="1" applyBorder="1" applyAlignment="1">
      <alignment horizontal="center" vertical="top"/>
    </xf>
    <xf numFmtId="166" fontId="22" fillId="0" borderId="80" xfId="13" applyNumberFormat="1" applyFont="1" applyBorder="1" applyAlignment="1">
      <alignment horizontal="right" vertical="center"/>
    </xf>
    <xf numFmtId="166" fontId="22" fillId="0" borderId="80" xfId="13" applyNumberFormat="1" applyFont="1" applyBorder="1" applyAlignment="1">
      <alignment vertical="center"/>
    </xf>
    <xf numFmtId="166" fontId="22" fillId="0" borderId="93" xfId="13" applyNumberFormat="1" applyFont="1" applyBorder="1" applyAlignment="1">
      <alignment horizontal="center" vertical="center"/>
    </xf>
    <xf numFmtId="0" fontId="22" fillId="0" borderId="47"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77" xfId="9" applyFont="1" applyBorder="1" applyAlignment="1">
      <alignment horizontal="center"/>
    </xf>
    <xf numFmtId="0" fontId="3" fillId="0" borderId="78" xfId="9" applyFont="1" applyBorder="1" applyAlignment="1">
      <alignment horizontal="center"/>
    </xf>
    <xf numFmtId="0" fontId="22" fillId="0" borderId="78" xfId="9" quotePrefix="1" applyFont="1" applyBorder="1" applyAlignment="1">
      <alignment horizontal="right" vertical="center"/>
    </xf>
    <xf numFmtId="0" fontId="22" fillId="0" borderId="79" xfId="9" quotePrefix="1" applyFont="1" applyBorder="1" applyAlignment="1">
      <alignment horizontal="right" vertical="center"/>
    </xf>
    <xf numFmtId="166" fontId="3" fillId="0" borderId="79"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100" xfId="17" applyFont="1" applyFill="1" applyBorder="1">
      <alignment horizontal="center" vertical="center" wrapText="1"/>
    </xf>
    <xf numFmtId="0" fontId="45" fillId="6" borderId="101"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52" xfId="10" applyFont="1" applyFill="1" applyBorder="1" applyAlignment="1">
      <alignment horizontal="left" vertical="center" wrapText="1"/>
    </xf>
    <xf numFmtId="3" fontId="16" fillId="2" borderId="52" xfId="9" applyNumberFormat="1" applyFill="1" applyBorder="1" applyAlignment="1">
      <alignment horizontal="center"/>
    </xf>
    <xf numFmtId="3" fontId="16" fillId="0" borderId="54" xfId="9" applyNumberFormat="1" applyBorder="1"/>
    <xf numFmtId="0" fontId="49" fillId="2" borderId="0" xfId="15" applyFont="1" applyFill="1" applyAlignment="1">
      <alignment vertical="center"/>
    </xf>
    <xf numFmtId="0" fontId="50" fillId="2" borderId="0" xfId="15"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48" fillId="0" borderId="60" xfId="15" applyFont="1" applyBorder="1" applyAlignment="1">
      <alignment horizontal="justify" vertical="center" wrapText="1"/>
    </xf>
    <xf numFmtId="0" fontId="58" fillId="2" borderId="0" xfId="21" applyFont="1" applyFill="1" applyAlignment="1">
      <alignment horizontal="center"/>
    </xf>
    <xf numFmtId="49" fontId="55" fillId="2" borderId="27" xfId="21" applyNumberFormat="1" applyFont="1" applyFill="1" applyBorder="1" applyAlignment="1">
      <alignment horizontal="center" vertical="center"/>
    </xf>
    <xf numFmtId="0" fontId="59" fillId="2" borderId="27" xfId="25" applyFont="1" applyFill="1" applyBorder="1" applyAlignment="1">
      <alignment vertical="center" wrapText="1"/>
    </xf>
    <xf numFmtId="0" fontId="58"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58" fillId="0" borderId="3" xfId="25" applyFont="1" applyBorder="1" applyAlignment="1">
      <alignment horizontal="justify" vertical="top" wrapText="1"/>
    </xf>
    <xf numFmtId="0" fontId="59"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58" fillId="0" borderId="27" xfId="25" applyFont="1" applyBorder="1" applyAlignment="1">
      <alignment horizontal="justify" vertical="top" wrapText="1"/>
    </xf>
    <xf numFmtId="49" fontId="48" fillId="2" borderId="105" xfId="21" applyNumberFormat="1" applyFont="1" applyFill="1" applyBorder="1" applyAlignment="1">
      <alignment horizontal="right" vertical="top"/>
    </xf>
    <xf numFmtId="0" fontId="48" fillId="2" borderId="105" xfId="21" applyFont="1" applyFill="1" applyBorder="1" applyAlignment="1">
      <alignment vertical="top" wrapText="1"/>
    </xf>
    <xf numFmtId="49" fontId="53" fillId="2" borderId="60" xfId="21" applyNumberFormat="1" applyFont="1" applyFill="1" applyBorder="1" applyAlignment="1">
      <alignment horizontal="right" vertical="top"/>
    </xf>
    <xf numFmtId="0" fontId="58" fillId="0" borderId="60" xfId="25" applyFont="1" applyBorder="1" applyAlignment="1">
      <alignment horizontal="justify" vertical="top" wrapText="1"/>
    </xf>
    <xf numFmtId="49" fontId="53" fillId="2" borderId="105" xfId="21" applyNumberFormat="1" applyFont="1" applyFill="1" applyBorder="1" applyAlignment="1">
      <alignment horizontal="right" vertical="top"/>
    </xf>
    <xf numFmtId="0" fontId="58" fillId="0" borderId="105" xfId="25" applyFont="1" applyBorder="1" applyAlignment="1">
      <alignment horizontal="justify" vertical="top" wrapText="1"/>
    </xf>
    <xf numFmtId="49" fontId="55" fillId="2" borderId="27" xfId="21" applyNumberFormat="1" applyFont="1" applyFill="1" applyBorder="1" applyAlignment="1">
      <alignment horizontal="center" vertical="top"/>
    </xf>
    <xf numFmtId="0" fontId="59" fillId="2" borderId="27" xfId="25" applyFont="1" applyFill="1" applyBorder="1" applyAlignment="1">
      <alignment vertical="top" wrapText="1"/>
    </xf>
    <xf numFmtId="49" fontId="58" fillId="0" borderId="105" xfId="21" applyNumberFormat="1" applyFont="1" applyBorder="1" applyAlignment="1">
      <alignment horizontal="right" vertical="center"/>
    </xf>
    <xf numFmtId="0" fontId="58" fillId="8" borderId="105" xfId="21" applyFont="1" applyFill="1" applyBorder="1" applyAlignment="1">
      <alignment vertical="center" wrapText="1"/>
    </xf>
    <xf numFmtId="0" fontId="59" fillId="2" borderId="27" xfId="25" applyFont="1" applyFill="1" applyBorder="1" applyAlignment="1">
      <alignment horizontal="left" vertical="top" wrapText="1"/>
    </xf>
    <xf numFmtId="49" fontId="58" fillId="2" borderId="106" xfId="21" applyNumberFormat="1" applyFont="1" applyFill="1" applyBorder="1" applyAlignment="1">
      <alignment horizontal="right" vertical="center"/>
    </xf>
    <xf numFmtId="49" fontId="55" fillId="2" borderId="2" xfId="21" applyNumberFormat="1" applyFont="1" applyFill="1" applyBorder="1" applyAlignment="1">
      <alignment horizontal="center" vertical="center"/>
    </xf>
    <xf numFmtId="0" fontId="59" fillId="2" borderId="2" xfId="25" applyFont="1" applyFill="1" applyBorder="1" applyAlignment="1">
      <alignment horizontal="left" vertical="center" wrapText="1"/>
    </xf>
    <xf numFmtId="49" fontId="58" fillId="2" borderId="60" xfId="21" applyNumberFormat="1" applyFont="1" applyFill="1" applyBorder="1" applyAlignment="1">
      <alignment horizontal="right" vertical="center"/>
    </xf>
    <xf numFmtId="0" fontId="58" fillId="0" borderId="60" xfId="25" applyFont="1" applyBorder="1" applyAlignment="1">
      <alignment horizontal="justify" vertical="center" wrapText="1"/>
    </xf>
    <xf numFmtId="49" fontId="58" fillId="2" borderId="105" xfId="21" applyNumberFormat="1" applyFont="1" applyFill="1" applyBorder="1" applyAlignment="1">
      <alignment horizontal="right" vertical="center"/>
    </xf>
    <xf numFmtId="0" fontId="58" fillId="0" borderId="105" xfId="25" applyFont="1" applyBorder="1" applyAlignment="1">
      <alignment horizontal="justify" vertical="center" wrapText="1"/>
    </xf>
    <xf numFmtId="0" fontId="58" fillId="0" borderId="3" xfId="26" applyFont="1" applyBorder="1" applyAlignment="1">
      <alignment horizontal="justify" vertical="top" wrapText="1"/>
    </xf>
    <xf numFmtId="49" fontId="53" fillId="2" borderId="106" xfId="21" applyNumberFormat="1" applyFont="1" applyFill="1" applyBorder="1" applyAlignment="1">
      <alignment horizontal="center" vertical="top"/>
    </xf>
    <xf numFmtId="0" fontId="48" fillId="0" borderId="52" xfId="0" applyFont="1" applyBorder="1" applyAlignment="1">
      <alignment horizontal="center" vertical="center" wrapText="1"/>
    </xf>
    <xf numFmtId="0" fontId="58" fillId="0" borderId="26" xfId="27" applyFont="1" applyBorder="1" applyAlignment="1">
      <alignment horizontal="justify" vertical="top" wrapText="1"/>
    </xf>
    <xf numFmtId="49" fontId="58" fillId="2" borderId="26" xfId="21" applyNumberFormat="1" applyFont="1" applyFill="1" applyBorder="1" applyAlignment="1">
      <alignment horizontal="right" vertical="center"/>
    </xf>
    <xf numFmtId="0" fontId="58" fillId="0" borderId="26" xfId="25" applyFont="1" applyBorder="1" applyAlignment="1">
      <alignment horizontal="justify" vertical="center" wrapText="1"/>
    </xf>
    <xf numFmtId="49" fontId="55" fillId="2" borderId="107" xfId="25" applyNumberFormat="1" applyFont="1" applyFill="1" applyBorder="1" applyAlignment="1">
      <alignment horizontal="center" vertical="center"/>
    </xf>
    <xf numFmtId="0" fontId="58" fillId="2" borderId="108"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58"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58" fillId="0" borderId="3" xfId="27" applyFont="1" applyBorder="1" applyAlignment="1">
      <alignment horizontal="justify" vertical="top" wrapText="1"/>
    </xf>
    <xf numFmtId="49" fontId="56" fillId="2" borderId="3" xfId="0" applyNumberFormat="1" applyFont="1" applyFill="1" applyBorder="1" applyAlignment="1">
      <alignment horizontal="center" vertical="top"/>
    </xf>
    <xf numFmtId="0" fontId="48" fillId="2" borderId="3" xfId="0" applyFont="1" applyFill="1" applyBorder="1" applyAlignment="1">
      <alignment horizontal="justify" vertical="top" wrapText="1"/>
    </xf>
    <xf numFmtId="0" fontId="48" fillId="2" borderId="106"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0" fontId="58" fillId="0" borderId="105" xfId="27" applyFont="1" applyBorder="1" applyAlignment="1">
      <alignment horizontal="justify" vertical="center" wrapText="1"/>
    </xf>
    <xf numFmtId="0" fontId="58" fillId="0" borderId="0" xfId="21" applyFont="1" applyAlignment="1">
      <alignment horizontal="center" vertical="center"/>
    </xf>
    <xf numFmtId="49" fontId="53" fillId="2" borderId="109" xfId="21" applyNumberFormat="1" applyFont="1" applyFill="1" applyBorder="1" applyAlignment="1">
      <alignment horizontal="center" vertical="top"/>
    </xf>
    <xf numFmtId="0" fontId="58" fillId="2" borderId="110" xfId="25" applyFont="1" applyFill="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58" fillId="0" borderId="106" xfId="21" applyNumberFormat="1" applyFont="1" applyBorder="1" applyAlignment="1">
      <alignment horizontal="right" vertical="center"/>
    </xf>
    <xf numFmtId="49" fontId="52" fillId="2" borderId="3" xfId="21" applyNumberFormat="1" applyFont="1" applyFill="1" applyBorder="1" applyAlignment="1">
      <alignment horizontal="center" vertical="center"/>
    </xf>
    <xf numFmtId="0" fontId="58" fillId="2" borderId="3" xfId="21" applyFont="1" applyFill="1" applyBorder="1" applyAlignment="1">
      <alignment horizontal="justify" vertical="top" wrapText="1"/>
    </xf>
    <xf numFmtId="0" fontId="58"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58" fillId="2" borderId="27" xfId="0" applyFont="1" applyFill="1" applyBorder="1" applyAlignment="1">
      <alignment horizontal="right"/>
    </xf>
    <xf numFmtId="0" fontId="58" fillId="0" borderId="26" xfId="15" applyFont="1" applyBorder="1" applyAlignment="1">
      <alignment horizontal="justify" vertical="top" wrapText="1"/>
    </xf>
    <xf numFmtId="49" fontId="48" fillId="2" borderId="105" xfId="0" applyNumberFormat="1" applyFont="1" applyFill="1" applyBorder="1" applyAlignment="1">
      <alignment horizontal="right" vertical="center"/>
    </xf>
    <xf numFmtId="0" fontId="48" fillId="2" borderId="105"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0" fontId="58" fillId="2" borderId="3" xfId="0" applyFont="1" applyFill="1" applyBorder="1" applyAlignment="1">
      <alignment horizontal="right"/>
    </xf>
    <xf numFmtId="0" fontId="58" fillId="0" borderId="3" xfId="15" applyFont="1" applyBorder="1" applyAlignment="1">
      <alignment horizontal="justify" vertical="top" wrapText="1"/>
    </xf>
    <xf numFmtId="0" fontId="48" fillId="0" borderId="107"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0" fillId="0" borderId="26" xfId="15" applyFont="1" applyBorder="1" applyAlignment="1">
      <alignment horizontal="justify" vertical="top" wrapText="1"/>
    </xf>
    <xf numFmtId="0" fontId="48" fillId="2" borderId="60" xfId="25" applyFont="1" applyFill="1" applyBorder="1" applyAlignment="1">
      <alignment horizontal="right" vertical="top" wrapText="1"/>
    </xf>
    <xf numFmtId="0" fontId="58" fillId="2" borderId="111" xfId="0" applyFont="1" applyFill="1" applyBorder="1" applyAlignment="1">
      <alignment horizontal="justify" vertical="top" wrapText="1"/>
    </xf>
    <xf numFmtId="0" fontId="48" fillId="2" borderId="3" xfId="25" applyFont="1" applyFill="1" applyBorder="1" applyAlignment="1">
      <alignment horizontal="right" vertical="center" wrapText="1"/>
    </xf>
    <xf numFmtId="0" fontId="52" fillId="2" borderId="108"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1" fillId="0" borderId="2" xfId="0" applyFont="1" applyBorder="1" applyAlignment="1">
      <alignment horizontal="justify" vertical="center" wrapText="1"/>
    </xf>
    <xf numFmtId="0" fontId="60" fillId="2" borderId="26" xfId="0" applyFont="1" applyFill="1" applyBorder="1" applyAlignment="1">
      <alignment horizontal="justify" vertical="top" wrapText="1"/>
    </xf>
    <xf numFmtId="49" fontId="62" fillId="0" borderId="60" xfId="25" applyNumberFormat="1" applyFont="1" applyBorder="1" applyAlignment="1">
      <alignment horizontal="right" vertical="center"/>
    </xf>
    <xf numFmtId="0" fontId="48" fillId="8" borderId="60" xfId="25" applyFont="1" applyFill="1" applyBorder="1" applyAlignment="1">
      <alignment vertical="center" wrapText="1"/>
    </xf>
    <xf numFmtId="0" fontId="53" fillId="2" borderId="0" xfId="21" applyFont="1" applyFill="1" applyAlignment="1">
      <alignment horizontal="center"/>
    </xf>
    <xf numFmtId="49" fontId="62" fillId="2" borderId="3" xfId="25" applyNumberFormat="1" applyFont="1" applyFill="1" applyBorder="1" applyAlignment="1">
      <alignment horizontal="right" vertical="center"/>
    </xf>
    <xf numFmtId="0" fontId="48" fillId="8" borderId="3" xfId="25" applyFont="1" applyFill="1" applyBorder="1" applyAlignment="1">
      <alignment vertical="center" wrapText="1"/>
    </xf>
    <xf numFmtId="0" fontId="56" fillId="2" borderId="27" xfId="0" applyFont="1" applyFill="1" applyBorder="1" applyAlignment="1">
      <alignment horizontal="left" vertical="center" wrapText="1"/>
    </xf>
    <xf numFmtId="49" fontId="0" fillId="2" borderId="105" xfId="21" applyNumberFormat="1" applyFont="1" applyFill="1" applyBorder="1" applyAlignment="1">
      <alignment horizontal="right" vertical="center"/>
    </xf>
    <xf numFmtId="0" fontId="0" fillId="2" borderId="105"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1" xfId="25" applyFont="1" applyBorder="1" applyAlignment="1">
      <alignment horizontal="right" vertical="center" wrapText="1"/>
    </xf>
    <xf numFmtId="0" fontId="58" fillId="0" borderId="60" xfId="27" applyFont="1" applyBorder="1" applyAlignment="1">
      <alignment horizontal="justify" vertical="center" wrapText="1"/>
    </xf>
    <xf numFmtId="0" fontId="48" fillId="0" borderId="112" xfId="25" applyFont="1" applyBorder="1" applyAlignment="1">
      <alignment horizontal="right" vertical="center" wrapText="1"/>
    </xf>
    <xf numFmtId="49" fontId="52" fillId="2" borderId="107" xfId="21" applyNumberFormat="1" applyFont="1" applyFill="1" applyBorder="1" applyAlignment="1">
      <alignment horizontal="center" vertical="center"/>
    </xf>
    <xf numFmtId="0" fontId="52" fillId="2" borderId="108" xfId="21" applyFont="1" applyFill="1" applyBorder="1" applyAlignment="1">
      <alignment horizontal="justify" vertical="center" wrapText="1"/>
    </xf>
    <xf numFmtId="0" fontId="65"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49" fontId="56" fillId="2" borderId="3" xfId="0" applyNumberFormat="1" applyFont="1" applyFill="1" applyBorder="1" applyAlignment="1">
      <alignment horizontal="right" vertical="top"/>
    </xf>
    <xf numFmtId="0" fontId="48" fillId="2" borderId="0" xfId="27" applyFont="1" applyFill="1"/>
    <xf numFmtId="49" fontId="56" fillId="2" borderId="27" xfId="0" applyNumberFormat="1" applyFont="1" applyFill="1" applyBorder="1" applyAlignment="1">
      <alignment horizontal="right" vertical="top"/>
    </xf>
    <xf numFmtId="49" fontId="56" fillId="2" borderId="106" xfId="0" applyNumberFormat="1" applyFont="1" applyFill="1" applyBorder="1" applyAlignment="1">
      <alignment horizontal="right" vertical="top"/>
    </xf>
    <xf numFmtId="0" fontId="65" fillId="2" borderId="27" xfId="0" applyFont="1" applyFill="1" applyBorder="1" applyAlignment="1">
      <alignment horizontal="left" vertical="top" wrapText="1"/>
    </xf>
    <xf numFmtId="49" fontId="48" fillId="2" borderId="106" xfId="0" applyNumberFormat="1" applyFont="1" applyFill="1" applyBorder="1" applyAlignment="1">
      <alignment horizontal="right" vertical="center"/>
    </xf>
    <xf numFmtId="0" fontId="48" fillId="2" borderId="106" xfId="0" applyFont="1" applyFill="1" applyBorder="1" applyAlignment="1">
      <alignment horizontal="justify" vertical="center" wrapText="1"/>
    </xf>
    <xf numFmtId="49" fontId="62" fillId="2" borderId="27" xfId="25" applyNumberFormat="1" applyFont="1" applyFill="1" applyBorder="1" applyAlignment="1">
      <alignment horizontal="right" vertical="center"/>
    </xf>
    <xf numFmtId="49" fontId="48" fillId="2" borderId="27" xfId="25" applyNumberFormat="1" applyFont="1" applyFill="1" applyBorder="1" applyAlignment="1">
      <alignment horizontal="right" vertical="top"/>
    </xf>
    <xf numFmtId="0" fontId="48" fillId="2" borderId="3" xfId="0" applyFont="1" applyFill="1" applyBorder="1" applyAlignment="1">
      <alignment vertical="top" wrapText="1"/>
    </xf>
    <xf numFmtId="49" fontId="54" fillId="2" borderId="103" xfId="27" applyNumberFormat="1" applyFont="1" applyFill="1" applyBorder="1" applyAlignment="1">
      <alignment horizontal="center" vertical="center"/>
    </xf>
    <xf numFmtId="0" fontId="51" fillId="2" borderId="113" xfId="27" applyFont="1" applyFill="1" applyBorder="1" applyAlignment="1">
      <alignment vertical="center" wrapText="1"/>
    </xf>
    <xf numFmtId="0" fontId="54" fillId="2" borderId="0" xfId="27" applyFont="1" applyFill="1" applyAlignment="1">
      <alignment vertical="center"/>
    </xf>
    <xf numFmtId="0" fontId="67" fillId="2" borderId="0" xfId="15" applyFont="1" applyFill="1" applyAlignment="1">
      <alignment horizontal="left" vertical="center"/>
    </xf>
    <xf numFmtId="0" fontId="67"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68"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7" applyNumberFormat="1" applyFont="1" applyFill="1" applyAlignment="1">
      <alignment horizontal="center"/>
    </xf>
    <xf numFmtId="0" fontId="53" fillId="2" borderId="0" xfId="27" applyFont="1" applyFill="1"/>
    <xf numFmtId="0" fontId="50" fillId="2" borderId="113" xfId="27" applyFont="1" applyFill="1" applyBorder="1" applyAlignment="1">
      <alignment horizontal="right" vertical="center" wrapText="1"/>
    </xf>
    <xf numFmtId="0" fontId="16" fillId="0" borderId="73" xfId="9" quotePrefix="1" applyBorder="1" applyAlignment="1">
      <alignment horizontal="justify" vertical="top" wrapText="1"/>
    </xf>
    <xf numFmtId="0" fontId="51" fillId="2" borderId="0" xfId="15" applyFont="1" applyFill="1"/>
    <xf numFmtId="3" fontId="51" fillId="2" borderId="0" xfId="15" applyNumberFormat="1" applyFont="1" applyFill="1"/>
    <xf numFmtId="0" fontId="54" fillId="2" borderId="0" xfId="15" applyFont="1" applyFill="1" applyAlignment="1">
      <alignment vertical="top"/>
    </xf>
    <xf numFmtId="3" fontId="54" fillId="2" borderId="0" xfId="15" applyNumberFormat="1" applyFont="1" applyFill="1" applyAlignment="1">
      <alignment vertical="top"/>
    </xf>
    <xf numFmtId="0" fontId="54" fillId="2" borderId="4" xfId="15" applyFont="1" applyFill="1" applyBorder="1"/>
    <xf numFmtId="3" fontId="54" fillId="2" borderId="4" xfId="15" applyNumberFormat="1" applyFont="1" applyFill="1" applyBorder="1"/>
    <xf numFmtId="3" fontId="69" fillId="8" borderId="102" xfId="15" applyNumberFormat="1" applyFont="1" applyFill="1" applyBorder="1" applyAlignment="1">
      <alignment horizontal="center" vertical="center"/>
    </xf>
    <xf numFmtId="3" fontId="69" fillId="8" borderId="116" xfId="15" applyNumberFormat="1" applyFont="1" applyFill="1" applyBorder="1" applyAlignment="1">
      <alignment horizontal="center" vertical="center" wrapText="1"/>
    </xf>
    <xf numFmtId="3" fontId="69" fillId="8" borderId="103" xfId="15" applyNumberFormat="1" applyFont="1" applyFill="1" applyBorder="1" applyAlignment="1">
      <alignment horizontal="center" vertical="center"/>
    </xf>
    <xf numFmtId="3" fontId="69" fillId="8" borderId="119" xfId="15" applyNumberFormat="1" applyFont="1" applyFill="1" applyBorder="1" applyAlignment="1">
      <alignment horizontal="center" vertical="center" wrapText="1"/>
    </xf>
    <xf numFmtId="0" fontId="52" fillId="7" borderId="27" xfId="22" applyFont="1" applyFill="1" applyBorder="1" applyAlignment="1">
      <alignment horizontal="center" vertical="center"/>
    </xf>
    <xf numFmtId="0" fontId="71" fillId="7" borderId="27" xfId="22" applyFont="1" applyFill="1" applyBorder="1" applyAlignment="1">
      <alignment horizontal="left" vertical="center"/>
    </xf>
    <xf numFmtId="3" fontId="69" fillId="8" borderId="27" xfId="22" applyNumberFormat="1" applyFont="1" applyFill="1" applyBorder="1" applyAlignment="1">
      <alignment horizontal="center" vertical="center"/>
    </xf>
    <xf numFmtId="3" fontId="69" fillId="8" borderId="27" xfId="22" applyNumberFormat="1" applyFont="1" applyFill="1" applyBorder="1" applyAlignment="1">
      <alignment horizontal="left" vertical="center"/>
    </xf>
    <xf numFmtId="3" fontId="69" fillId="8" borderId="27" xfId="23" applyNumberFormat="1" applyFont="1" applyFill="1" applyBorder="1" applyAlignment="1">
      <alignment horizontal="right" vertical="center"/>
    </xf>
    <xf numFmtId="3" fontId="54" fillId="2" borderId="26" xfId="28" applyNumberFormat="1" applyFont="1" applyFill="1" applyBorder="1" applyAlignment="1">
      <alignment horizontal="center" vertical="center"/>
    </xf>
    <xf numFmtId="0" fontId="58" fillId="8" borderId="27" xfId="22" applyFont="1" applyFill="1" applyBorder="1" applyAlignment="1">
      <alignment horizontal="center" vertical="top"/>
    </xf>
    <xf numFmtId="0" fontId="64" fillId="8" borderId="27" xfId="22" applyFont="1" applyFill="1" applyBorder="1" applyAlignment="1">
      <alignment horizontal="justify" vertical="top" wrapText="1"/>
    </xf>
    <xf numFmtId="3" fontId="69" fillId="8" borderId="27" xfId="22" applyNumberFormat="1" applyFont="1" applyFill="1" applyBorder="1" applyAlignment="1">
      <alignment horizontal="center"/>
    </xf>
    <xf numFmtId="3" fontId="69" fillId="8" borderId="27" xfId="22" applyNumberFormat="1" applyFont="1" applyFill="1" applyBorder="1" applyAlignment="1">
      <alignment horizontal="left"/>
    </xf>
    <xf numFmtId="3" fontId="69" fillId="8" borderId="27" xfId="23" applyNumberFormat="1" applyFont="1" applyFill="1" applyBorder="1" applyAlignment="1">
      <alignment horizontal="right"/>
    </xf>
    <xf numFmtId="49" fontId="52" fillId="9" borderId="109" xfId="21" applyNumberFormat="1" applyFont="1" applyFill="1" applyBorder="1" applyAlignment="1">
      <alignment horizontal="center" vertical="center"/>
    </xf>
    <xf numFmtId="0" fontId="52" fillId="9" borderId="110" xfId="21" applyFont="1" applyFill="1" applyBorder="1" applyAlignment="1">
      <alignment horizontal="justify" vertical="center" wrapText="1"/>
    </xf>
    <xf numFmtId="0" fontId="54" fillId="9" borderId="110" xfId="21" applyFont="1" applyFill="1" applyBorder="1" applyAlignment="1">
      <alignment horizontal="center" vertical="center"/>
    </xf>
    <xf numFmtId="3" fontId="54" fillId="9" borderId="110" xfId="28" applyNumberFormat="1" applyFont="1" applyFill="1" applyBorder="1" applyAlignment="1">
      <alignment horizontal="center" vertical="center"/>
    </xf>
    <xf numFmtId="3" fontId="54" fillId="9" borderId="122" xfId="28" applyNumberFormat="1" applyFont="1" applyFill="1" applyBorder="1" applyAlignment="1">
      <alignment horizontal="right" vertical="center"/>
    </xf>
    <xf numFmtId="0" fontId="58" fillId="9" borderId="0" xfId="21" applyFont="1" applyFill="1" applyAlignment="1">
      <alignment horizontal="center"/>
    </xf>
    <xf numFmtId="0" fontId="51" fillId="2" borderId="1" xfId="22" applyFont="1" applyFill="1" applyBorder="1" applyAlignment="1">
      <alignment horizontal="center" vertical="center"/>
    </xf>
    <xf numFmtId="0" fontId="73" fillId="2" borderId="1" xfId="22" applyFont="1" applyFill="1" applyBorder="1" applyAlignment="1">
      <alignment horizontal="left" vertical="center"/>
    </xf>
    <xf numFmtId="3" fontId="69" fillId="8" borderId="1" xfId="22" applyNumberFormat="1" applyFont="1" applyFill="1" applyBorder="1" applyAlignment="1">
      <alignment horizontal="center" vertical="center"/>
    </xf>
    <xf numFmtId="3" fontId="69" fillId="8" borderId="1" xfId="22" applyNumberFormat="1" applyFont="1" applyFill="1" applyBorder="1" applyAlignment="1">
      <alignment horizontal="left" vertical="center"/>
    </xf>
    <xf numFmtId="3" fontId="69" fillId="8" borderId="1" xfId="23" applyNumberFormat="1" applyFont="1" applyFill="1" applyBorder="1" applyAlignment="1">
      <alignment horizontal="right" vertical="center"/>
    </xf>
    <xf numFmtId="0" fontId="54" fillId="2" borderId="3" xfId="21" applyFont="1" applyFill="1" applyBorder="1" applyAlignment="1">
      <alignment horizontal="center" vertical="center"/>
    </xf>
    <xf numFmtId="3" fontId="54" fillId="2" borderId="3" xfId="28" applyNumberFormat="1" applyFont="1" applyFill="1" applyBorder="1" applyAlignment="1">
      <alignment horizontal="center" vertical="center"/>
    </xf>
    <xf numFmtId="3" fontId="54" fillId="2" borderId="3" xfId="28" applyNumberFormat="1" applyFont="1" applyFill="1" applyBorder="1" applyAlignment="1">
      <alignment horizontal="right" vertical="center"/>
    </xf>
    <xf numFmtId="0" fontId="54" fillId="2" borderId="2" xfId="21" applyFont="1" applyFill="1" applyBorder="1" applyAlignment="1">
      <alignment horizontal="center" vertical="center"/>
    </xf>
    <xf numFmtId="3" fontId="54" fillId="2" borderId="2" xfId="28" applyNumberFormat="1" applyFont="1" applyFill="1" applyBorder="1" applyAlignment="1">
      <alignment horizontal="center" vertical="center"/>
    </xf>
    <xf numFmtId="3" fontId="51" fillId="2" borderId="2" xfId="28" applyNumberFormat="1" applyFont="1" applyFill="1" applyBorder="1" applyAlignment="1">
      <alignment horizontal="center" vertical="center"/>
    </xf>
    <xf numFmtId="3" fontId="51" fillId="2" borderId="2" xfId="28" applyNumberFormat="1" applyFont="1" applyFill="1" applyBorder="1" applyAlignment="1">
      <alignment horizontal="right" vertical="center"/>
    </xf>
    <xf numFmtId="0" fontId="54" fillId="8" borderId="3" xfId="21" applyFont="1" applyFill="1" applyBorder="1" applyAlignment="1">
      <alignment horizontal="center"/>
    </xf>
    <xf numFmtId="3" fontId="54" fillId="2" borderId="3" xfId="28" applyNumberFormat="1" applyFont="1" applyFill="1" applyBorder="1" applyAlignment="1">
      <alignment horizontal="center"/>
    </xf>
    <xf numFmtId="3" fontId="54" fillId="2" borderId="3" xfId="28" applyNumberFormat="1" applyFont="1" applyFill="1" applyBorder="1" applyAlignment="1">
      <alignment horizontal="right"/>
    </xf>
    <xf numFmtId="0" fontId="54" fillId="2" borderId="27" xfId="21" applyFont="1" applyFill="1" applyBorder="1" applyAlignment="1">
      <alignment horizontal="center" vertical="center"/>
    </xf>
    <xf numFmtId="3" fontId="54"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right" vertical="center"/>
    </xf>
    <xf numFmtId="0" fontId="54" fillId="8" borderId="27" xfId="21" applyFont="1" applyFill="1" applyBorder="1" applyAlignment="1">
      <alignment horizontal="center"/>
    </xf>
    <xf numFmtId="3" fontId="54" fillId="2" borderId="27" xfId="28" applyNumberFormat="1" applyFont="1" applyFill="1" applyBorder="1" applyAlignment="1">
      <alignment horizontal="center"/>
    </xf>
    <xf numFmtId="3" fontId="54" fillId="2" borderId="27" xfId="28" applyNumberFormat="1" applyFont="1" applyFill="1" applyBorder="1" applyAlignment="1">
      <alignment horizontal="right"/>
    </xf>
    <xf numFmtId="0" fontId="62" fillId="2" borderId="105" xfId="21" applyFont="1" applyFill="1" applyBorder="1" applyAlignment="1">
      <alignment horizontal="center" vertical="center"/>
    </xf>
    <xf numFmtId="3" fontId="54" fillId="2" borderId="105" xfId="28" applyNumberFormat="1" applyFont="1" applyFill="1" applyBorder="1" applyAlignment="1">
      <alignment horizontal="center" vertical="center"/>
    </xf>
    <xf numFmtId="3" fontId="62" fillId="2" borderId="105" xfId="28" applyNumberFormat="1" applyFont="1" applyFill="1" applyBorder="1" applyAlignment="1">
      <alignment horizontal="center" vertical="center"/>
    </xf>
    <xf numFmtId="3" fontId="62" fillId="2" borderId="105" xfId="28" applyNumberFormat="1" applyFont="1" applyFill="1" applyBorder="1" applyAlignment="1">
      <alignment horizontal="right" vertical="center"/>
    </xf>
    <xf numFmtId="49" fontId="48" fillId="2" borderId="106" xfId="21" applyNumberFormat="1" applyFont="1" applyFill="1" applyBorder="1" applyAlignment="1">
      <alignment horizontal="right" vertical="top"/>
    </xf>
    <xf numFmtId="0" fontId="48" fillId="2" borderId="106" xfId="21" applyFont="1" applyFill="1" applyBorder="1" applyAlignment="1">
      <alignment vertical="top" wrapText="1"/>
    </xf>
    <xf numFmtId="0" fontId="62" fillId="2" borderId="106" xfId="21" applyFont="1" applyFill="1" applyBorder="1" applyAlignment="1">
      <alignment horizontal="center" vertical="center"/>
    </xf>
    <xf numFmtId="3" fontId="54" fillId="2" borderId="106" xfId="28" applyNumberFormat="1" applyFont="1" applyFill="1" applyBorder="1" applyAlignment="1">
      <alignment horizontal="center" vertical="center"/>
    </xf>
    <xf numFmtId="3" fontId="62" fillId="2" borderId="106" xfId="28" applyNumberFormat="1" applyFont="1" applyFill="1" applyBorder="1" applyAlignment="1">
      <alignment horizontal="center" vertical="center"/>
    </xf>
    <xf numFmtId="3" fontId="62" fillId="2" borderId="106" xfId="28" applyNumberFormat="1" applyFont="1" applyFill="1" applyBorder="1" applyAlignment="1">
      <alignment horizontal="right" vertical="center"/>
    </xf>
    <xf numFmtId="0" fontId="54" fillId="2" borderId="27" xfId="21" applyFont="1" applyFill="1" applyBorder="1" applyAlignment="1">
      <alignment horizontal="center"/>
    </xf>
    <xf numFmtId="0" fontId="54" fillId="2" borderId="60" xfId="21" applyFont="1" applyFill="1" applyBorder="1" applyAlignment="1">
      <alignment horizontal="center" vertical="center"/>
    </xf>
    <xf numFmtId="3" fontId="54" fillId="2" borderId="60" xfId="28" applyNumberFormat="1" applyFont="1" applyFill="1" applyBorder="1" applyAlignment="1">
      <alignment horizontal="center" vertical="center"/>
    </xf>
    <xf numFmtId="3" fontId="54" fillId="2" borderId="60" xfId="28" applyNumberFormat="1" applyFont="1" applyFill="1" applyBorder="1" applyAlignment="1">
      <alignment horizontal="right" vertical="center"/>
    </xf>
    <xf numFmtId="0" fontId="54" fillId="2" borderId="105" xfId="21" applyFont="1" applyFill="1" applyBorder="1" applyAlignment="1">
      <alignment horizontal="center" vertical="center"/>
    </xf>
    <xf numFmtId="3" fontId="54" fillId="2" borderId="105" xfId="28" applyNumberFormat="1" applyFont="1" applyFill="1" applyBorder="1" applyAlignment="1">
      <alignment horizontal="right" vertical="center"/>
    </xf>
    <xf numFmtId="3" fontId="62" fillId="2" borderId="27" xfId="28" applyNumberFormat="1" applyFont="1" applyFill="1" applyBorder="1" applyAlignment="1">
      <alignment horizontal="center"/>
    </xf>
    <xf numFmtId="0" fontId="54" fillId="8" borderId="105" xfId="21" applyFont="1" applyFill="1" applyBorder="1" applyAlignment="1">
      <alignment horizontal="center" vertical="center"/>
    </xf>
    <xf numFmtId="0" fontId="54" fillId="2" borderId="3" xfId="21" applyFont="1" applyFill="1" applyBorder="1" applyAlignment="1">
      <alignment horizontal="center"/>
    </xf>
    <xf numFmtId="3" fontId="62" fillId="2" borderId="3" xfId="28" applyNumberFormat="1" applyFont="1" applyFill="1" applyBorder="1" applyAlignment="1">
      <alignment horizontal="center"/>
    </xf>
    <xf numFmtId="0" fontId="58" fillId="8" borderId="106" xfId="21" applyFont="1" applyFill="1" applyBorder="1" applyAlignment="1">
      <alignment vertical="center" wrapText="1"/>
    </xf>
    <xf numFmtId="0" fontId="54" fillId="8" borderId="106" xfId="21" applyFont="1" applyFill="1" applyBorder="1" applyAlignment="1">
      <alignment horizontal="center" vertical="center"/>
    </xf>
    <xf numFmtId="3" fontId="54" fillId="2" borderId="106" xfId="28" applyNumberFormat="1" applyFont="1" applyFill="1" applyBorder="1" applyAlignment="1">
      <alignment horizontal="right" vertical="center"/>
    </xf>
    <xf numFmtId="0" fontId="52" fillId="2" borderId="27" xfId="26" applyFont="1" applyFill="1" applyBorder="1" applyAlignment="1">
      <alignment horizontal="justify" vertical="top" wrapText="1"/>
    </xf>
    <xf numFmtId="0" fontId="62" fillId="0" borderId="26" xfId="0" applyFont="1" applyBorder="1" applyAlignment="1">
      <alignment horizontal="center" wrapText="1"/>
    </xf>
    <xf numFmtId="3" fontId="62" fillId="0" borderId="26" xfId="0" applyNumberFormat="1" applyFont="1" applyBorder="1" applyAlignment="1">
      <alignment horizontal="center" wrapText="1"/>
    </xf>
    <xf numFmtId="3" fontId="62" fillId="0" borderId="26" xfId="28" applyNumberFormat="1" applyFont="1" applyFill="1" applyBorder="1" applyAlignment="1">
      <alignment horizontal="right"/>
    </xf>
    <xf numFmtId="0" fontId="54" fillId="2" borderId="26" xfId="21" applyFont="1" applyFill="1" applyBorder="1" applyAlignment="1">
      <alignment horizontal="center" vertical="center"/>
    </xf>
    <xf numFmtId="0" fontId="54" fillId="2" borderId="108" xfId="25" applyFont="1" applyFill="1" applyBorder="1" applyAlignment="1">
      <alignment horizontal="center"/>
    </xf>
    <xf numFmtId="3" fontId="62" fillId="2" borderId="108" xfId="28" applyNumberFormat="1" applyFont="1" applyFill="1" applyBorder="1" applyAlignment="1">
      <alignment horizontal="center"/>
    </xf>
    <xf numFmtId="3" fontId="54" fillId="2" borderId="108" xfId="28" applyNumberFormat="1" applyFont="1" applyFill="1" applyBorder="1" applyAlignment="1">
      <alignment horizontal="center"/>
    </xf>
    <xf numFmtId="3" fontId="54" fillId="2" borderId="123" xfId="28" applyNumberFormat="1" applyFont="1" applyFill="1" applyBorder="1" applyAlignment="1">
      <alignment horizontal="right"/>
    </xf>
    <xf numFmtId="0" fontId="54" fillId="8" borderId="26" xfId="21" applyFont="1" applyFill="1" applyBorder="1" applyAlignment="1">
      <alignment horizontal="center"/>
    </xf>
    <xf numFmtId="3" fontId="54" fillId="2" borderId="26" xfId="28" applyNumberFormat="1" applyFont="1" applyFill="1" applyBorder="1" applyAlignment="1">
      <alignment horizontal="center"/>
    </xf>
    <xf numFmtId="3" fontId="54" fillId="2" borderId="26" xfId="28" applyNumberFormat="1" applyFont="1" applyFill="1" applyBorder="1" applyAlignment="1">
      <alignment horizontal="right"/>
    </xf>
    <xf numFmtId="0" fontId="58" fillId="0" borderId="106" xfId="25" applyFont="1" applyBorder="1" applyAlignment="1">
      <alignment horizontal="justify" vertical="center" wrapText="1"/>
    </xf>
    <xf numFmtId="0" fontId="54" fillId="2" borderId="106" xfId="21" applyFont="1" applyFill="1" applyBorder="1" applyAlignment="1">
      <alignment horizontal="center" vertical="center"/>
    </xf>
    <xf numFmtId="49" fontId="52" fillId="0" borderId="124" xfId="0" applyNumberFormat="1" applyFont="1" applyBorder="1" applyAlignment="1">
      <alignment horizontal="center" vertical="top"/>
    </xf>
    <xf numFmtId="0" fontId="58" fillId="0" borderId="26" xfId="0" applyFont="1" applyBorder="1" applyAlignment="1">
      <alignment horizontal="center"/>
    </xf>
    <xf numFmtId="3" fontId="58" fillId="0" borderId="26" xfId="28" applyNumberFormat="1" applyFont="1" applyFill="1" applyBorder="1" applyAlignment="1">
      <alignment horizontal="center"/>
    </xf>
    <xf numFmtId="3" fontId="58" fillId="0" borderId="26" xfId="28" applyNumberFormat="1" applyFont="1" applyFill="1" applyBorder="1" applyAlignment="1" applyProtection="1">
      <alignment horizontal="center"/>
      <protection locked="0"/>
    </xf>
    <xf numFmtId="3" fontId="58" fillId="0" borderId="3" xfId="28" applyNumberFormat="1" applyFont="1" applyFill="1" applyBorder="1" applyAlignment="1" applyProtection="1">
      <alignment horizontal="center"/>
      <protection locked="0"/>
    </xf>
    <xf numFmtId="3" fontId="54" fillId="2" borderId="30" xfId="28" applyNumberFormat="1" applyFont="1" applyFill="1" applyBorder="1" applyAlignment="1">
      <alignment horizontal="center"/>
    </xf>
    <xf numFmtId="0" fontId="62" fillId="2" borderId="3" xfId="21" applyFont="1" applyFill="1" applyBorder="1" applyAlignment="1">
      <alignment horizontal="center"/>
    </xf>
    <xf numFmtId="0" fontId="62" fillId="2" borderId="27" xfId="21" applyFont="1" applyFill="1" applyBorder="1" applyAlignment="1">
      <alignment horizontal="center"/>
    </xf>
    <xf numFmtId="0" fontId="58" fillId="2" borderId="106" xfId="25" applyFont="1" applyFill="1" applyBorder="1" applyAlignment="1">
      <alignment horizontal="justify" vertical="center" wrapText="1"/>
    </xf>
    <xf numFmtId="0" fontId="54" fillId="2" borderId="106" xfId="21" applyFont="1" applyFill="1" applyBorder="1" applyAlignment="1">
      <alignment horizontal="center"/>
    </xf>
    <xf numFmtId="3" fontId="54" fillId="2" borderId="106" xfId="28" applyNumberFormat="1" applyFont="1" applyFill="1" applyBorder="1" applyAlignment="1">
      <alignment horizontal="center"/>
    </xf>
    <xf numFmtId="3" fontId="74" fillId="2" borderId="106" xfId="28" applyNumberFormat="1" applyFont="1" applyFill="1" applyBorder="1" applyAlignment="1">
      <alignment horizontal="center"/>
    </xf>
    <xf numFmtId="3" fontId="54" fillId="2" borderId="106" xfId="28" applyNumberFormat="1" applyFont="1" applyFill="1" applyBorder="1" applyAlignment="1">
      <alignment horizontal="right"/>
    </xf>
    <xf numFmtId="3" fontId="54" fillId="2" borderId="27" xfId="28" applyNumberFormat="1" applyFont="1" applyFill="1" applyBorder="1" applyAlignment="1">
      <alignment horizontal="right" vertical="center"/>
    </xf>
    <xf numFmtId="0" fontId="54" fillId="2" borderId="110" xfId="21" applyFont="1" applyFill="1" applyBorder="1" applyAlignment="1">
      <alignment horizontal="center"/>
    </xf>
    <xf numFmtId="3" fontId="54" fillId="2" borderId="110" xfId="28" applyNumberFormat="1" applyFont="1" applyFill="1" applyBorder="1" applyAlignment="1">
      <alignment horizontal="center"/>
    </xf>
    <xf numFmtId="3" fontId="74" fillId="2" borderId="110" xfId="28" applyNumberFormat="1" applyFont="1" applyFill="1" applyBorder="1" applyAlignment="1">
      <alignment horizontal="center"/>
    </xf>
    <xf numFmtId="3" fontId="54" fillId="2" borderId="122" xfId="28" applyNumberFormat="1" applyFont="1" applyFill="1" applyBorder="1" applyAlignment="1">
      <alignment horizontal="right"/>
    </xf>
    <xf numFmtId="3" fontId="62" fillId="2" borderId="27" xfId="28" applyNumberFormat="1" applyFont="1" applyFill="1" applyBorder="1" applyAlignment="1">
      <alignment horizontal="right"/>
    </xf>
    <xf numFmtId="0" fontId="62" fillId="2" borderId="27" xfId="21" applyFont="1" applyFill="1" applyBorder="1" applyAlignment="1">
      <alignment horizontal="center" vertical="center"/>
    </xf>
    <xf numFmtId="3" fontId="62" fillId="2" borderId="27" xfId="28" applyNumberFormat="1" applyFont="1" applyFill="1" applyBorder="1" applyAlignment="1">
      <alignment horizontal="center" vertical="center"/>
    </xf>
    <xf numFmtId="3" fontId="62" fillId="2" borderId="27" xfId="28" applyNumberFormat="1" applyFont="1" applyFill="1" applyBorder="1" applyAlignment="1">
      <alignment horizontal="right" vertical="center"/>
    </xf>
    <xf numFmtId="0" fontId="52" fillId="2" borderId="27" xfId="15" applyFont="1" applyFill="1" applyBorder="1" applyAlignment="1">
      <alignment horizontal="justify" vertical="center" wrapText="1"/>
    </xf>
    <xf numFmtId="3" fontId="62" fillId="2" borderId="3" xfId="28" applyNumberFormat="1" applyFont="1" applyFill="1" applyBorder="1" applyAlignment="1">
      <alignment horizontal="right"/>
    </xf>
    <xf numFmtId="0" fontId="62" fillId="0" borderId="3" xfId="25" applyFont="1" applyBorder="1" applyAlignment="1">
      <alignment horizontal="center" wrapText="1"/>
    </xf>
    <xf numFmtId="3" fontId="54" fillId="2" borderId="3" xfId="28" quotePrefix="1" applyNumberFormat="1" applyFont="1" applyFill="1" applyBorder="1" applyAlignment="1">
      <alignment horizontal="center"/>
    </xf>
    <xf numFmtId="0" fontId="48" fillId="2" borderId="27" xfId="0" applyFont="1" applyFill="1" applyBorder="1" applyAlignment="1">
      <alignment horizontal="center" vertical="center"/>
    </xf>
    <xf numFmtId="3" fontId="48"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right" vertical="center"/>
    </xf>
    <xf numFmtId="0" fontId="62" fillId="2" borderId="26" xfId="25" applyFont="1" applyFill="1" applyBorder="1" applyAlignment="1">
      <alignment horizontal="center" wrapText="1"/>
    </xf>
    <xf numFmtId="3" fontId="62" fillId="2" borderId="26" xfId="25" applyNumberFormat="1" applyFont="1" applyFill="1" applyBorder="1" applyAlignment="1">
      <alignment horizontal="center" wrapText="1"/>
    </xf>
    <xf numFmtId="3" fontId="62" fillId="2" borderId="26" xfId="28" applyNumberFormat="1" applyFont="1" applyFill="1" applyBorder="1" applyAlignment="1">
      <alignment horizontal="right"/>
    </xf>
    <xf numFmtId="0" fontId="54" fillId="8" borderId="27" xfId="21" applyFont="1" applyFill="1" applyBorder="1" applyAlignment="1">
      <alignment horizontal="center" vertical="center"/>
    </xf>
    <xf numFmtId="0" fontId="62" fillId="8" borderId="60" xfId="25" applyFont="1" applyFill="1" applyBorder="1" applyAlignment="1">
      <alignment horizontal="center" vertical="center"/>
    </xf>
    <xf numFmtId="3" fontId="62" fillId="2" borderId="60" xfId="28" applyNumberFormat="1" applyFont="1" applyFill="1" applyBorder="1" applyAlignment="1">
      <alignment horizontal="center" vertical="center"/>
    </xf>
    <xf numFmtId="3" fontId="62" fillId="8" borderId="60" xfId="28" applyNumberFormat="1" applyFont="1" applyFill="1" applyBorder="1" applyAlignment="1">
      <alignment horizontal="center" vertical="center"/>
    </xf>
    <xf numFmtId="0" fontId="62" fillId="8" borderId="3" xfId="25" applyFont="1" applyFill="1" applyBorder="1" applyAlignment="1">
      <alignment horizontal="center" vertical="center"/>
    </xf>
    <xf numFmtId="3" fontId="62" fillId="2" borderId="3" xfId="28" applyNumberFormat="1" applyFont="1" applyFill="1" applyBorder="1" applyAlignment="1">
      <alignment horizontal="center" vertical="center"/>
    </xf>
    <xf numFmtId="3" fontId="62" fillId="8" borderId="27" xfId="28" applyNumberFormat="1" applyFont="1" applyFill="1" applyBorder="1" applyAlignment="1">
      <alignment horizontal="center" vertical="center"/>
    </xf>
    <xf numFmtId="3" fontId="62" fillId="8" borderId="3" xfId="28" applyNumberFormat="1" applyFont="1" applyFill="1" applyBorder="1" applyAlignment="1">
      <alignment horizontal="center" vertical="center"/>
    </xf>
    <xf numFmtId="0" fontId="48" fillId="2" borderId="27" xfId="21" applyFont="1" applyFill="1" applyBorder="1" applyAlignment="1">
      <alignment horizontal="center"/>
    </xf>
    <xf numFmtId="3" fontId="48" fillId="2" borderId="27" xfId="28" applyNumberFormat="1" applyFont="1" applyFill="1" applyBorder="1" applyAlignment="1">
      <alignment horizontal="center"/>
    </xf>
    <xf numFmtId="3" fontId="48" fillId="2" borderId="27" xfId="28" applyNumberFormat="1" applyFont="1" applyFill="1" applyBorder="1" applyAlignment="1">
      <alignment horizontal="right"/>
    </xf>
    <xf numFmtId="0" fontId="0" fillId="2" borderId="105" xfId="21" applyFont="1" applyFill="1" applyBorder="1" applyAlignment="1">
      <alignment horizontal="center" vertical="center"/>
    </xf>
    <xf numFmtId="3" fontId="0" fillId="2" borderId="105" xfId="28" applyNumberFormat="1" applyFont="1" applyFill="1" applyBorder="1" applyAlignment="1">
      <alignment horizontal="center" vertical="center"/>
    </xf>
    <xf numFmtId="3" fontId="0" fillId="2" borderId="105" xfId="28" applyNumberFormat="1" applyFont="1" applyFill="1" applyBorder="1" applyAlignment="1">
      <alignment horizontal="right" vertical="center"/>
    </xf>
    <xf numFmtId="0" fontId="62" fillId="0" borderId="27" xfId="25" applyFont="1" applyBorder="1" applyAlignment="1">
      <alignment horizontal="center" wrapText="1"/>
    </xf>
    <xf numFmtId="0" fontId="62" fillId="0" borderId="60" xfId="25" applyFont="1" applyBorder="1" applyAlignment="1">
      <alignment horizontal="center" vertical="center" wrapText="1"/>
    </xf>
    <xf numFmtId="0" fontId="62" fillId="0" borderId="105" xfId="25" applyFont="1" applyBorder="1" applyAlignment="1">
      <alignment horizontal="center" vertical="center" wrapText="1"/>
    </xf>
    <xf numFmtId="0" fontId="54" fillId="2" borderId="108" xfId="21" applyFont="1" applyFill="1" applyBorder="1" applyAlignment="1">
      <alignment horizontal="center" vertical="center"/>
    </xf>
    <xf numFmtId="3" fontId="54" fillId="2" borderId="108" xfId="28" applyNumberFormat="1" applyFont="1" applyFill="1" applyBorder="1" applyAlignment="1">
      <alignment horizontal="center" vertical="center"/>
    </xf>
    <xf numFmtId="3" fontId="54" fillId="2" borderId="123" xfId="28" applyNumberFormat="1" applyFont="1" applyFill="1" applyBorder="1" applyAlignment="1">
      <alignment horizontal="right" vertical="center"/>
    </xf>
    <xf numFmtId="0" fontId="62" fillId="2" borderId="27" xfId="0" applyFont="1" applyFill="1" applyBorder="1" applyAlignment="1">
      <alignment horizontal="center" vertical="center"/>
    </xf>
    <xf numFmtId="3" fontId="49" fillId="2" borderId="27" xfId="28" applyNumberFormat="1" applyFont="1" applyFill="1" applyBorder="1" applyAlignment="1">
      <alignment horizontal="center" vertical="center"/>
    </xf>
    <xf numFmtId="3" fontId="49" fillId="2" borderId="27" xfId="28" applyNumberFormat="1" applyFont="1" applyFill="1" applyBorder="1" applyAlignment="1">
      <alignment horizontal="right" vertical="center"/>
    </xf>
    <xf numFmtId="0" fontId="62" fillId="2" borderId="106" xfId="21" applyFont="1" applyFill="1" applyBorder="1" applyAlignment="1">
      <alignment horizontal="center"/>
    </xf>
    <xf numFmtId="3" fontId="62" fillId="2" borderId="106" xfId="28" applyNumberFormat="1" applyFont="1" applyFill="1" applyBorder="1" applyAlignment="1">
      <alignment horizontal="center"/>
    </xf>
    <xf numFmtId="3" fontId="62" fillId="2" borderId="106" xfId="28" applyNumberFormat="1" applyFont="1" applyFill="1" applyBorder="1" applyAlignment="1">
      <alignment horizontal="right"/>
    </xf>
    <xf numFmtId="0" fontId="62" fillId="2" borderId="26" xfId="21" applyFont="1" applyFill="1" applyBorder="1" applyAlignment="1">
      <alignment horizontal="center"/>
    </xf>
    <xf numFmtId="3" fontId="62" fillId="2" borderId="26" xfId="28" applyNumberFormat="1" applyFont="1" applyFill="1" applyBorder="1" applyAlignment="1">
      <alignment horizontal="center"/>
    </xf>
    <xf numFmtId="49" fontId="56" fillId="2" borderId="55" xfId="0" applyNumberFormat="1" applyFont="1" applyFill="1" applyBorder="1" applyAlignment="1">
      <alignment horizontal="center" vertical="center"/>
    </xf>
    <xf numFmtId="0" fontId="56" fillId="2" borderId="55" xfId="0" applyFont="1" applyFill="1" applyBorder="1" applyAlignment="1">
      <alignment horizontal="justify" vertical="center" wrapText="1"/>
    </xf>
    <xf numFmtId="0" fontId="62" fillId="2" borderId="55" xfId="21" applyFont="1" applyFill="1" applyBorder="1" applyAlignment="1">
      <alignment horizontal="center" vertical="center"/>
    </xf>
    <xf numFmtId="3" fontId="62" fillId="2" borderId="55" xfId="28" applyNumberFormat="1" applyFont="1" applyFill="1" applyBorder="1" applyAlignment="1">
      <alignment horizontal="center" vertical="center"/>
    </xf>
    <xf numFmtId="3" fontId="62" fillId="2" borderId="55" xfId="28" applyNumberFormat="1" applyFont="1" applyFill="1" applyBorder="1" applyAlignment="1">
      <alignment horizontal="right" vertical="center"/>
    </xf>
    <xf numFmtId="49" fontId="48" fillId="2" borderId="26" xfId="0" applyNumberFormat="1" applyFont="1" applyFill="1" applyBorder="1" applyAlignment="1">
      <alignment horizontal="right" vertical="center"/>
    </xf>
    <xf numFmtId="0" fontId="48" fillId="2" borderId="26" xfId="0" applyFont="1" applyFill="1" applyBorder="1" applyAlignment="1">
      <alignment horizontal="justify" vertical="center" wrapText="1"/>
    </xf>
    <xf numFmtId="0" fontId="62" fillId="2" borderId="26" xfId="21" applyFont="1" applyFill="1" applyBorder="1" applyAlignment="1">
      <alignment horizontal="center" vertical="center"/>
    </xf>
    <xf numFmtId="3" fontId="62" fillId="2" borderId="26" xfId="28" applyNumberFormat="1" applyFont="1" applyFill="1" applyBorder="1" applyAlignment="1">
      <alignment horizontal="center" vertical="center"/>
    </xf>
    <xf numFmtId="3" fontId="62" fillId="2" borderId="26" xfId="28" applyNumberFormat="1" applyFont="1" applyFill="1" applyBorder="1" applyAlignment="1">
      <alignment horizontal="right" vertical="center"/>
    </xf>
    <xf numFmtId="49" fontId="48" fillId="2" borderId="60" xfId="0" applyNumberFormat="1" applyFont="1" applyFill="1" applyBorder="1" applyAlignment="1">
      <alignment horizontal="right" vertical="center"/>
    </xf>
    <xf numFmtId="0" fontId="48" fillId="2" borderId="60" xfId="0" applyFont="1" applyFill="1" applyBorder="1" applyAlignment="1">
      <alignment horizontal="justify" vertical="center" wrapText="1"/>
    </xf>
    <xf numFmtId="0" fontId="62" fillId="2" borderId="60" xfId="21" applyFont="1" applyFill="1" applyBorder="1" applyAlignment="1">
      <alignment horizontal="center" vertical="center"/>
    </xf>
    <xf numFmtId="3" fontId="62" fillId="2" borderId="60" xfId="28" applyNumberFormat="1" applyFont="1" applyFill="1" applyBorder="1" applyAlignment="1">
      <alignment horizontal="right" vertical="center"/>
    </xf>
    <xf numFmtId="49" fontId="56" fillId="2" borderId="2" xfId="0" applyNumberFormat="1" applyFont="1" applyFill="1" applyBorder="1" applyAlignment="1">
      <alignment horizontal="center" vertical="center"/>
    </xf>
    <xf numFmtId="0" fontId="56" fillId="2" borderId="2" xfId="0" applyFont="1" applyFill="1" applyBorder="1" applyAlignment="1">
      <alignment horizontal="justify" vertical="center" wrapText="1"/>
    </xf>
    <xf numFmtId="0" fontId="62" fillId="2" borderId="2" xfId="21" applyFont="1" applyFill="1" applyBorder="1" applyAlignment="1">
      <alignment horizontal="center" vertical="center"/>
    </xf>
    <xf numFmtId="3" fontId="62" fillId="2" borderId="2" xfId="28" applyNumberFormat="1" applyFont="1" applyFill="1" applyBorder="1" applyAlignment="1">
      <alignment horizontal="center" vertical="center"/>
    </xf>
    <xf numFmtId="3" fontId="62" fillId="2" borderId="2" xfId="28" applyNumberFormat="1" applyFont="1" applyFill="1" applyBorder="1" applyAlignment="1">
      <alignment horizontal="right" vertical="center"/>
    </xf>
    <xf numFmtId="0" fontId="48" fillId="0" borderId="27" xfId="0" applyFont="1" applyBorder="1" applyAlignment="1">
      <alignment horizontal="justify" vertical="top" wrapText="1"/>
    </xf>
    <xf numFmtId="0" fontId="58" fillId="2" borderId="60" xfId="0" applyFont="1" applyFill="1" applyBorder="1" applyAlignment="1">
      <alignment horizontal="right" vertical="center"/>
    </xf>
    <xf numFmtId="0" fontId="58" fillId="2" borderId="105" xfId="0" applyFont="1" applyFill="1" applyBorder="1" applyAlignment="1">
      <alignment horizontal="right" vertical="center"/>
    </xf>
    <xf numFmtId="0" fontId="62" fillId="2" borderId="27" xfId="25" applyFont="1" applyFill="1" applyBorder="1" applyAlignment="1">
      <alignment horizontal="center" vertical="center"/>
    </xf>
    <xf numFmtId="49" fontId="62" fillId="2" borderId="106" xfId="25" applyNumberFormat="1" applyFont="1" applyFill="1" applyBorder="1" applyAlignment="1">
      <alignment horizontal="right" vertical="center"/>
    </xf>
    <xf numFmtId="0" fontId="48" fillId="2" borderId="106" xfId="0" applyFont="1" applyFill="1" applyBorder="1" applyAlignment="1">
      <alignment vertical="top" wrapText="1"/>
    </xf>
    <xf numFmtId="49" fontId="62" fillId="2" borderId="109" xfId="25" applyNumberFormat="1" applyFont="1" applyFill="1" applyBorder="1" applyAlignment="1">
      <alignment horizontal="right" vertical="center"/>
    </xf>
    <xf numFmtId="0" fontId="48" fillId="2" borderId="110" xfId="0" applyFont="1" applyFill="1" applyBorder="1" applyAlignment="1">
      <alignment vertical="top" wrapText="1"/>
    </xf>
    <xf numFmtId="0" fontId="62" fillId="2" borderId="110" xfId="21" applyFont="1" applyFill="1" applyBorder="1" applyAlignment="1">
      <alignment horizontal="center"/>
    </xf>
    <xf numFmtId="3" fontId="62" fillId="2" borderId="110" xfId="28" applyNumberFormat="1" applyFont="1" applyFill="1" applyBorder="1" applyAlignment="1">
      <alignment horizontal="center"/>
    </xf>
    <xf numFmtId="3" fontId="62" fillId="2" borderId="122" xfId="28" applyNumberFormat="1" applyFont="1" applyFill="1" applyBorder="1" applyAlignment="1">
      <alignment horizontal="right"/>
    </xf>
    <xf numFmtId="0" fontId="53" fillId="2" borderId="105" xfId="27" applyFont="1" applyFill="1" applyBorder="1" applyAlignment="1">
      <alignment horizontal="right" vertical="center"/>
    </xf>
    <xf numFmtId="0" fontId="60" fillId="0" borderId="105" xfId="15" applyFont="1" applyBorder="1" applyAlignment="1">
      <alignment horizontal="justify" vertical="center" wrapText="1"/>
    </xf>
    <xf numFmtId="0" fontId="54" fillId="2" borderId="105" xfId="27" applyFont="1" applyFill="1" applyBorder="1" applyAlignment="1">
      <alignment horizontal="center" vertical="center"/>
    </xf>
    <xf numFmtId="3" fontId="54" fillId="2" borderId="105" xfId="27" applyNumberFormat="1" applyFont="1" applyFill="1" applyBorder="1" applyAlignment="1">
      <alignment horizontal="center" vertical="center"/>
    </xf>
    <xf numFmtId="0" fontId="55" fillId="2" borderId="3" xfId="27" applyFont="1" applyFill="1" applyBorder="1" applyAlignment="1">
      <alignment horizontal="center" vertical="top"/>
    </xf>
    <xf numFmtId="0" fontId="58" fillId="2" borderId="3" xfId="0" applyFont="1" applyFill="1" applyBorder="1" applyAlignment="1">
      <alignment horizontal="justify" vertical="top" wrapText="1"/>
    </xf>
    <xf numFmtId="0" fontId="60" fillId="0" borderId="3" xfId="26" applyFont="1" applyBorder="1" applyAlignment="1">
      <alignment horizontal="center"/>
    </xf>
    <xf numFmtId="38" fontId="60" fillId="0" borderId="3" xfId="26" applyNumberFormat="1" applyFont="1" applyBorder="1" applyAlignment="1">
      <alignment horizontal="center" wrapText="1"/>
    </xf>
    <xf numFmtId="0" fontId="55" fillId="2" borderId="109" xfId="27" applyFont="1" applyFill="1" applyBorder="1" applyAlignment="1">
      <alignment horizontal="center" vertical="top"/>
    </xf>
    <xf numFmtId="0" fontId="58" fillId="2" borderId="110" xfId="0" applyFont="1" applyFill="1" applyBorder="1" applyAlignment="1">
      <alignment horizontal="justify" vertical="top" wrapText="1"/>
    </xf>
    <xf numFmtId="0" fontId="60" fillId="0" borderId="110" xfId="26" applyFont="1" applyBorder="1" applyAlignment="1">
      <alignment horizontal="center"/>
    </xf>
    <xf numFmtId="38" fontId="60" fillId="0" borderId="110" xfId="26" applyNumberFormat="1" applyFont="1" applyBorder="1" applyAlignment="1">
      <alignment horizontal="center" wrapText="1"/>
    </xf>
    <xf numFmtId="49" fontId="56" fillId="7" borderId="2" xfId="0" applyNumberFormat="1" applyFont="1" applyFill="1" applyBorder="1" applyAlignment="1">
      <alignment horizontal="center" vertical="center"/>
    </xf>
    <xf numFmtId="0" fontId="56" fillId="7" borderId="2" xfId="0" applyFont="1" applyFill="1" applyBorder="1" applyAlignment="1">
      <alignment horizontal="left" vertical="center" wrapText="1"/>
    </xf>
    <xf numFmtId="0" fontId="60" fillId="2" borderId="2" xfId="26" applyFont="1" applyFill="1" applyBorder="1" applyAlignment="1">
      <alignment horizontal="center"/>
    </xf>
    <xf numFmtId="38" fontId="60" fillId="2" borderId="2" xfId="26" applyNumberFormat="1" applyFont="1" applyFill="1" applyBorder="1" applyAlignment="1">
      <alignment horizontal="center" wrapText="1"/>
    </xf>
    <xf numFmtId="3" fontId="62" fillId="2" borderId="2" xfId="28" applyNumberFormat="1" applyFont="1" applyFill="1" applyBorder="1" applyAlignment="1">
      <alignment horizontal="center"/>
    </xf>
    <xf numFmtId="3" fontId="62" fillId="2" borderId="2" xfId="28" applyNumberFormat="1" applyFont="1" applyFill="1" applyBorder="1" applyAlignment="1">
      <alignment horizontal="right"/>
    </xf>
    <xf numFmtId="0" fontId="60" fillId="2" borderId="3" xfId="26" applyFont="1" applyFill="1" applyBorder="1" applyAlignment="1">
      <alignment horizontal="center"/>
    </xf>
    <xf numFmtId="38" fontId="60" fillId="2" borderId="3" xfId="26" applyNumberFormat="1" applyFont="1" applyFill="1" applyBorder="1" applyAlignment="1">
      <alignment horizontal="center" wrapText="1"/>
    </xf>
    <xf numFmtId="49" fontId="62" fillId="2" borderId="38" xfId="25" applyNumberFormat="1" applyFont="1" applyFill="1" applyBorder="1" applyAlignment="1">
      <alignment horizontal="right" vertical="center"/>
    </xf>
    <xf numFmtId="0" fontId="48" fillId="2" borderId="38" xfId="0" applyFont="1" applyFill="1" applyBorder="1" applyAlignment="1">
      <alignment vertical="top" wrapText="1"/>
    </xf>
    <xf numFmtId="0" fontId="62" fillId="2" borderId="38" xfId="21" applyFont="1" applyFill="1" applyBorder="1" applyAlignment="1">
      <alignment horizontal="center"/>
    </xf>
    <xf numFmtId="3" fontId="62" fillId="2" borderId="38" xfId="28" applyNumberFormat="1" applyFont="1" applyFill="1" applyBorder="1" applyAlignment="1">
      <alignment horizontal="center"/>
    </xf>
    <xf numFmtId="3" fontId="62" fillId="2" borderId="38" xfId="28" applyNumberFormat="1" applyFont="1" applyFill="1" applyBorder="1" applyAlignment="1">
      <alignment horizontal="right"/>
    </xf>
    <xf numFmtId="3" fontId="50" fillId="2" borderId="103" xfId="28" applyNumberFormat="1" applyFont="1" applyFill="1" applyBorder="1" applyAlignment="1">
      <alignment horizontal="right" vertical="center"/>
    </xf>
    <xf numFmtId="0" fontId="54" fillId="2" borderId="0" xfId="15" applyFont="1" applyFill="1" applyAlignment="1">
      <alignment vertical="center"/>
    </xf>
    <xf numFmtId="3" fontId="54" fillId="2" borderId="0" xfId="28" applyNumberFormat="1" applyFont="1" applyFill="1" applyAlignment="1">
      <alignment horizontal="center"/>
    </xf>
    <xf numFmtId="3" fontId="54" fillId="2" borderId="0" xfId="28" applyNumberFormat="1" applyFont="1" applyFill="1" applyAlignment="1">
      <alignment horizontal="right"/>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98" xfId="16" applyFont="1" applyBorder="1" applyAlignment="1">
      <alignment horizontal="center" vertical="center"/>
    </xf>
    <xf numFmtId="0" fontId="42" fillId="0" borderId="99" xfId="16" applyFont="1" applyBorder="1" applyAlignment="1">
      <alignment horizontal="center" vertical="center"/>
    </xf>
    <xf numFmtId="0" fontId="47" fillId="6" borderId="1" xfId="16" applyFont="1" applyFill="1" applyBorder="1" applyAlignment="1">
      <alignment horizontal="right" vertical="center" wrapText="1"/>
    </xf>
    <xf numFmtId="3" fontId="69" fillId="8" borderId="102" xfId="15" applyNumberFormat="1" applyFont="1" applyFill="1" applyBorder="1" applyAlignment="1">
      <alignment horizontal="center" vertical="center"/>
    </xf>
    <xf numFmtId="3" fontId="69" fillId="8" borderId="113" xfId="15" applyNumberFormat="1" applyFont="1" applyFill="1" applyBorder="1" applyAlignment="1">
      <alignment horizontal="center" vertical="center"/>
    </xf>
    <xf numFmtId="3" fontId="56" fillId="0" borderId="104" xfId="29" applyNumberFormat="1" applyFont="1" applyFill="1" applyBorder="1" applyAlignment="1">
      <alignment horizontal="center" vertical="center"/>
    </xf>
    <xf numFmtId="3" fontId="56" fillId="0" borderId="120" xfId="29" applyNumberFormat="1" applyFont="1" applyFill="1" applyBorder="1" applyAlignment="1">
      <alignment horizontal="center" vertical="center"/>
    </xf>
    <xf numFmtId="49" fontId="56" fillId="0" borderId="104" xfId="29" applyNumberFormat="1" applyFont="1" applyFill="1" applyBorder="1" applyAlignment="1">
      <alignment horizontal="center" vertical="center"/>
    </xf>
    <xf numFmtId="49" fontId="56" fillId="0" borderId="120" xfId="29" applyNumberFormat="1" applyFont="1" applyFill="1" applyBorder="1" applyAlignment="1">
      <alignment horizontal="center" vertical="center"/>
    </xf>
    <xf numFmtId="49" fontId="56" fillId="0" borderId="117" xfId="29" applyNumberFormat="1" applyFont="1" applyFill="1" applyBorder="1" applyAlignment="1">
      <alignment horizontal="center" vertical="center"/>
    </xf>
    <xf numFmtId="49" fontId="56" fillId="0" borderId="121" xfId="29" applyNumberFormat="1" applyFont="1" applyFill="1" applyBorder="1" applyAlignment="1">
      <alignment horizontal="center" vertical="center"/>
    </xf>
    <xf numFmtId="0" fontId="50" fillId="2" borderId="113" xfId="27" applyFont="1" applyFill="1" applyBorder="1" applyAlignment="1">
      <alignment horizontal="right" vertical="center" wrapText="1"/>
    </xf>
    <xf numFmtId="0" fontId="69" fillId="8" borderId="114" xfId="15" applyFont="1" applyFill="1" applyBorder="1" applyAlignment="1">
      <alignment horizontal="center" vertical="center"/>
    </xf>
    <xf numFmtId="0" fontId="69" fillId="8" borderId="118" xfId="15" applyFont="1" applyFill="1" applyBorder="1" applyAlignment="1">
      <alignment horizontal="center" vertical="center"/>
    </xf>
    <xf numFmtId="3" fontId="69" fillId="8" borderId="114" xfId="15" applyNumberFormat="1" applyFont="1" applyFill="1" applyBorder="1" applyAlignment="1">
      <alignment horizontal="center" vertical="center"/>
    </xf>
    <xf numFmtId="3" fontId="69" fillId="8" borderId="118" xfId="15" applyNumberFormat="1" applyFont="1" applyFill="1" applyBorder="1" applyAlignment="1">
      <alignment horizontal="center" vertical="center"/>
    </xf>
    <xf numFmtId="3" fontId="69" fillId="8" borderId="115" xfId="15" applyNumberFormat="1" applyFont="1" applyFill="1" applyBorder="1" applyAlignment="1">
      <alignment horizontal="center"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3" fontId="4" fillId="0" borderId="1" xfId="0" applyNumberFormat="1" applyFont="1" applyBorder="1" applyAlignment="1">
      <alignment horizontal="center" vertical="center" wrapText="1"/>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3" fontId="5" fillId="0" borderId="1" xfId="0" applyNumberFormat="1" applyFont="1" applyBorder="1" applyAlignment="1">
      <alignment horizontal="center" vertical="center"/>
    </xf>
    <xf numFmtId="0" fontId="4" fillId="0" borderId="1" xfId="0" applyFont="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167" fontId="22" fillId="0" borderId="47" xfId="9" applyNumberFormat="1" applyFont="1" applyBorder="1" applyAlignment="1">
      <alignment horizontal="center" vertical="center" wrapText="1"/>
    </xf>
    <xf numFmtId="167" fontId="22" fillId="0" borderId="90" xfId="9" applyNumberFormat="1" applyFont="1" applyBorder="1" applyAlignment="1">
      <alignment horizontal="center" vertical="center" wrapText="1"/>
    </xf>
    <xf numFmtId="0" fontId="23" fillId="0" borderId="4" xfId="9" applyFont="1" applyBorder="1" applyAlignment="1">
      <alignment horizontal="center" vertical="center"/>
    </xf>
    <xf numFmtId="167" fontId="22" fillId="0" borderId="44" xfId="9" applyNumberFormat="1" applyFont="1" applyBorder="1" applyAlignment="1">
      <alignment horizontal="center" vertical="center"/>
    </xf>
    <xf numFmtId="167" fontId="22" fillId="0" borderId="45" xfId="9" applyNumberFormat="1" applyFont="1" applyBorder="1" applyAlignment="1">
      <alignment horizontal="center" vertical="center"/>
    </xf>
    <xf numFmtId="167" fontId="22" fillId="0" borderId="88" xfId="9" applyNumberFormat="1" applyFont="1" applyBorder="1" applyAlignment="1">
      <alignment horizontal="center" vertical="center"/>
    </xf>
    <xf numFmtId="167" fontId="22" fillId="0" borderId="89" xfId="9" applyNumberFormat="1" applyFont="1" applyBorder="1" applyAlignment="1">
      <alignment horizontal="center" vertical="center"/>
    </xf>
    <xf numFmtId="167" fontId="22" fillId="0" borderId="47" xfId="9" applyNumberFormat="1" applyFont="1" applyBorder="1" applyAlignment="1">
      <alignment horizontal="center" vertical="center"/>
    </xf>
    <xf numFmtId="167" fontId="22" fillId="0" borderId="90" xfId="9" applyNumberFormat="1" applyFont="1" applyBorder="1" applyAlignment="1">
      <alignment horizontal="center" vertical="center"/>
    </xf>
    <xf numFmtId="167" fontId="22" fillId="0" borderId="85" xfId="9" applyNumberFormat="1" applyFont="1" applyBorder="1" applyAlignment="1">
      <alignment horizontal="center" vertical="center" wrapText="1"/>
    </xf>
    <xf numFmtId="167" fontId="22" fillId="0" borderId="86" xfId="9" applyNumberFormat="1" applyFont="1" applyBorder="1" applyAlignment="1">
      <alignment horizontal="center" vertical="center" wrapText="1"/>
    </xf>
    <xf numFmtId="167" fontId="22" fillId="0" borderId="87" xfId="9" applyNumberFormat="1" applyFont="1" applyBorder="1" applyAlignment="1">
      <alignment horizontal="center" vertical="center" wrapText="1"/>
    </xf>
    <xf numFmtId="0" fontId="22" fillId="0" borderId="0" xfId="9" applyFont="1" applyAlignment="1">
      <alignment horizontal="left"/>
    </xf>
    <xf numFmtId="0" fontId="3" fillId="0" borderId="77" xfId="9" applyFont="1" applyBorder="1" applyAlignment="1">
      <alignment horizontal="center" vertical="top"/>
    </xf>
    <xf numFmtId="0" fontId="3" fillId="0" borderId="93" xfId="9" applyFont="1" applyBorder="1" applyAlignment="1">
      <alignment horizontal="center" vertical="top"/>
    </xf>
    <xf numFmtId="0" fontId="3" fillId="0" borderId="0" xfId="9" applyFont="1" applyAlignment="1">
      <alignment horizontal="left"/>
    </xf>
    <xf numFmtId="167" fontId="17" fillId="0" borderId="0" xfId="9" applyNumberFormat="1" applyFont="1" applyAlignment="1">
      <alignment horizontal="left"/>
    </xf>
    <xf numFmtId="167" fontId="16" fillId="0" borderId="0" xfId="9" applyNumberFormat="1" applyAlignment="1">
      <alignment horizontal="left"/>
    </xf>
  </cellXfs>
  <cellStyles count="30">
    <cellStyle name="Comma" xfId="7" builtinId="3"/>
    <cellStyle name="Comma 13 4" xfId="18" xr:uid="{D47D1AF3-5077-4A70-85B5-588A4D68C4B1}"/>
    <cellStyle name="Comma 2" xfId="12" xr:uid="{BEE5985C-AEEB-4AAA-B163-D24CCD8862D4}"/>
    <cellStyle name="Comma 2 17" xfId="28" xr:uid="{88ABBAD9-010D-4EE0-B28E-E527063A92E8}"/>
    <cellStyle name="Comma 2 2" xfId="13" xr:uid="{94226CBF-DEE7-4013-A071-05D613AB78FE}"/>
    <cellStyle name="Comma 2 2 2" xfId="24" xr:uid="{6229EF86-3198-440E-BDEA-96C6225AD505}"/>
    <cellStyle name="Comma 2 3" xfId="20" xr:uid="{794F962D-7905-4B31-9650-AEF02224BCF3}"/>
    <cellStyle name="Comma 2 3 2" xfId="29" xr:uid="{DB6B3918-6A13-4720-ACF2-568A260AD305}"/>
    <cellStyle name="Comma 4 3 3" xfId="23" xr:uid="{C0972244-6C6A-47E3-A189-4B0C28FB01F9}"/>
    <cellStyle name="Normal" xfId="0" builtinId="0"/>
    <cellStyle name="Normal 10 2" xfId="14" xr:uid="{499B4DC8-F4BF-4870-B1D4-2DA9C2145D8B}"/>
    <cellStyle name="Normal 11 3" xfId="8" xr:uid="{00000000-0005-0000-0000-000002000000}"/>
    <cellStyle name="Normal 19" xfId="25" xr:uid="{AA60CEEC-180A-43B8-8FDC-E17C0D0C3636}"/>
    <cellStyle name="Normal 19 4" xfId="16" xr:uid="{0A2D5834-1874-4E76-8003-9A0B8C6381B1}"/>
    <cellStyle name="Normal 2" xfId="1" xr:uid="{00000000-0005-0000-0000-000003000000}"/>
    <cellStyle name="Normal 2 2" xfId="2" xr:uid="{00000000-0005-0000-0000-000004000000}"/>
    <cellStyle name="Normal 2 3" xfId="9" xr:uid="{C20952E9-B454-4A23-A833-CFEC1B22BF95}"/>
    <cellStyle name="Normal 2 6" xfId="21" xr:uid="{435D17CB-BD5C-495B-8DF6-DC66B831B891}"/>
    <cellStyle name="Normal 3" xfId="3" xr:uid="{00000000-0005-0000-0000-000005000000}"/>
    <cellStyle name="Normal 39 2" xfId="26" xr:uid="{DF2F7E46-14A4-4CC5-A2FC-75789BCD01A3}"/>
    <cellStyle name="Normal 4" xfId="4" xr:uid="{00000000-0005-0000-0000-000006000000}"/>
    <cellStyle name="Normal 4 2" xfId="19" xr:uid="{7D48CB0C-16A4-4B53-9FA4-FE153D136442}"/>
    <cellStyle name="Normal 41" xfId="15" xr:uid="{AF9A11C2-E535-4101-A0EB-5D6F7FEB27EF}"/>
    <cellStyle name="Normal 46" xfId="27" xr:uid="{9BCADC25-0212-40A5-8B4C-4E2A1EA2FAA9}"/>
    <cellStyle name="Normal 5" xfId="6" xr:uid="{00000000-0005-0000-0000-000007000000}"/>
    <cellStyle name="Normal 6" xfId="22" xr:uid="{78E868E1-0978-478E-93B1-5E2868C7B0AB}"/>
    <cellStyle name="Normal_B.O.Q priced" xfId="5" xr:uid="{00000000-0005-0000-0000-000008000000}"/>
    <cellStyle name="Normal_Book1" xfId="11" xr:uid="{C47252A5-66BF-4DAE-965B-9B6EA59CDD4D}"/>
    <cellStyle name="Percent 2" xfId="10" xr:uid="{CD053932-5411-4B2D-8093-8D05EB766444}"/>
    <cellStyle name="Section1" xfId="17" xr:uid="{A067E63B-9E05-4AE4-8FE7-F9ADCA5DE30D}"/>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C5F6A458-CD37-40F2-91D1-CE25D3014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4D664BFC-4104-4BE3-ADD3-47F585D1D6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79AA7666-1920-434C-8BAC-70ED56DEE5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https://collierspk.sharepoint.com/Shared%20Documents/Transactional%20Services%20&amp;%20PM/EY/Project%20Management/Karachi%20Extension%20&amp;%20Islamabad/Project%20Management/Design/ISL%20-%20NBCL%20Drawings/EY%20Islamabad%20RFP%20for%20GC/Tender%20BOQ-EY%20Isl%2013-04-25.xlsx" TargetMode="External"/><Relationship Id="rId2" Type="http://schemas.microsoft.com/office/2019/04/relationships/externalLinkLongPath" Target="/Shared%20Documents/Transactional%20Services%20&amp;%20PM/EY/Project%20Management/Karachi%20Extension%20&amp;%20Islamabad/Project%20Management/Design/ISL%20-%20NBCL%20Drawings/EY%20Islamabad%20RFP%20for%20GC/Tender%20BOQ-EY%20Isl%2013-04-25.xlsx?7B33A6AE" TargetMode="External"/><Relationship Id="rId1" Type="http://schemas.openxmlformats.org/officeDocument/2006/relationships/externalLinkPath" Target="file:///\\7B33A6AE\Tender%20BOQ-EY%20Isl%2013-04-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TITLE"/>
      <sheetName val="Summary of Cost"/>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D7D5-B612-4CAA-885D-30FC59844BE4}">
  <dimension ref="A1:J26"/>
  <sheetViews>
    <sheetView view="pageBreakPreview" zoomScale="60" zoomScaleNormal="40" workbookViewId="0">
      <selection activeCell="A14" sqref="A14:F14"/>
    </sheetView>
  </sheetViews>
  <sheetFormatPr defaultColWidth="9.28515625" defaultRowHeight="12.75" x14ac:dyDescent="0.2"/>
  <cols>
    <col min="1" max="1" width="13.7109375" style="491" customWidth="1"/>
    <col min="2" max="2" width="19.28515625" style="491" customWidth="1"/>
    <col min="3" max="4" width="13.7109375" style="491" customWidth="1"/>
    <col min="5" max="5" width="11.5703125" style="491" customWidth="1"/>
    <col min="6" max="6" width="16.28515625" style="491" customWidth="1"/>
    <col min="7" max="7" width="13.7109375" style="491" customWidth="1"/>
    <col min="8" max="16384" width="9.28515625" style="491"/>
  </cols>
  <sheetData>
    <row r="1" spans="1:10" ht="18.75" customHeight="1" x14ac:dyDescent="0.2"/>
    <row r="2" spans="1:10" ht="18.75" customHeight="1" x14ac:dyDescent="0.2"/>
    <row r="3" spans="1:10" ht="57.75" customHeight="1" x14ac:dyDescent="0.2">
      <c r="A3" s="865" t="s">
        <v>358</v>
      </c>
      <c r="B3" s="865"/>
      <c r="C3" s="865"/>
      <c r="D3" s="865"/>
      <c r="E3" s="865"/>
      <c r="F3" s="865"/>
    </row>
    <row r="4" spans="1:10" ht="18.75" customHeight="1" x14ac:dyDescent="0.2">
      <c r="A4" s="866" t="s">
        <v>359</v>
      </c>
      <c r="B4" s="866"/>
      <c r="C4" s="866"/>
      <c r="D4" s="866"/>
      <c r="E4" s="866"/>
      <c r="F4" s="866"/>
    </row>
    <row r="5" spans="1:10" ht="18.75" customHeight="1" x14ac:dyDescent="0.2"/>
    <row r="6" spans="1:10" ht="18.75" customHeight="1" x14ac:dyDescent="0.2"/>
    <row r="7" spans="1:10" ht="18.75" customHeight="1" x14ac:dyDescent="0.2"/>
    <row r="8" spans="1:10" ht="21.75" customHeight="1" x14ac:dyDescent="0.2">
      <c r="G8" s="492"/>
    </row>
    <row r="9" spans="1:10" ht="18.75" hidden="1" customHeight="1" x14ac:dyDescent="0.2">
      <c r="G9" s="493"/>
    </row>
    <row r="10" spans="1:10" ht="18.75" customHeight="1" x14ac:dyDescent="0.2"/>
    <row r="11" spans="1:10" ht="18.75" customHeight="1" x14ac:dyDescent="0.2"/>
    <row r="12" spans="1:10" ht="75.75" customHeight="1" x14ac:dyDescent="0.6">
      <c r="A12" s="867"/>
      <c r="B12" s="867"/>
      <c r="C12" s="867"/>
      <c r="D12" s="867"/>
      <c r="E12" s="867"/>
      <c r="F12" s="867"/>
      <c r="G12" s="494"/>
    </row>
    <row r="13" spans="1:10" ht="30" x14ac:dyDescent="0.4">
      <c r="A13" s="868" t="s">
        <v>389</v>
      </c>
      <c r="B13" s="869"/>
      <c r="C13" s="869"/>
      <c r="D13" s="869"/>
      <c r="E13" s="869"/>
      <c r="F13" s="869"/>
    </row>
    <row r="14" spans="1:10" ht="32.25" x14ac:dyDescent="0.2">
      <c r="A14" s="870" t="s">
        <v>360</v>
      </c>
      <c r="B14" s="870"/>
      <c r="C14" s="870"/>
      <c r="D14" s="870"/>
      <c r="E14" s="870"/>
      <c r="F14" s="870"/>
      <c r="G14" s="495"/>
    </row>
    <row r="15" spans="1:10" ht="52.5" customHeight="1" x14ac:dyDescent="0.2">
      <c r="C15" s="496"/>
      <c r="D15" s="496"/>
      <c r="E15" s="496"/>
      <c r="F15" s="496"/>
      <c r="G15" s="496"/>
    </row>
    <row r="16" spans="1:10" ht="18.75" customHeight="1" x14ac:dyDescent="0.2">
      <c r="J16" s="497"/>
    </row>
    <row r="17" spans="2:5" ht="29.65" customHeight="1" x14ac:dyDescent="0.2">
      <c r="B17" s="498" t="s">
        <v>361</v>
      </c>
      <c r="D17" s="864" t="s">
        <v>362</v>
      </c>
      <c r="E17" s="864"/>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015D-3708-433C-BB8A-4968A9CF1FE5}">
  <dimension ref="A1:F24"/>
  <sheetViews>
    <sheetView view="pageBreakPreview" zoomScaleNormal="100" zoomScaleSheetLayoutView="100" workbookViewId="0">
      <selection activeCell="I10" sqref="I10"/>
    </sheetView>
  </sheetViews>
  <sheetFormatPr defaultColWidth="9.28515625" defaultRowHeight="17.25" x14ac:dyDescent="0.3"/>
  <cols>
    <col min="1" max="1" width="11.5703125" style="499" customWidth="1"/>
    <col min="2" max="2" width="48.5703125" style="499" customWidth="1"/>
    <col min="3" max="3" width="25" style="499" customWidth="1"/>
    <col min="4" max="4" width="24.42578125" style="499" customWidth="1"/>
    <col min="5" max="5" width="28" style="499" customWidth="1"/>
    <col min="6" max="6" width="21.7109375" style="499" customWidth="1"/>
    <col min="7" max="16384" width="9.28515625" style="499"/>
  </cols>
  <sheetData>
    <row r="1" spans="1:6" ht="17.45" customHeight="1" x14ac:dyDescent="0.3">
      <c r="A1" s="871" t="s">
        <v>388</v>
      </c>
      <c r="B1" s="872"/>
      <c r="C1" s="872"/>
      <c r="D1" s="872"/>
      <c r="E1" s="872"/>
      <c r="F1" s="872"/>
    </row>
    <row r="2" spans="1:6" ht="17.45" customHeight="1" x14ac:dyDescent="0.3">
      <c r="A2" s="871"/>
      <c r="B2" s="872"/>
      <c r="C2" s="872"/>
      <c r="D2" s="872"/>
      <c r="E2" s="872"/>
      <c r="F2" s="872"/>
    </row>
    <row r="3" spans="1:6" ht="17.45" customHeight="1" x14ac:dyDescent="0.3">
      <c r="A3" s="871"/>
      <c r="B3" s="872"/>
      <c r="C3" s="872"/>
      <c r="D3" s="872"/>
      <c r="E3" s="872"/>
      <c r="F3" s="872"/>
    </row>
    <row r="4" spans="1:6" ht="31.5" customHeight="1" thickBot="1" x14ac:dyDescent="0.35">
      <c r="A4" s="873"/>
      <c r="B4" s="874"/>
      <c r="C4" s="874"/>
      <c r="D4" s="874"/>
      <c r="E4" s="874"/>
      <c r="F4" s="874"/>
    </row>
    <row r="5" spans="1:6" ht="28.5" x14ac:dyDescent="0.3">
      <c r="A5" s="500" t="s">
        <v>363</v>
      </c>
      <c r="B5" s="500" t="s">
        <v>364</v>
      </c>
      <c r="C5" s="500" t="s">
        <v>365</v>
      </c>
      <c r="D5" s="500" t="s">
        <v>366</v>
      </c>
      <c r="E5" s="501" t="s">
        <v>367</v>
      </c>
      <c r="F5" s="501" t="s">
        <v>368</v>
      </c>
    </row>
    <row r="6" spans="1:6" s="505" customFormat="1" x14ac:dyDescent="0.3">
      <c r="A6" s="502" t="s">
        <v>369</v>
      </c>
      <c r="B6" s="503" t="s">
        <v>370</v>
      </c>
      <c r="C6" s="508" t="e">
        <f>#REF!</f>
        <v>#REF!</v>
      </c>
      <c r="D6" s="508" t="e">
        <f>#REF!</f>
        <v>#REF!</v>
      </c>
      <c r="E6" s="508" t="e">
        <f>#REF!</f>
        <v>#REF!</v>
      </c>
      <c r="F6" s="504"/>
    </row>
    <row r="7" spans="1:6" s="505" customFormat="1" x14ac:dyDescent="0.3">
      <c r="A7" s="502" t="s">
        <v>371</v>
      </c>
      <c r="B7" s="503" t="s">
        <v>372</v>
      </c>
      <c r="C7" s="508">
        <f>'ELEC SUMM'!C14</f>
        <v>0</v>
      </c>
      <c r="D7" s="508">
        <f>'ELEC SUMM'!D14</f>
        <v>0</v>
      </c>
      <c r="E7" s="508">
        <f>'ELEC SUMM'!E14</f>
        <v>0</v>
      </c>
      <c r="F7" s="504"/>
    </row>
    <row r="8" spans="1:6" s="505" customFormat="1" x14ac:dyDescent="0.3">
      <c r="A8" s="502" t="s">
        <v>373</v>
      </c>
      <c r="B8" s="503" t="s">
        <v>374</v>
      </c>
      <c r="C8" s="508">
        <f>ACMV!$H$61</f>
        <v>0</v>
      </c>
      <c r="D8" s="508">
        <f>ACMV!$J$61</f>
        <v>0</v>
      </c>
      <c r="E8" s="508">
        <f>ACMV!$K$61</f>
        <v>0</v>
      </c>
      <c r="F8" s="504"/>
    </row>
    <row r="9" spans="1:6" s="505" customFormat="1" x14ac:dyDescent="0.3">
      <c r="A9" s="502" t="s">
        <v>375</v>
      </c>
      <c r="B9" s="503" t="s">
        <v>376</v>
      </c>
      <c r="C9" s="508">
        <f>'FSS BOQ'!$H$57</f>
        <v>0</v>
      </c>
      <c r="D9" s="508">
        <f>'FSS BOQ'!$J$57</f>
        <v>0</v>
      </c>
      <c r="E9" s="508">
        <f>'FSS BOQ'!$K$57</f>
        <v>0</v>
      </c>
      <c r="F9" s="504"/>
    </row>
    <row r="10" spans="1:6" s="505" customFormat="1" x14ac:dyDescent="0.3">
      <c r="A10" s="502" t="s">
        <v>377</v>
      </c>
      <c r="B10" s="505" t="s">
        <v>378</v>
      </c>
      <c r="C10" s="508">
        <f>PLUMBING!$H$60</f>
        <v>0</v>
      </c>
      <c r="D10" s="508">
        <f>PLUMBING!$J$60</f>
        <v>0</v>
      </c>
      <c r="E10" s="508">
        <f>PLUMBING!$K$60</f>
        <v>0</v>
      </c>
      <c r="F10" s="504"/>
    </row>
    <row r="11" spans="1:6" s="505" customFormat="1" x14ac:dyDescent="0.25">
      <c r="A11" s="502"/>
      <c r="B11" s="503"/>
      <c r="C11" s="506"/>
      <c r="D11" s="504"/>
      <c r="E11" s="504"/>
      <c r="F11" s="504"/>
    </row>
    <row r="12" spans="1:6" x14ac:dyDescent="0.3">
      <c r="A12" s="502"/>
      <c r="B12" s="507" t="s">
        <v>379</v>
      </c>
      <c r="C12" s="508" t="e">
        <f>SUM(C6:C10)</f>
        <v>#REF!</v>
      </c>
      <c r="D12" s="508" t="e">
        <f>SUM(D6:D10)</f>
        <v>#REF!</v>
      </c>
      <c r="E12" s="508" t="e">
        <f>SUM(E6:E10)</f>
        <v>#REF!</v>
      </c>
      <c r="F12" s="508"/>
    </row>
    <row r="13" spans="1:6" x14ac:dyDescent="0.3">
      <c r="A13" s="502"/>
      <c r="B13" s="507" t="s">
        <v>380</v>
      </c>
      <c r="C13" s="508"/>
      <c r="D13" s="504"/>
      <c r="E13" s="504"/>
      <c r="F13" s="504"/>
    </row>
    <row r="14" spans="1:6" x14ac:dyDescent="0.3">
      <c r="A14" s="875" t="s">
        <v>381</v>
      </c>
      <c r="B14" s="875"/>
      <c r="C14" s="509" t="e">
        <f>C12+C13</f>
        <v>#REF!</v>
      </c>
      <c r="D14" s="509" t="e">
        <f t="shared" ref="D14:E14" si="0">D12+D13</f>
        <v>#REF!</v>
      </c>
      <c r="E14" s="509" t="e">
        <f t="shared" si="0"/>
        <v>#REF!</v>
      </c>
      <c r="F14" s="509"/>
    </row>
    <row r="15" spans="1:6" x14ac:dyDescent="0.3">
      <c r="A15" s="502"/>
      <c r="B15" s="507" t="s">
        <v>382</v>
      </c>
      <c r="C15" s="508"/>
      <c r="D15" s="504"/>
      <c r="E15" s="504"/>
      <c r="F15" s="504"/>
    </row>
    <row r="16" spans="1:6" x14ac:dyDescent="0.3">
      <c r="A16" s="502"/>
      <c r="B16" s="507" t="s">
        <v>383</v>
      </c>
      <c r="C16" s="508"/>
      <c r="D16" s="504"/>
      <c r="E16" s="504"/>
      <c r="F16" s="504"/>
    </row>
    <row r="17" spans="1:6" x14ac:dyDescent="0.3">
      <c r="A17" s="875" t="s">
        <v>384</v>
      </c>
      <c r="B17" s="875"/>
      <c r="C17" s="509" t="e">
        <f>C16+C15+C14</f>
        <v>#REF!</v>
      </c>
      <c r="D17" s="509" t="e">
        <f>D16+D15+D14</f>
        <v>#REF!</v>
      </c>
      <c r="E17" s="509" t="e">
        <f>E16+E15+E14</f>
        <v>#REF!</v>
      </c>
      <c r="F17" s="509"/>
    </row>
    <row r="18" spans="1:6" x14ac:dyDescent="0.3">
      <c r="A18" s="510"/>
      <c r="B18" s="511"/>
    </row>
    <row r="19" spans="1:6" x14ac:dyDescent="0.3">
      <c r="A19" s="512"/>
      <c r="B19" s="511"/>
    </row>
    <row r="20" spans="1:6" x14ac:dyDescent="0.3">
      <c r="A20" s="510"/>
      <c r="B20" s="511"/>
    </row>
    <row r="21" spans="1:6" x14ac:dyDescent="0.3">
      <c r="A21" s="510"/>
      <c r="B21" s="511"/>
    </row>
    <row r="22" spans="1:6" x14ac:dyDescent="0.3">
      <c r="A22" s="513"/>
      <c r="B22" s="514"/>
    </row>
    <row r="23" spans="1:6" x14ac:dyDescent="0.3">
      <c r="A23" s="513"/>
      <c r="B23" s="514"/>
    </row>
    <row r="24" spans="1:6" x14ac:dyDescent="0.3">
      <c r="A24" s="513"/>
      <c r="B24" s="515"/>
    </row>
  </sheetData>
  <mergeCells count="3">
    <mergeCell ref="A1:F4"/>
    <mergeCell ref="A14:B14"/>
    <mergeCell ref="A17:B17"/>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D671-E345-425D-B5F6-7D135A7FACB6}">
  <dimension ref="A1:M194"/>
  <sheetViews>
    <sheetView tabSelected="1" view="pageBreakPreview" topLeftCell="A187" zoomScale="84" zoomScaleNormal="100" zoomScaleSheetLayoutView="84" workbookViewId="0">
      <selection activeCell="D177" sqref="D177"/>
    </sheetView>
  </sheetViews>
  <sheetFormatPr defaultColWidth="9.140625" defaultRowHeight="15.75" x14ac:dyDescent="0.25"/>
  <cols>
    <col min="1" max="1" width="7.28515625" style="651" customWidth="1"/>
    <col min="2" max="2" width="52.140625" style="652" customWidth="1"/>
    <col min="3" max="3" width="9" style="653" customWidth="1"/>
    <col min="4" max="5" width="13" style="862" customWidth="1"/>
    <col min="6" max="7" width="11" style="862" customWidth="1"/>
    <col min="8" max="8" width="10.42578125" style="654" customWidth="1"/>
    <col min="9" max="9" width="18.28515625" style="863" customWidth="1"/>
    <col min="10" max="10" width="18.5703125" style="655" customWidth="1"/>
    <col min="11" max="11" width="11.140625" style="655" customWidth="1"/>
    <col min="12" max="12" width="11.5703125" style="655" customWidth="1"/>
    <col min="13" max="13" width="18.28515625" style="655" customWidth="1"/>
    <col min="14" max="15" width="9.140625" style="655"/>
    <col min="16" max="16" width="20.7109375" style="655" customWidth="1"/>
    <col min="17" max="17" width="16.85546875" style="655" customWidth="1"/>
    <col min="18" max="16384" width="9.140625" style="655"/>
  </cols>
  <sheetData>
    <row r="1" spans="1:13" s="523" customFormat="1" ht="15" customHeight="1" x14ac:dyDescent="0.3">
      <c r="A1" s="519" t="str">
        <f>'[12]9th Floor-Finishes Work'!A1</f>
        <v>EY OFFICES, INTERIOR FINISHES WORK.</v>
      </c>
      <c r="B1" s="520"/>
      <c r="C1" s="658"/>
      <c r="D1" s="659"/>
      <c r="E1" s="659"/>
      <c r="F1" s="659"/>
      <c r="G1" s="659"/>
      <c r="H1" s="521"/>
      <c r="I1" s="522" t="s">
        <v>159</v>
      </c>
    </row>
    <row r="2" spans="1:13" s="528" customFormat="1" ht="17.25" customHeight="1" x14ac:dyDescent="0.25">
      <c r="A2" s="524" t="str">
        <f>'[12]9th Floor-Finishes Work'!A2</f>
        <v>ISLAMABAD.</v>
      </c>
      <c r="B2" s="525"/>
      <c r="C2" s="660"/>
      <c r="D2" s="661"/>
      <c r="E2" s="661"/>
      <c r="F2" s="661"/>
      <c r="G2" s="661"/>
      <c r="H2" s="526"/>
      <c r="I2" s="527" t="s">
        <v>391</v>
      </c>
    </row>
    <row r="3" spans="1:13" s="523" customFormat="1" ht="8.25" customHeight="1" thickBot="1" x14ac:dyDescent="0.3">
      <c r="A3" s="529"/>
      <c r="B3" s="530"/>
      <c r="C3" s="662"/>
      <c r="D3" s="663"/>
      <c r="E3" s="663"/>
      <c r="F3" s="663"/>
      <c r="G3" s="663"/>
      <c r="H3" s="531"/>
      <c r="I3" s="532"/>
    </row>
    <row r="4" spans="1:13" s="523" customFormat="1" ht="24" customHeight="1" thickBot="1" x14ac:dyDescent="0.25">
      <c r="A4" s="885" t="s">
        <v>392</v>
      </c>
      <c r="B4" s="885" t="s">
        <v>2</v>
      </c>
      <c r="C4" s="885" t="s">
        <v>243</v>
      </c>
      <c r="D4" s="887" t="s">
        <v>393</v>
      </c>
      <c r="E4" s="887" t="s">
        <v>394</v>
      </c>
      <c r="F4" s="876" t="s">
        <v>19</v>
      </c>
      <c r="G4" s="889"/>
      <c r="H4" s="876" t="s">
        <v>542</v>
      </c>
      <c r="I4" s="877"/>
      <c r="J4" s="665" t="s">
        <v>396</v>
      </c>
      <c r="K4" s="878" t="s">
        <v>395</v>
      </c>
      <c r="L4" s="880" t="s">
        <v>127</v>
      </c>
      <c r="M4" s="882" t="s">
        <v>128</v>
      </c>
    </row>
    <row r="5" spans="1:13" s="523" customFormat="1" ht="30.75" customHeight="1" thickBot="1" x14ac:dyDescent="0.25">
      <c r="A5" s="886"/>
      <c r="B5" s="886"/>
      <c r="C5" s="886"/>
      <c r="D5" s="888"/>
      <c r="E5" s="888"/>
      <c r="F5" s="666" t="s">
        <v>171</v>
      </c>
      <c r="G5" s="666" t="s">
        <v>164</v>
      </c>
      <c r="H5" s="666" t="s">
        <v>171</v>
      </c>
      <c r="I5" s="664" t="s">
        <v>164</v>
      </c>
      <c r="J5" s="667" t="s">
        <v>10</v>
      </c>
      <c r="K5" s="879"/>
      <c r="L5" s="881"/>
      <c r="M5" s="883"/>
    </row>
    <row r="6" spans="1:13" s="534" customFormat="1" ht="24" customHeight="1" x14ac:dyDescent="0.25">
      <c r="A6" s="668" t="s">
        <v>397</v>
      </c>
      <c r="B6" s="669" t="s">
        <v>543</v>
      </c>
      <c r="C6" s="670"/>
      <c r="D6" s="671"/>
      <c r="E6" s="671"/>
      <c r="F6" s="671"/>
      <c r="G6" s="671"/>
      <c r="H6" s="670"/>
      <c r="I6" s="672"/>
      <c r="J6" s="673"/>
      <c r="K6" s="673"/>
      <c r="L6" s="673"/>
      <c r="M6" s="673"/>
    </row>
    <row r="7" spans="1:13" s="534" customFormat="1" ht="198" customHeight="1" x14ac:dyDescent="0.25">
      <c r="A7" s="674"/>
      <c r="B7" s="675" t="s">
        <v>544</v>
      </c>
      <c r="C7" s="676" t="s">
        <v>14</v>
      </c>
      <c r="D7" s="676">
        <v>1</v>
      </c>
      <c r="E7" s="677"/>
      <c r="F7" s="677"/>
      <c r="G7" s="677"/>
      <c r="H7" s="676"/>
      <c r="I7" s="678"/>
      <c r="J7" s="673"/>
      <c r="K7" s="673"/>
      <c r="L7" s="673"/>
      <c r="M7" s="673"/>
    </row>
    <row r="8" spans="1:13" s="684" customFormat="1" ht="10.5" customHeight="1" x14ac:dyDescent="0.25">
      <c r="A8" s="679"/>
      <c r="B8" s="680"/>
      <c r="C8" s="681"/>
      <c r="D8" s="682"/>
      <c r="E8" s="682"/>
      <c r="F8" s="682"/>
      <c r="G8" s="682"/>
      <c r="H8" s="682"/>
      <c r="I8" s="683"/>
      <c r="J8" s="673"/>
      <c r="K8" s="673"/>
      <c r="L8" s="673"/>
      <c r="M8" s="673"/>
    </row>
    <row r="9" spans="1:13" s="534" customFormat="1" ht="24" customHeight="1" x14ac:dyDescent="0.25">
      <c r="A9" s="685" t="s">
        <v>277</v>
      </c>
      <c r="B9" s="686" t="s">
        <v>545</v>
      </c>
      <c r="C9" s="687"/>
      <c r="D9" s="688"/>
      <c r="E9" s="688"/>
      <c r="F9" s="688"/>
      <c r="G9" s="688"/>
      <c r="H9" s="687"/>
      <c r="I9" s="689"/>
      <c r="J9" s="673"/>
      <c r="K9" s="673"/>
      <c r="L9" s="673"/>
      <c r="M9" s="673"/>
    </row>
    <row r="10" spans="1:13" s="534" customFormat="1" ht="24" customHeight="1" x14ac:dyDescent="0.25">
      <c r="A10" s="570" t="s">
        <v>400</v>
      </c>
      <c r="B10" s="571" t="s">
        <v>401</v>
      </c>
      <c r="C10" s="690"/>
      <c r="D10" s="691"/>
      <c r="E10" s="691"/>
      <c r="F10" s="691"/>
      <c r="G10" s="691"/>
      <c r="H10" s="691"/>
      <c r="I10" s="692"/>
      <c r="J10" s="673"/>
      <c r="K10" s="673"/>
      <c r="L10" s="673"/>
      <c r="M10" s="673"/>
    </row>
    <row r="11" spans="1:13" s="537" customFormat="1" ht="21.75" customHeight="1" x14ac:dyDescent="0.25">
      <c r="A11" s="535" t="s">
        <v>405</v>
      </c>
      <c r="B11" s="536" t="s">
        <v>403</v>
      </c>
      <c r="C11" s="693"/>
      <c r="D11" s="694"/>
      <c r="E11" s="694"/>
      <c r="F11" s="694"/>
      <c r="G11" s="694"/>
      <c r="H11" s="695"/>
      <c r="I11" s="696"/>
      <c r="J11" s="673"/>
      <c r="K11" s="673"/>
      <c r="L11" s="673"/>
      <c r="M11" s="673"/>
    </row>
    <row r="12" spans="1:13" s="534" customFormat="1" ht="405" x14ac:dyDescent="0.25">
      <c r="A12" s="538"/>
      <c r="B12" s="539" t="s">
        <v>546</v>
      </c>
      <c r="C12" s="697" t="s">
        <v>404</v>
      </c>
      <c r="D12" s="698">
        <v>2700</v>
      </c>
      <c r="E12" s="698"/>
      <c r="F12" s="698"/>
      <c r="G12" s="698"/>
      <c r="H12" s="698"/>
      <c r="I12" s="699"/>
      <c r="J12" s="673"/>
      <c r="K12" s="673"/>
      <c r="L12" s="673"/>
      <c r="M12" s="673"/>
    </row>
    <row r="13" spans="1:13" s="537" customFormat="1" ht="24" customHeight="1" x14ac:dyDescent="0.25">
      <c r="A13" s="535" t="s">
        <v>407</v>
      </c>
      <c r="B13" s="536" t="s">
        <v>406</v>
      </c>
      <c r="C13" s="693"/>
      <c r="D13" s="694"/>
      <c r="E13" s="694"/>
      <c r="F13" s="694"/>
      <c r="G13" s="694"/>
      <c r="H13" s="695"/>
      <c r="I13" s="696"/>
      <c r="J13" s="673"/>
      <c r="K13" s="673"/>
      <c r="L13" s="673"/>
      <c r="M13" s="673"/>
    </row>
    <row r="14" spans="1:13" s="534" customFormat="1" ht="225" x14ac:dyDescent="0.25">
      <c r="A14" s="538"/>
      <c r="B14" s="539" t="s">
        <v>547</v>
      </c>
      <c r="C14" s="697" t="s">
        <v>404</v>
      </c>
      <c r="D14" s="698">
        <v>1300</v>
      </c>
      <c r="E14" s="698"/>
      <c r="F14" s="698"/>
      <c r="G14" s="698"/>
      <c r="H14" s="698"/>
      <c r="I14" s="699"/>
      <c r="J14" s="673"/>
      <c r="K14" s="673"/>
      <c r="L14" s="673"/>
      <c r="M14" s="673"/>
    </row>
    <row r="15" spans="1:13" s="541" customFormat="1" ht="18" customHeight="1" x14ac:dyDescent="0.25">
      <c r="A15" s="535" t="s">
        <v>411</v>
      </c>
      <c r="B15" s="540" t="s">
        <v>408</v>
      </c>
      <c r="C15" s="700"/>
      <c r="D15" s="701"/>
      <c r="E15" s="701"/>
      <c r="F15" s="701"/>
      <c r="G15" s="701"/>
      <c r="H15" s="702"/>
      <c r="I15" s="703"/>
      <c r="J15" s="673"/>
      <c r="K15" s="673"/>
      <c r="L15" s="673"/>
      <c r="M15" s="673"/>
    </row>
    <row r="16" spans="1:13" s="534" customFormat="1" ht="120.75" customHeight="1" x14ac:dyDescent="0.25">
      <c r="A16" s="542"/>
      <c r="B16" s="543" t="s">
        <v>409</v>
      </c>
      <c r="C16" s="704"/>
      <c r="D16" s="705"/>
      <c r="E16" s="705"/>
      <c r="F16" s="705"/>
      <c r="G16" s="705"/>
      <c r="H16" s="705"/>
      <c r="I16" s="706"/>
      <c r="J16" s="673"/>
      <c r="K16" s="673"/>
      <c r="L16" s="673"/>
      <c r="M16" s="673"/>
    </row>
    <row r="17" spans="1:13" s="534" customFormat="1" ht="30.75" customHeight="1" x14ac:dyDescent="0.25">
      <c r="A17" s="544" t="s">
        <v>198</v>
      </c>
      <c r="B17" s="545" t="s">
        <v>410</v>
      </c>
      <c r="C17" s="707" t="s">
        <v>404</v>
      </c>
      <c r="D17" s="708">
        <v>5665</v>
      </c>
      <c r="E17" s="708"/>
      <c r="F17" s="708"/>
      <c r="G17" s="708"/>
      <c r="H17" s="709"/>
      <c r="I17" s="710"/>
      <c r="J17" s="673"/>
      <c r="K17" s="673"/>
      <c r="L17" s="673"/>
      <c r="M17" s="673"/>
    </row>
    <row r="18" spans="1:13" s="534" customFormat="1" ht="15" customHeight="1" x14ac:dyDescent="0.25">
      <c r="A18" s="711"/>
      <c r="B18" s="712"/>
      <c r="C18" s="713"/>
      <c r="D18" s="714"/>
      <c r="E18" s="714"/>
      <c r="F18" s="714"/>
      <c r="G18" s="714"/>
      <c r="H18" s="715"/>
      <c r="I18" s="716"/>
      <c r="J18" s="673"/>
      <c r="K18" s="673"/>
      <c r="L18" s="673"/>
      <c r="M18" s="673"/>
    </row>
    <row r="19" spans="1:13" s="541" customFormat="1" ht="18" customHeight="1" x14ac:dyDescent="0.25">
      <c r="A19" s="535" t="s">
        <v>416</v>
      </c>
      <c r="B19" s="540" t="s">
        <v>412</v>
      </c>
      <c r="C19" s="700"/>
      <c r="D19" s="701"/>
      <c r="E19" s="701"/>
      <c r="F19" s="701"/>
      <c r="G19" s="701"/>
      <c r="H19" s="702"/>
      <c r="I19" s="703"/>
      <c r="J19" s="673"/>
      <c r="K19" s="673"/>
      <c r="L19" s="673"/>
      <c r="M19" s="673"/>
    </row>
    <row r="20" spans="1:13" s="541" customFormat="1" ht="135" x14ac:dyDescent="0.25">
      <c r="A20" s="542"/>
      <c r="B20" s="543" t="s">
        <v>413</v>
      </c>
      <c r="C20" s="717"/>
      <c r="D20" s="705"/>
      <c r="E20" s="705"/>
      <c r="F20" s="705"/>
      <c r="G20" s="705"/>
      <c r="H20" s="705"/>
      <c r="I20" s="706"/>
      <c r="J20" s="673"/>
      <c r="K20" s="673"/>
      <c r="L20" s="673"/>
      <c r="M20" s="673"/>
    </row>
    <row r="21" spans="1:13" s="541" customFormat="1" ht="30" customHeight="1" x14ac:dyDescent="0.25">
      <c r="A21" s="546" t="s">
        <v>198</v>
      </c>
      <c r="B21" s="547" t="s">
        <v>414</v>
      </c>
      <c r="C21" s="718" t="s">
        <v>404</v>
      </c>
      <c r="D21" s="719">
        <f>(18*9.5)</f>
        <v>171</v>
      </c>
      <c r="E21" s="719"/>
      <c r="F21" s="719"/>
      <c r="G21" s="719"/>
      <c r="H21" s="719"/>
      <c r="I21" s="720"/>
      <c r="J21" s="673"/>
      <c r="K21" s="673"/>
      <c r="L21" s="673"/>
      <c r="M21" s="673"/>
    </row>
    <row r="22" spans="1:13" s="541" customFormat="1" ht="28.5" customHeight="1" x14ac:dyDescent="0.25">
      <c r="A22" s="548" t="s">
        <v>211</v>
      </c>
      <c r="B22" s="549" t="s">
        <v>415</v>
      </c>
      <c r="C22" s="721" t="s">
        <v>404</v>
      </c>
      <c r="D22" s="708">
        <f>31*10.5</f>
        <v>325.5</v>
      </c>
      <c r="E22" s="708"/>
      <c r="F22" s="708"/>
      <c r="G22" s="708"/>
      <c r="H22" s="708"/>
      <c r="I22" s="722"/>
      <c r="J22" s="673"/>
      <c r="K22" s="673"/>
      <c r="L22" s="673"/>
      <c r="M22" s="673"/>
    </row>
    <row r="23" spans="1:13" s="534" customFormat="1" ht="30" x14ac:dyDescent="0.25">
      <c r="A23" s="550" t="s">
        <v>419</v>
      </c>
      <c r="B23" s="551" t="s">
        <v>417</v>
      </c>
      <c r="C23" s="700"/>
      <c r="D23" s="701"/>
      <c r="E23" s="701"/>
      <c r="F23" s="701"/>
      <c r="G23" s="701"/>
      <c r="H23" s="702"/>
      <c r="I23" s="703"/>
      <c r="J23" s="673"/>
      <c r="K23" s="673"/>
      <c r="L23" s="673"/>
      <c r="M23" s="673"/>
    </row>
    <row r="24" spans="1:13" s="534" customFormat="1" ht="195" customHeight="1" x14ac:dyDescent="0.25">
      <c r="A24" s="542"/>
      <c r="B24" s="543" t="s">
        <v>548</v>
      </c>
      <c r="C24" s="717"/>
      <c r="D24" s="705"/>
      <c r="E24" s="705"/>
      <c r="F24" s="705"/>
      <c r="G24" s="705"/>
      <c r="H24" s="723"/>
      <c r="I24" s="706"/>
      <c r="J24" s="673"/>
      <c r="K24" s="673"/>
      <c r="L24" s="673"/>
      <c r="M24" s="673"/>
    </row>
    <row r="25" spans="1:13" s="534" customFormat="1" ht="19.5" customHeight="1" x14ac:dyDescent="0.25">
      <c r="A25" s="552" t="s">
        <v>198</v>
      </c>
      <c r="B25" s="553" t="s">
        <v>418</v>
      </c>
      <c r="C25" s="724" t="s">
        <v>404</v>
      </c>
      <c r="D25" s="708">
        <f>(18*9.5)</f>
        <v>171</v>
      </c>
      <c r="E25" s="708"/>
      <c r="F25" s="708"/>
      <c r="G25" s="708"/>
      <c r="H25" s="708"/>
      <c r="I25" s="722"/>
      <c r="J25" s="673"/>
      <c r="K25" s="673"/>
      <c r="L25" s="673"/>
      <c r="M25" s="673"/>
    </row>
    <row r="26" spans="1:13" s="541" customFormat="1" ht="18.75" customHeight="1" x14ac:dyDescent="0.25">
      <c r="A26" s="535" t="s">
        <v>422</v>
      </c>
      <c r="B26" s="536" t="s">
        <v>420</v>
      </c>
      <c r="C26" s="700"/>
      <c r="D26" s="701"/>
      <c r="E26" s="701"/>
      <c r="F26" s="701"/>
      <c r="G26" s="701"/>
      <c r="H26" s="702"/>
      <c r="I26" s="703"/>
      <c r="J26" s="673"/>
      <c r="K26" s="673"/>
      <c r="L26" s="673"/>
      <c r="M26" s="673"/>
    </row>
    <row r="27" spans="1:13" s="541" customFormat="1" ht="195.75" customHeight="1" x14ac:dyDescent="0.25">
      <c r="A27" s="542"/>
      <c r="B27" s="543" t="s">
        <v>549</v>
      </c>
      <c r="C27" s="717"/>
      <c r="D27" s="705"/>
      <c r="E27" s="705"/>
      <c r="F27" s="705"/>
      <c r="G27" s="705"/>
      <c r="H27" s="723"/>
      <c r="I27" s="706"/>
      <c r="J27" s="673"/>
      <c r="K27" s="673"/>
      <c r="L27" s="673"/>
      <c r="M27" s="673"/>
    </row>
    <row r="28" spans="1:13" s="537" customFormat="1" ht="20.25" customHeight="1" x14ac:dyDescent="0.25">
      <c r="A28" s="552" t="s">
        <v>198</v>
      </c>
      <c r="B28" s="553" t="s">
        <v>421</v>
      </c>
      <c r="C28" s="724" t="s">
        <v>404</v>
      </c>
      <c r="D28" s="708">
        <v>1265</v>
      </c>
      <c r="E28" s="708"/>
      <c r="F28" s="708"/>
      <c r="G28" s="708"/>
      <c r="H28" s="708"/>
      <c r="I28" s="722"/>
      <c r="J28" s="673"/>
      <c r="K28" s="673"/>
      <c r="L28" s="673"/>
      <c r="M28" s="673"/>
    </row>
    <row r="29" spans="1:13" s="537" customFormat="1" ht="18.75" customHeight="1" x14ac:dyDescent="0.25">
      <c r="A29" s="535" t="s">
        <v>424</v>
      </c>
      <c r="B29" s="536" t="s">
        <v>550</v>
      </c>
      <c r="C29" s="700"/>
      <c r="D29" s="701"/>
      <c r="E29" s="701"/>
      <c r="F29" s="701"/>
      <c r="G29" s="701"/>
      <c r="H29" s="702"/>
      <c r="I29" s="703"/>
      <c r="J29" s="673"/>
      <c r="K29" s="673"/>
      <c r="L29" s="673"/>
      <c r="M29" s="673"/>
    </row>
    <row r="30" spans="1:13" s="537" customFormat="1" ht="201" customHeight="1" x14ac:dyDescent="0.25">
      <c r="A30" s="538"/>
      <c r="B30" s="539" t="s">
        <v>551</v>
      </c>
      <c r="C30" s="725" t="s">
        <v>404</v>
      </c>
      <c r="D30" s="698">
        <f>8*12</f>
        <v>96</v>
      </c>
      <c r="E30" s="698"/>
      <c r="F30" s="698"/>
      <c r="G30" s="698"/>
      <c r="H30" s="726"/>
      <c r="I30" s="699"/>
      <c r="J30" s="673"/>
      <c r="K30" s="673"/>
      <c r="L30" s="673"/>
      <c r="M30" s="673"/>
    </row>
    <row r="31" spans="1:13" s="541" customFormat="1" ht="30" customHeight="1" x14ac:dyDescent="0.25">
      <c r="A31" s="550" t="s">
        <v>426</v>
      </c>
      <c r="B31" s="554" t="s">
        <v>423</v>
      </c>
      <c r="C31" s="700"/>
      <c r="D31" s="701"/>
      <c r="E31" s="701"/>
      <c r="F31" s="701"/>
      <c r="G31" s="701"/>
      <c r="H31" s="702"/>
      <c r="I31" s="703"/>
      <c r="J31" s="673"/>
      <c r="K31" s="673"/>
      <c r="L31" s="673"/>
      <c r="M31" s="673"/>
    </row>
    <row r="32" spans="1:13" s="541" customFormat="1" ht="195.75" customHeight="1" x14ac:dyDescent="0.25">
      <c r="A32" s="542"/>
      <c r="B32" s="543" t="s">
        <v>552</v>
      </c>
      <c r="C32" s="717"/>
      <c r="D32" s="705"/>
      <c r="E32" s="705"/>
      <c r="F32" s="705"/>
      <c r="G32" s="705"/>
      <c r="H32" s="723"/>
      <c r="I32" s="706"/>
      <c r="J32" s="673"/>
      <c r="K32" s="673"/>
      <c r="L32" s="673"/>
      <c r="M32" s="673"/>
    </row>
    <row r="33" spans="1:13" s="537" customFormat="1" ht="21" customHeight="1" x14ac:dyDescent="0.25">
      <c r="A33" s="552" t="s">
        <v>198</v>
      </c>
      <c r="B33" s="553" t="s">
        <v>421</v>
      </c>
      <c r="C33" s="724" t="s">
        <v>404</v>
      </c>
      <c r="D33" s="708">
        <v>735</v>
      </c>
      <c r="E33" s="708"/>
      <c r="F33" s="708"/>
      <c r="G33" s="708"/>
      <c r="H33" s="708"/>
      <c r="I33" s="722"/>
      <c r="J33" s="673"/>
      <c r="K33" s="673"/>
      <c r="L33" s="673"/>
      <c r="M33" s="673"/>
    </row>
    <row r="34" spans="1:13" s="537" customFormat="1" ht="12.75" customHeight="1" x14ac:dyDescent="0.25">
      <c r="A34" s="592"/>
      <c r="B34" s="727"/>
      <c r="C34" s="728"/>
      <c r="D34" s="714"/>
      <c r="E34" s="714"/>
      <c r="F34" s="714"/>
      <c r="G34" s="714"/>
      <c r="H34" s="714"/>
      <c r="I34" s="729"/>
      <c r="J34" s="673"/>
      <c r="K34" s="673"/>
      <c r="L34" s="673"/>
      <c r="M34" s="673"/>
    </row>
    <row r="35" spans="1:13" s="541" customFormat="1" ht="30" customHeight="1" x14ac:dyDescent="0.25">
      <c r="A35" s="550" t="s">
        <v>429</v>
      </c>
      <c r="B35" s="554" t="s">
        <v>425</v>
      </c>
      <c r="C35" s="700"/>
      <c r="D35" s="701"/>
      <c r="E35" s="701"/>
      <c r="F35" s="701"/>
      <c r="G35" s="701"/>
      <c r="H35" s="702"/>
      <c r="I35" s="703"/>
      <c r="J35" s="673"/>
      <c r="K35" s="673"/>
      <c r="L35" s="673"/>
      <c r="M35" s="673"/>
    </row>
    <row r="36" spans="1:13" s="541" customFormat="1" ht="182.25" customHeight="1" x14ac:dyDescent="0.25">
      <c r="A36" s="542"/>
      <c r="B36" s="543" t="s">
        <v>553</v>
      </c>
      <c r="C36" s="717"/>
      <c r="D36" s="705"/>
      <c r="E36" s="705"/>
      <c r="F36" s="705"/>
      <c r="G36" s="705"/>
      <c r="H36" s="723"/>
      <c r="I36" s="706"/>
      <c r="J36" s="673"/>
      <c r="K36" s="673"/>
      <c r="L36" s="673"/>
      <c r="M36" s="673"/>
    </row>
    <row r="37" spans="1:13" s="537" customFormat="1" ht="20.25" customHeight="1" x14ac:dyDescent="0.25">
      <c r="A37" s="552" t="s">
        <v>198</v>
      </c>
      <c r="B37" s="553" t="s">
        <v>421</v>
      </c>
      <c r="C37" s="724" t="s">
        <v>404</v>
      </c>
      <c r="D37" s="708">
        <v>1850</v>
      </c>
      <c r="E37" s="708"/>
      <c r="F37" s="708"/>
      <c r="G37" s="708"/>
      <c r="H37" s="708"/>
      <c r="I37" s="722"/>
      <c r="J37" s="673"/>
      <c r="K37" s="673"/>
      <c r="L37" s="673"/>
      <c r="M37" s="673"/>
    </row>
    <row r="38" spans="1:13" s="537" customFormat="1" ht="18.75" customHeight="1" x14ac:dyDescent="0.25">
      <c r="A38" s="535" t="s">
        <v>432</v>
      </c>
      <c r="B38" s="536" t="s">
        <v>427</v>
      </c>
      <c r="C38" s="700"/>
      <c r="D38" s="701"/>
      <c r="E38" s="701"/>
      <c r="F38" s="701"/>
      <c r="G38" s="701"/>
      <c r="H38" s="702"/>
      <c r="I38" s="703"/>
      <c r="J38" s="673"/>
      <c r="K38" s="673"/>
      <c r="L38" s="673"/>
      <c r="M38" s="673"/>
    </row>
    <row r="39" spans="1:13" s="534" customFormat="1" ht="200.25" customHeight="1" x14ac:dyDescent="0.25">
      <c r="A39" s="542"/>
      <c r="B39" s="543" t="s">
        <v>554</v>
      </c>
      <c r="C39" s="717"/>
      <c r="D39" s="705"/>
      <c r="E39" s="705"/>
      <c r="F39" s="705"/>
      <c r="G39" s="705"/>
      <c r="H39" s="723"/>
      <c r="I39" s="706"/>
      <c r="J39" s="673"/>
      <c r="K39" s="673"/>
      <c r="L39" s="673"/>
      <c r="M39" s="673"/>
    </row>
    <row r="40" spans="1:13" s="534" customFormat="1" ht="19.5" customHeight="1" x14ac:dyDescent="0.25">
      <c r="A40" s="552" t="s">
        <v>198</v>
      </c>
      <c r="B40" s="553" t="s">
        <v>428</v>
      </c>
      <c r="C40" s="724" t="s">
        <v>404</v>
      </c>
      <c r="D40" s="708">
        <f>80*9.5</f>
        <v>760</v>
      </c>
      <c r="E40" s="708"/>
      <c r="F40" s="708"/>
      <c r="G40" s="708"/>
      <c r="H40" s="708"/>
      <c r="I40" s="722"/>
      <c r="J40" s="673"/>
      <c r="K40" s="673"/>
      <c r="L40" s="673"/>
      <c r="M40" s="673"/>
    </row>
    <row r="41" spans="1:13" s="534" customFormat="1" ht="18" customHeight="1" x14ac:dyDescent="0.25">
      <c r="A41" s="556" t="s">
        <v>435</v>
      </c>
      <c r="B41" s="557" t="s">
        <v>430</v>
      </c>
      <c r="C41" s="693"/>
      <c r="D41" s="694"/>
      <c r="E41" s="694"/>
      <c r="F41" s="694"/>
      <c r="G41" s="694"/>
      <c r="H41" s="695"/>
      <c r="I41" s="696"/>
      <c r="J41" s="673"/>
      <c r="K41" s="673"/>
      <c r="L41" s="673"/>
      <c r="M41" s="673"/>
    </row>
    <row r="42" spans="1:13" s="534" customFormat="1" ht="141" customHeight="1" x14ac:dyDescent="0.25">
      <c r="A42" s="542"/>
      <c r="B42" s="543" t="s">
        <v>555</v>
      </c>
      <c r="C42" s="717"/>
      <c r="D42" s="705"/>
      <c r="E42" s="705"/>
      <c r="F42" s="705"/>
      <c r="G42" s="705"/>
      <c r="H42" s="705"/>
      <c r="I42" s="706"/>
      <c r="J42" s="673"/>
      <c r="K42" s="673"/>
      <c r="L42" s="673"/>
      <c r="M42" s="673"/>
    </row>
    <row r="43" spans="1:13" s="534" customFormat="1" ht="20.25" customHeight="1" x14ac:dyDescent="0.25">
      <c r="A43" s="558" t="s">
        <v>198</v>
      </c>
      <c r="B43" s="559" t="s">
        <v>431</v>
      </c>
      <c r="C43" s="718" t="s">
        <v>404</v>
      </c>
      <c r="D43" s="719">
        <v>50</v>
      </c>
      <c r="E43" s="719"/>
      <c r="F43" s="719"/>
      <c r="G43" s="719"/>
      <c r="H43" s="719"/>
      <c r="I43" s="720"/>
      <c r="J43" s="673"/>
      <c r="K43" s="673"/>
      <c r="L43" s="673"/>
      <c r="M43" s="673"/>
    </row>
    <row r="44" spans="1:13" s="534" customFormat="1" ht="21.75" customHeight="1" x14ac:dyDescent="0.25">
      <c r="A44" s="560" t="s">
        <v>211</v>
      </c>
      <c r="B44" s="561" t="s">
        <v>556</v>
      </c>
      <c r="C44" s="721" t="s">
        <v>182</v>
      </c>
      <c r="D44" s="708">
        <v>35</v>
      </c>
      <c r="E44" s="708"/>
      <c r="F44" s="708"/>
      <c r="G44" s="708"/>
      <c r="H44" s="708"/>
      <c r="I44" s="722"/>
      <c r="J44" s="673"/>
      <c r="K44" s="673"/>
      <c r="L44" s="673"/>
      <c r="M44" s="673"/>
    </row>
    <row r="45" spans="1:13" s="541" customFormat="1" ht="30" customHeight="1" x14ac:dyDescent="0.25">
      <c r="A45" s="550" t="s">
        <v>443</v>
      </c>
      <c r="B45" s="730" t="s">
        <v>433</v>
      </c>
      <c r="C45" s="700"/>
      <c r="D45" s="701"/>
      <c r="E45" s="701"/>
      <c r="F45" s="701"/>
      <c r="G45" s="701"/>
      <c r="H45" s="702"/>
      <c r="I45" s="703"/>
      <c r="J45" s="673"/>
      <c r="K45" s="673"/>
      <c r="L45" s="673"/>
      <c r="M45" s="673"/>
    </row>
    <row r="46" spans="1:13" s="541" customFormat="1" ht="139.5" customHeight="1" x14ac:dyDescent="0.25">
      <c r="A46" s="538"/>
      <c r="B46" s="562" t="s">
        <v>434</v>
      </c>
      <c r="C46" s="725" t="s">
        <v>182</v>
      </c>
      <c r="D46" s="698">
        <v>685</v>
      </c>
      <c r="E46" s="698"/>
      <c r="F46" s="698"/>
      <c r="G46" s="698"/>
      <c r="H46" s="698"/>
      <c r="I46" s="699"/>
      <c r="J46" s="673"/>
      <c r="K46" s="673"/>
      <c r="L46" s="673"/>
      <c r="M46" s="673"/>
    </row>
    <row r="47" spans="1:13" s="541" customFormat="1" ht="20.25" customHeight="1" x14ac:dyDescent="0.25">
      <c r="A47" s="535" t="s">
        <v>448</v>
      </c>
      <c r="B47" s="540" t="s">
        <v>436</v>
      </c>
      <c r="C47" s="700"/>
      <c r="D47" s="701"/>
      <c r="E47" s="701"/>
      <c r="F47" s="701"/>
      <c r="G47" s="701"/>
      <c r="H47" s="702"/>
      <c r="I47" s="703"/>
      <c r="J47" s="673"/>
      <c r="K47" s="673"/>
      <c r="L47" s="673"/>
      <c r="M47" s="673"/>
    </row>
    <row r="48" spans="1:13" s="541" customFormat="1" ht="89.25" customHeight="1" x14ac:dyDescent="0.25">
      <c r="A48" s="564"/>
      <c r="B48" s="565" t="s">
        <v>437</v>
      </c>
      <c r="C48" s="731"/>
      <c r="D48" s="732"/>
      <c r="E48" s="732"/>
      <c r="F48" s="732"/>
      <c r="G48" s="732"/>
      <c r="H48" s="732"/>
      <c r="I48" s="733"/>
      <c r="J48" s="673"/>
      <c r="K48" s="673"/>
      <c r="L48" s="673"/>
      <c r="M48" s="673"/>
    </row>
    <row r="49" spans="1:13" s="541" customFormat="1" ht="20.25" customHeight="1" x14ac:dyDescent="0.25">
      <c r="A49" s="566" t="s">
        <v>198</v>
      </c>
      <c r="B49" s="567" t="s">
        <v>438</v>
      </c>
      <c r="C49" s="734" t="s">
        <v>182</v>
      </c>
      <c r="D49" s="673">
        <v>385</v>
      </c>
      <c r="E49" s="673"/>
      <c r="F49" s="673"/>
      <c r="G49" s="673"/>
      <c r="H49" s="673"/>
      <c r="I49" s="720"/>
      <c r="J49" s="673"/>
      <c r="K49" s="673"/>
      <c r="L49" s="673"/>
      <c r="M49" s="673"/>
    </row>
    <row r="50" spans="1:13" s="541" customFormat="1" ht="20.25" customHeight="1" x14ac:dyDescent="0.25">
      <c r="A50" s="558" t="s">
        <v>211</v>
      </c>
      <c r="B50" s="559" t="s">
        <v>439</v>
      </c>
      <c r="C50" s="718" t="s">
        <v>182</v>
      </c>
      <c r="D50" s="719">
        <v>23</v>
      </c>
      <c r="E50" s="719"/>
      <c r="F50" s="719"/>
      <c r="G50" s="719"/>
      <c r="H50" s="719"/>
      <c r="I50" s="720"/>
      <c r="J50" s="673"/>
      <c r="K50" s="673"/>
      <c r="L50" s="673"/>
      <c r="M50" s="673"/>
    </row>
    <row r="51" spans="1:13" s="541" customFormat="1" ht="20.25" customHeight="1" x14ac:dyDescent="0.25">
      <c r="A51" s="560" t="s">
        <v>212</v>
      </c>
      <c r="B51" s="561" t="s">
        <v>440</v>
      </c>
      <c r="C51" s="721" t="s">
        <v>182</v>
      </c>
      <c r="D51" s="708">
        <v>60</v>
      </c>
      <c r="E51" s="708"/>
      <c r="F51" s="708"/>
      <c r="G51" s="708"/>
      <c r="H51" s="708"/>
      <c r="I51" s="722"/>
      <c r="J51" s="673"/>
      <c r="K51" s="673"/>
      <c r="L51" s="673"/>
      <c r="M51" s="673"/>
    </row>
    <row r="52" spans="1:13" s="541" customFormat="1" ht="12" customHeight="1" x14ac:dyDescent="0.25">
      <c r="A52" s="568"/>
      <c r="B52" s="569"/>
      <c r="C52" s="735"/>
      <c r="D52" s="736"/>
      <c r="E52" s="736"/>
      <c r="F52" s="736"/>
      <c r="G52" s="736"/>
      <c r="H52" s="737"/>
      <c r="I52" s="738"/>
      <c r="J52" s="673"/>
      <c r="K52" s="673"/>
      <c r="L52" s="673"/>
      <c r="M52" s="673"/>
    </row>
    <row r="53" spans="1:13" s="534" customFormat="1" ht="21" customHeight="1" x14ac:dyDescent="0.25">
      <c r="A53" s="570" t="s">
        <v>441</v>
      </c>
      <c r="B53" s="571" t="s">
        <v>442</v>
      </c>
      <c r="C53" s="690"/>
      <c r="D53" s="691"/>
      <c r="E53" s="691"/>
      <c r="F53" s="691"/>
      <c r="G53" s="691"/>
      <c r="H53" s="691"/>
      <c r="I53" s="692"/>
      <c r="J53" s="673"/>
      <c r="K53" s="673"/>
      <c r="L53" s="673"/>
      <c r="M53" s="673"/>
    </row>
    <row r="54" spans="1:13" s="534" customFormat="1" ht="21" customHeight="1" x14ac:dyDescent="0.25">
      <c r="A54" s="572" t="s">
        <v>453</v>
      </c>
      <c r="B54" s="573" t="s">
        <v>444</v>
      </c>
      <c r="C54" s="693"/>
      <c r="D54" s="694"/>
      <c r="E54" s="694"/>
      <c r="F54" s="694"/>
      <c r="G54" s="694"/>
      <c r="H54" s="695"/>
      <c r="I54" s="696"/>
      <c r="J54" s="673"/>
      <c r="K54" s="673"/>
      <c r="L54" s="673"/>
      <c r="M54" s="673"/>
    </row>
    <row r="55" spans="1:13" s="541" customFormat="1" ht="96" customHeight="1" x14ac:dyDescent="0.25">
      <c r="A55" s="574"/>
      <c r="B55" s="565" t="s">
        <v>445</v>
      </c>
      <c r="C55" s="739"/>
      <c r="D55" s="740"/>
      <c r="E55" s="740"/>
      <c r="F55" s="740"/>
      <c r="G55" s="740"/>
      <c r="H55" s="740"/>
      <c r="I55" s="741"/>
      <c r="J55" s="673"/>
      <c r="K55" s="673"/>
      <c r="L55" s="673"/>
      <c r="M55" s="673"/>
    </row>
    <row r="56" spans="1:13" s="541" customFormat="1" ht="20.25" customHeight="1" x14ac:dyDescent="0.25">
      <c r="A56" s="566" t="s">
        <v>198</v>
      </c>
      <c r="B56" s="567" t="s">
        <v>446</v>
      </c>
      <c r="C56" s="734" t="s">
        <v>404</v>
      </c>
      <c r="D56" s="673">
        <v>1450</v>
      </c>
      <c r="E56" s="673"/>
      <c r="F56" s="673"/>
      <c r="G56" s="673"/>
      <c r="H56" s="673"/>
      <c r="I56" s="720"/>
      <c r="J56" s="673"/>
      <c r="K56" s="673"/>
      <c r="L56" s="673"/>
      <c r="M56" s="673"/>
    </row>
    <row r="57" spans="1:13" s="541" customFormat="1" ht="20.25" customHeight="1" x14ac:dyDescent="0.25">
      <c r="A57" s="566" t="s">
        <v>211</v>
      </c>
      <c r="B57" s="567" t="s">
        <v>447</v>
      </c>
      <c r="C57" s="734" t="s">
        <v>404</v>
      </c>
      <c r="D57" s="673">
        <v>55</v>
      </c>
      <c r="E57" s="673"/>
      <c r="F57" s="673"/>
      <c r="G57" s="673"/>
      <c r="H57" s="673"/>
      <c r="I57" s="720"/>
      <c r="J57" s="673"/>
      <c r="K57" s="673"/>
      <c r="L57" s="673"/>
      <c r="M57" s="673"/>
    </row>
    <row r="58" spans="1:13" s="541" customFormat="1" ht="20.25" customHeight="1" x14ac:dyDescent="0.25">
      <c r="A58" s="560" t="s">
        <v>212</v>
      </c>
      <c r="B58" s="561" t="s">
        <v>440</v>
      </c>
      <c r="C58" s="721" t="s">
        <v>404</v>
      </c>
      <c r="D58" s="708">
        <v>230</v>
      </c>
      <c r="E58" s="708"/>
      <c r="F58" s="708"/>
      <c r="G58" s="708"/>
      <c r="H58" s="708"/>
      <c r="I58" s="722"/>
      <c r="J58" s="673"/>
      <c r="K58" s="673"/>
      <c r="L58" s="673"/>
      <c r="M58" s="673"/>
    </row>
    <row r="59" spans="1:13" s="541" customFormat="1" ht="15" customHeight="1" x14ac:dyDescent="0.25">
      <c r="A59" s="555"/>
      <c r="B59" s="742"/>
      <c r="C59" s="743"/>
      <c r="D59" s="714"/>
      <c r="E59" s="714"/>
      <c r="F59" s="714"/>
      <c r="G59" s="714"/>
      <c r="H59" s="714"/>
      <c r="I59" s="729"/>
      <c r="J59" s="673"/>
      <c r="K59" s="673"/>
      <c r="L59" s="673"/>
      <c r="M59" s="673"/>
    </row>
    <row r="60" spans="1:13" s="541" customFormat="1" ht="19.5" customHeight="1" x14ac:dyDescent="0.25">
      <c r="A60" s="575" t="s">
        <v>454</v>
      </c>
      <c r="B60" s="576" t="s">
        <v>449</v>
      </c>
      <c r="C60" s="700"/>
      <c r="D60" s="701"/>
      <c r="E60" s="701"/>
      <c r="F60" s="701"/>
      <c r="G60" s="701"/>
      <c r="H60" s="702"/>
      <c r="I60" s="703"/>
      <c r="J60" s="673"/>
      <c r="K60" s="673"/>
      <c r="L60" s="673"/>
      <c r="M60" s="673"/>
    </row>
    <row r="61" spans="1:13" s="541" customFormat="1" ht="89.25" customHeight="1" x14ac:dyDescent="0.25">
      <c r="A61" s="574"/>
      <c r="B61" s="565" t="s">
        <v>450</v>
      </c>
      <c r="C61" s="739"/>
      <c r="D61" s="740"/>
      <c r="E61" s="740"/>
      <c r="F61" s="740"/>
      <c r="G61" s="740"/>
      <c r="H61" s="740"/>
      <c r="I61" s="741"/>
      <c r="J61" s="673"/>
      <c r="K61" s="673"/>
      <c r="L61" s="673"/>
      <c r="M61" s="673"/>
    </row>
    <row r="62" spans="1:13" s="541" customFormat="1" ht="20.25" customHeight="1" x14ac:dyDescent="0.25">
      <c r="A62" s="566" t="s">
        <v>198</v>
      </c>
      <c r="B62" s="567" t="s">
        <v>451</v>
      </c>
      <c r="C62" s="734" t="s">
        <v>404</v>
      </c>
      <c r="D62" s="673">
        <v>2100</v>
      </c>
      <c r="E62" s="673"/>
      <c r="F62" s="673"/>
      <c r="G62" s="673"/>
      <c r="H62" s="673"/>
      <c r="I62" s="720"/>
      <c r="J62" s="673"/>
      <c r="K62" s="673"/>
      <c r="L62" s="673"/>
      <c r="M62" s="673"/>
    </row>
    <row r="63" spans="1:13" s="541" customFormat="1" ht="20.25" customHeight="1" x14ac:dyDescent="0.25">
      <c r="A63" s="560" t="s">
        <v>211</v>
      </c>
      <c r="B63" s="561" t="s">
        <v>452</v>
      </c>
      <c r="C63" s="721" t="s">
        <v>404</v>
      </c>
      <c r="D63" s="708">
        <v>850</v>
      </c>
      <c r="E63" s="708"/>
      <c r="F63" s="708"/>
      <c r="G63" s="708"/>
      <c r="H63" s="708"/>
      <c r="I63" s="722"/>
      <c r="J63" s="673"/>
      <c r="K63" s="673"/>
      <c r="L63" s="673"/>
      <c r="M63" s="673"/>
    </row>
    <row r="64" spans="1:13" s="541" customFormat="1" ht="18.75" customHeight="1" x14ac:dyDescent="0.25">
      <c r="A64" s="575" t="s">
        <v>456</v>
      </c>
      <c r="B64" s="576" t="s">
        <v>557</v>
      </c>
      <c r="C64" s="700"/>
      <c r="D64" s="701"/>
      <c r="E64" s="701"/>
      <c r="F64" s="701"/>
      <c r="G64" s="701"/>
      <c r="H64" s="702"/>
      <c r="I64" s="703"/>
      <c r="J64" s="673"/>
      <c r="K64" s="673"/>
      <c r="L64" s="673"/>
      <c r="M64" s="673"/>
    </row>
    <row r="65" spans="1:13" s="541" customFormat="1" ht="173.25" customHeight="1" x14ac:dyDescent="0.25">
      <c r="A65" s="579"/>
      <c r="B65" s="578" t="s">
        <v>558</v>
      </c>
      <c r="C65" s="697" t="s">
        <v>404</v>
      </c>
      <c r="D65" s="698">
        <v>75</v>
      </c>
      <c r="E65" s="698"/>
      <c r="F65" s="698"/>
      <c r="G65" s="698"/>
      <c r="H65" s="698"/>
      <c r="I65" s="699"/>
      <c r="J65" s="673"/>
      <c r="K65" s="673"/>
      <c r="L65" s="673"/>
      <c r="M65" s="673"/>
    </row>
    <row r="66" spans="1:13" s="541" customFormat="1" ht="19.5" customHeight="1" x14ac:dyDescent="0.25">
      <c r="A66" s="575" t="s">
        <v>459</v>
      </c>
      <c r="B66" s="573" t="s">
        <v>559</v>
      </c>
      <c r="C66" s="693"/>
      <c r="D66" s="694"/>
      <c r="E66" s="701"/>
      <c r="F66" s="701"/>
      <c r="G66" s="701"/>
      <c r="H66" s="702"/>
      <c r="I66" s="703"/>
      <c r="J66" s="673"/>
      <c r="K66" s="673"/>
      <c r="L66" s="673"/>
      <c r="M66" s="673"/>
    </row>
    <row r="67" spans="1:13" s="541" customFormat="1" ht="81" customHeight="1" x14ac:dyDescent="0.25">
      <c r="A67" s="579"/>
      <c r="B67" s="582" t="s">
        <v>455</v>
      </c>
      <c r="C67" s="697" t="s">
        <v>404</v>
      </c>
      <c r="D67" s="698">
        <v>1000</v>
      </c>
      <c r="E67" s="698"/>
      <c r="F67" s="698"/>
      <c r="G67" s="698"/>
      <c r="H67" s="698"/>
      <c r="I67" s="699"/>
      <c r="J67" s="673"/>
      <c r="K67" s="673"/>
      <c r="L67" s="673"/>
      <c r="M67" s="673"/>
    </row>
    <row r="68" spans="1:13" s="541" customFormat="1" ht="18.75" customHeight="1" x14ac:dyDescent="0.25">
      <c r="A68" s="572" t="s">
        <v>462</v>
      </c>
      <c r="B68" s="573" t="s">
        <v>560</v>
      </c>
      <c r="C68" s="693"/>
      <c r="D68" s="694"/>
      <c r="E68" s="694"/>
      <c r="F68" s="694"/>
      <c r="G68" s="694"/>
      <c r="H68" s="695"/>
      <c r="I68" s="696"/>
      <c r="J68" s="673"/>
      <c r="K68" s="673"/>
      <c r="L68" s="673"/>
      <c r="M68" s="673"/>
    </row>
    <row r="69" spans="1:13" s="541" customFormat="1" ht="165.75" customHeight="1" x14ac:dyDescent="0.25">
      <c r="A69" s="744"/>
      <c r="B69" s="582" t="s">
        <v>561</v>
      </c>
      <c r="C69" s="745" t="s">
        <v>404</v>
      </c>
      <c r="D69" s="746">
        <v>1735</v>
      </c>
      <c r="E69" s="747"/>
      <c r="F69" s="748"/>
      <c r="G69" s="749"/>
      <c r="H69" s="705"/>
      <c r="I69" s="706"/>
      <c r="J69" s="673"/>
      <c r="K69" s="673"/>
      <c r="L69" s="673"/>
      <c r="M69" s="673"/>
    </row>
    <row r="70" spans="1:13" s="541" customFormat="1" ht="18.75" customHeight="1" x14ac:dyDescent="0.25">
      <c r="A70" s="572" t="s">
        <v>466</v>
      </c>
      <c r="B70" s="573" t="s">
        <v>457</v>
      </c>
      <c r="C70" s="693"/>
      <c r="D70" s="694"/>
      <c r="E70" s="694"/>
      <c r="F70" s="694"/>
      <c r="G70" s="694"/>
      <c r="H70" s="695"/>
      <c r="I70" s="696"/>
      <c r="J70" s="673"/>
      <c r="K70" s="673"/>
      <c r="L70" s="673"/>
      <c r="M70" s="673"/>
    </row>
    <row r="71" spans="1:13" s="541" customFormat="1" ht="75" customHeight="1" x14ac:dyDescent="0.25">
      <c r="A71" s="581"/>
      <c r="B71" s="582" t="s">
        <v>458</v>
      </c>
      <c r="C71" s="750" t="s">
        <v>404</v>
      </c>
      <c r="D71" s="726">
        <v>20</v>
      </c>
      <c r="E71" s="726"/>
      <c r="F71" s="726"/>
      <c r="G71" s="726"/>
      <c r="H71" s="726"/>
      <c r="I71" s="699"/>
      <c r="J71" s="673"/>
      <c r="K71" s="673"/>
      <c r="L71" s="673"/>
      <c r="M71" s="673"/>
    </row>
    <row r="72" spans="1:13" s="541" customFormat="1" ht="20.25" customHeight="1" x14ac:dyDescent="0.25">
      <c r="A72" s="575" t="s">
        <v>470</v>
      </c>
      <c r="B72" s="576" t="s">
        <v>460</v>
      </c>
      <c r="C72" s="700"/>
      <c r="D72" s="701"/>
      <c r="E72" s="701"/>
      <c r="F72" s="701"/>
      <c r="G72" s="701"/>
      <c r="H72" s="702"/>
      <c r="I72" s="703"/>
      <c r="J72" s="673"/>
      <c r="K72" s="673"/>
      <c r="L72" s="673"/>
      <c r="M72" s="673"/>
    </row>
    <row r="73" spans="1:13" s="541" customFormat="1" ht="121.5" customHeight="1" x14ac:dyDescent="0.25">
      <c r="A73" s="581"/>
      <c r="B73" s="582" t="s">
        <v>461</v>
      </c>
      <c r="C73" s="750" t="s">
        <v>182</v>
      </c>
      <c r="D73" s="726">
        <v>410</v>
      </c>
      <c r="E73" s="726"/>
      <c r="F73" s="726"/>
      <c r="G73" s="726"/>
      <c r="H73" s="726"/>
      <c r="I73" s="699"/>
      <c r="J73" s="673"/>
      <c r="K73" s="673"/>
      <c r="L73" s="673"/>
      <c r="M73" s="673"/>
    </row>
    <row r="74" spans="1:13" s="541" customFormat="1" ht="18.75" customHeight="1" x14ac:dyDescent="0.25">
      <c r="A74" s="575" t="s">
        <v>471</v>
      </c>
      <c r="B74" s="576" t="s">
        <v>562</v>
      </c>
      <c r="C74" s="700"/>
      <c r="D74" s="701"/>
      <c r="E74" s="701"/>
      <c r="F74" s="701"/>
      <c r="G74" s="701"/>
      <c r="H74" s="702"/>
      <c r="I74" s="703"/>
      <c r="J74" s="673"/>
      <c r="K74" s="673"/>
      <c r="L74" s="673"/>
      <c r="M74" s="673"/>
    </row>
    <row r="75" spans="1:13" s="541" customFormat="1" ht="104.25" customHeight="1" x14ac:dyDescent="0.25">
      <c r="A75" s="584"/>
      <c r="B75" s="585" t="s">
        <v>463</v>
      </c>
      <c r="C75" s="751" t="s">
        <v>404</v>
      </c>
      <c r="D75" s="723">
        <v>110</v>
      </c>
      <c r="E75" s="723"/>
      <c r="F75" s="723"/>
      <c r="G75" s="723"/>
      <c r="H75" s="723"/>
      <c r="I75" s="706"/>
      <c r="J75" s="673"/>
      <c r="K75" s="673"/>
      <c r="L75" s="673"/>
      <c r="M75" s="673"/>
    </row>
    <row r="76" spans="1:13" s="541" customFormat="1" ht="16.5" customHeight="1" x14ac:dyDescent="0.25">
      <c r="A76" s="563"/>
      <c r="B76" s="752"/>
      <c r="C76" s="753"/>
      <c r="D76" s="754"/>
      <c r="E76" s="754"/>
      <c r="F76" s="754"/>
      <c r="G76" s="754"/>
      <c r="H76" s="755"/>
      <c r="I76" s="756"/>
      <c r="J76" s="673"/>
      <c r="K76" s="673"/>
      <c r="L76" s="673"/>
      <c r="M76" s="673"/>
    </row>
    <row r="77" spans="1:13" s="534" customFormat="1" ht="21" customHeight="1" x14ac:dyDescent="0.25">
      <c r="A77" s="570" t="s">
        <v>464</v>
      </c>
      <c r="B77" s="571" t="s">
        <v>465</v>
      </c>
      <c r="C77" s="690"/>
      <c r="D77" s="691"/>
      <c r="E77" s="691"/>
      <c r="F77" s="691"/>
      <c r="G77" s="691"/>
      <c r="H77" s="691"/>
      <c r="I77" s="692"/>
      <c r="J77" s="673"/>
      <c r="K77" s="673"/>
      <c r="L77" s="673"/>
      <c r="M77" s="673"/>
    </row>
    <row r="78" spans="1:13" s="537" customFormat="1" ht="23.25" customHeight="1" x14ac:dyDescent="0.25">
      <c r="A78" s="572" t="s">
        <v>474</v>
      </c>
      <c r="B78" s="573" t="s">
        <v>467</v>
      </c>
      <c r="C78" s="693"/>
      <c r="D78" s="694"/>
      <c r="E78" s="694"/>
      <c r="F78" s="694"/>
      <c r="G78" s="694"/>
      <c r="H78" s="695"/>
      <c r="I78" s="696"/>
      <c r="J78" s="673"/>
      <c r="K78" s="673"/>
      <c r="L78" s="673"/>
      <c r="M78" s="673"/>
    </row>
    <row r="79" spans="1:13" s="587" customFormat="1" ht="180" customHeight="1" x14ac:dyDescent="0.25">
      <c r="A79" s="577"/>
      <c r="B79" s="578" t="s">
        <v>468</v>
      </c>
      <c r="C79" s="704"/>
      <c r="D79" s="705"/>
      <c r="E79" s="705"/>
      <c r="F79" s="705"/>
      <c r="G79" s="705"/>
      <c r="H79" s="705"/>
      <c r="I79" s="706"/>
      <c r="J79" s="673"/>
      <c r="K79" s="673"/>
      <c r="L79" s="673"/>
      <c r="M79" s="673"/>
    </row>
    <row r="80" spans="1:13" s="587" customFormat="1" ht="19.5" customHeight="1" x14ac:dyDescent="0.25">
      <c r="A80" s="552" t="s">
        <v>198</v>
      </c>
      <c r="B80" s="586" t="s">
        <v>469</v>
      </c>
      <c r="C80" s="724" t="s">
        <v>404</v>
      </c>
      <c r="D80" s="708">
        <v>4150</v>
      </c>
      <c r="E80" s="708"/>
      <c r="F80" s="708"/>
      <c r="G80" s="708"/>
      <c r="H80" s="708"/>
      <c r="I80" s="722"/>
      <c r="J80" s="673"/>
      <c r="K80" s="673"/>
      <c r="L80" s="673"/>
      <c r="M80" s="673"/>
    </row>
    <row r="81" spans="1:13" s="537" customFormat="1" ht="29.25" customHeight="1" x14ac:dyDescent="0.25">
      <c r="A81" s="590" t="s">
        <v>476</v>
      </c>
      <c r="B81" s="591" t="s">
        <v>563</v>
      </c>
      <c r="C81" s="693"/>
      <c r="D81" s="694"/>
      <c r="E81" s="694"/>
      <c r="F81" s="694"/>
      <c r="G81" s="694"/>
      <c r="H81" s="695"/>
      <c r="I81" s="696"/>
      <c r="J81" s="673"/>
      <c r="K81" s="673"/>
      <c r="L81" s="673"/>
      <c r="M81" s="673"/>
    </row>
    <row r="82" spans="1:13" s="587" customFormat="1" ht="60.75" customHeight="1" x14ac:dyDescent="0.25">
      <c r="A82" s="579"/>
      <c r="B82" s="580" t="s">
        <v>564</v>
      </c>
      <c r="C82" s="697" t="s">
        <v>404</v>
      </c>
      <c r="D82" s="698">
        <v>75</v>
      </c>
      <c r="E82" s="698"/>
      <c r="F82" s="698"/>
      <c r="G82" s="698"/>
      <c r="H82" s="698"/>
      <c r="I82" s="699"/>
      <c r="J82" s="673"/>
      <c r="K82" s="673"/>
      <c r="L82" s="673"/>
      <c r="M82" s="673"/>
    </row>
    <row r="83" spans="1:13" s="537" customFormat="1" ht="18" customHeight="1" x14ac:dyDescent="0.25">
      <c r="A83" s="575" t="s">
        <v>480</v>
      </c>
      <c r="B83" s="576" t="s">
        <v>472</v>
      </c>
      <c r="C83" s="700"/>
      <c r="D83" s="701"/>
      <c r="E83" s="701"/>
      <c r="F83" s="701"/>
      <c r="G83" s="701"/>
      <c r="H83" s="702"/>
      <c r="I83" s="703"/>
      <c r="J83" s="673"/>
      <c r="K83" s="673"/>
      <c r="L83" s="673"/>
      <c r="M83" s="673"/>
    </row>
    <row r="84" spans="1:13" s="587" customFormat="1" ht="226.5" customHeight="1" x14ac:dyDescent="0.25">
      <c r="A84" s="579"/>
      <c r="B84" s="580" t="s">
        <v>473</v>
      </c>
      <c r="C84" s="697" t="s">
        <v>404</v>
      </c>
      <c r="D84" s="698">
        <v>35</v>
      </c>
      <c r="E84" s="698"/>
      <c r="F84" s="698"/>
      <c r="G84" s="698"/>
      <c r="H84" s="698"/>
      <c r="I84" s="699"/>
      <c r="J84" s="673"/>
      <c r="K84" s="673"/>
      <c r="L84" s="673"/>
      <c r="M84" s="673"/>
    </row>
    <row r="85" spans="1:13" s="537" customFormat="1" ht="18.75" customHeight="1" x14ac:dyDescent="0.25">
      <c r="A85" s="575" t="s">
        <v>484</v>
      </c>
      <c r="B85" s="576" t="s">
        <v>565</v>
      </c>
      <c r="C85" s="700"/>
      <c r="D85" s="701"/>
      <c r="E85" s="701"/>
      <c r="F85" s="701"/>
      <c r="G85" s="701"/>
      <c r="H85" s="701"/>
      <c r="I85" s="757"/>
      <c r="J85" s="673"/>
      <c r="K85" s="673"/>
      <c r="L85" s="673"/>
      <c r="M85" s="673"/>
    </row>
    <row r="86" spans="1:13" s="537" customFormat="1" ht="60.75" customHeight="1" x14ac:dyDescent="0.25">
      <c r="A86" s="593"/>
      <c r="B86" s="594" t="s">
        <v>566</v>
      </c>
      <c r="C86" s="725" t="s">
        <v>475</v>
      </c>
      <c r="D86" s="698">
        <v>15</v>
      </c>
      <c r="E86" s="698"/>
      <c r="F86" s="698"/>
      <c r="G86" s="698"/>
      <c r="H86" s="698"/>
      <c r="I86" s="699"/>
      <c r="J86" s="673"/>
      <c r="K86" s="673"/>
      <c r="L86" s="673"/>
      <c r="M86" s="673"/>
    </row>
    <row r="87" spans="1:13" s="534" customFormat="1" ht="18.75" customHeight="1" x14ac:dyDescent="0.25">
      <c r="A87" s="575" t="s">
        <v>488</v>
      </c>
      <c r="B87" s="576" t="s">
        <v>477</v>
      </c>
      <c r="C87" s="700"/>
      <c r="D87" s="701"/>
      <c r="E87" s="701"/>
      <c r="F87" s="701"/>
      <c r="G87" s="701"/>
      <c r="H87" s="702"/>
      <c r="I87" s="703"/>
      <c r="J87" s="673"/>
      <c r="K87" s="673"/>
      <c r="L87" s="673"/>
      <c r="M87" s="673"/>
    </row>
    <row r="88" spans="1:13" s="595" customFormat="1" ht="120.75" customHeight="1" x14ac:dyDescent="0.25">
      <c r="A88" s="579"/>
      <c r="B88" s="594" t="s">
        <v>478</v>
      </c>
      <c r="C88" s="697" t="s">
        <v>404</v>
      </c>
      <c r="D88" s="698">
        <f>D67+D65</f>
        <v>1075</v>
      </c>
      <c r="E88" s="698"/>
      <c r="F88" s="698"/>
      <c r="G88" s="698"/>
      <c r="H88" s="698"/>
      <c r="I88" s="699"/>
      <c r="J88" s="673"/>
      <c r="K88" s="673"/>
      <c r="L88" s="673"/>
      <c r="M88" s="673"/>
    </row>
    <row r="89" spans="1:13" s="541" customFormat="1" ht="10.5" customHeight="1" x14ac:dyDescent="0.25">
      <c r="A89" s="588"/>
      <c r="B89" s="589"/>
      <c r="C89" s="758"/>
      <c r="D89" s="759"/>
      <c r="E89" s="759"/>
      <c r="F89" s="759"/>
      <c r="G89" s="759"/>
      <c r="H89" s="760"/>
      <c r="I89" s="761"/>
      <c r="J89" s="673"/>
      <c r="K89" s="673"/>
      <c r="L89" s="673"/>
      <c r="M89" s="673"/>
    </row>
    <row r="90" spans="1:13" s="534" customFormat="1" ht="21" customHeight="1" x14ac:dyDescent="0.25">
      <c r="A90" s="570" t="s">
        <v>375</v>
      </c>
      <c r="B90" s="571" t="s">
        <v>479</v>
      </c>
      <c r="C90" s="690"/>
      <c r="D90" s="691"/>
      <c r="E90" s="691"/>
      <c r="F90" s="691"/>
      <c r="G90" s="691"/>
      <c r="H90" s="691"/>
      <c r="I90" s="692"/>
      <c r="J90" s="673"/>
      <c r="K90" s="673"/>
      <c r="L90" s="673"/>
      <c r="M90" s="673"/>
    </row>
    <row r="91" spans="1:13" s="597" customFormat="1" ht="30" x14ac:dyDescent="0.25">
      <c r="A91" s="584" t="s">
        <v>491</v>
      </c>
      <c r="B91" s="596" t="s">
        <v>481</v>
      </c>
      <c r="C91" s="751"/>
      <c r="D91" s="723"/>
      <c r="E91" s="723"/>
      <c r="F91" s="723"/>
      <c r="G91" s="723"/>
      <c r="H91" s="723"/>
      <c r="I91" s="762"/>
      <c r="J91" s="673"/>
      <c r="K91" s="673"/>
      <c r="L91" s="673"/>
      <c r="M91" s="673"/>
    </row>
    <row r="92" spans="1:13" s="597" customFormat="1" ht="151.5" customHeight="1" x14ac:dyDescent="0.25">
      <c r="A92" s="598"/>
      <c r="B92" s="599" t="s">
        <v>482</v>
      </c>
      <c r="C92" s="751"/>
      <c r="D92" s="723"/>
      <c r="E92" s="723"/>
      <c r="F92" s="723"/>
      <c r="G92" s="723"/>
      <c r="H92" s="723"/>
      <c r="I92" s="762"/>
      <c r="J92" s="673"/>
      <c r="K92" s="673"/>
      <c r="L92" s="673"/>
      <c r="M92" s="673"/>
    </row>
    <row r="93" spans="1:13" s="597" customFormat="1" ht="20.25" customHeight="1" x14ac:dyDescent="0.25">
      <c r="A93" s="600" t="s">
        <v>198</v>
      </c>
      <c r="B93" s="601" t="s">
        <v>483</v>
      </c>
      <c r="C93" s="707" t="s">
        <v>404</v>
      </c>
      <c r="D93" s="709">
        <v>465</v>
      </c>
      <c r="E93" s="709"/>
      <c r="F93" s="709"/>
      <c r="G93" s="709"/>
      <c r="H93" s="709"/>
      <c r="I93" s="710"/>
      <c r="J93" s="673"/>
      <c r="K93" s="673"/>
      <c r="L93" s="673"/>
      <c r="M93" s="673"/>
    </row>
    <row r="94" spans="1:13" s="597" customFormat="1" ht="20.25" customHeight="1" x14ac:dyDescent="0.25">
      <c r="A94" s="602" t="s">
        <v>494</v>
      </c>
      <c r="B94" s="603" t="s">
        <v>485</v>
      </c>
      <c r="C94" s="763"/>
      <c r="D94" s="764"/>
      <c r="E94" s="764"/>
      <c r="F94" s="764"/>
      <c r="G94" s="764"/>
      <c r="H94" s="764"/>
      <c r="I94" s="765"/>
      <c r="J94" s="673"/>
      <c r="K94" s="673"/>
      <c r="L94" s="673"/>
      <c r="M94" s="673"/>
    </row>
    <row r="95" spans="1:13" s="597" customFormat="1" ht="136.5" customHeight="1" x14ac:dyDescent="0.25">
      <c r="A95" s="598"/>
      <c r="B95" s="599" t="s">
        <v>486</v>
      </c>
      <c r="C95" s="751"/>
      <c r="D95" s="723"/>
      <c r="E95" s="723"/>
      <c r="F95" s="723"/>
      <c r="G95" s="723"/>
      <c r="H95" s="723"/>
      <c r="I95" s="762"/>
      <c r="J95" s="673"/>
      <c r="K95" s="673"/>
      <c r="L95" s="673"/>
      <c r="M95" s="673"/>
    </row>
    <row r="96" spans="1:13" s="597" customFormat="1" ht="18.75" customHeight="1" x14ac:dyDescent="0.25">
      <c r="A96" s="600" t="s">
        <v>198</v>
      </c>
      <c r="B96" s="601" t="s">
        <v>487</v>
      </c>
      <c r="C96" s="707" t="s">
        <v>404</v>
      </c>
      <c r="D96" s="709">
        <v>170</v>
      </c>
      <c r="E96" s="709"/>
      <c r="F96" s="709"/>
      <c r="G96" s="709"/>
      <c r="H96" s="709"/>
      <c r="I96" s="710"/>
      <c r="J96" s="673"/>
      <c r="K96" s="673"/>
      <c r="L96" s="673"/>
      <c r="M96" s="673"/>
    </row>
    <row r="97" spans="1:13" s="597" customFormat="1" ht="12.75" customHeight="1" x14ac:dyDescent="0.25">
      <c r="A97" s="638"/>
      <c r="B97" s="639"/>
      <c r="C97" s="713"/>
      <c r="D97" s="715"/>
      <c r="E97" s="715"/>
      <c r="F97" s="715"/>
      <c r="G97" s="715"/>
      <c r="H97" s="715"/>
      <c r="I97" s="716"/>
      <c r="J97" s="673"/>
      <c r="K97" s="673"/>
      <c r="L97" s="673"/>
      <c r="M97" s="673"/>
    </row>
    <row r="98" spans="1:13" s="597" customFormat="1" ht="20.25" customHeight="1" x14ac:dyDescent="0.25">
      <c r="A98" s="602" t="s">
        <v>498</v>
      </c>
      <c r="B98" s="766" t="s">
        <v>489</v>
      </c>
      <c r="C98" s="763"/>
      <c r="D98" s="764"/>
      <c r="E98" s="764"/>
      <c r="F98" s="764"/>
      <c r="G98" s="764"/>
      <c r="H98" s="764"/>
      <c r="I98" s="765"/>
      <c r="J98" s="673"/>
      <c r="K98" s="673"/>
      <c r="L98" s="673"/>
      <c r="M98" s="673"/>
    </row>
    <row r="99" spans="1:13" s="597" customFormat="1" ht="122.25" customHeight="1" x14ac:dyDescent="0.25">
      <c r="A99" s="604"/>
      <c r="B99" s="605" t="s">
        <v>490</v>
      </c>
      <c r="C99" s="750" t="s">
        <v>404</v>
      </c>
      <c r="D99" s="726">
        <v>42</v>
      </c>
      <c r="E99" s="726"/>
      <c r="F99" s="726"/>
      <c r="G99" s="726"/>
      <c r="H99" s="726"/>
      <c r="I99" s="767"/>
      <c r="J99" s="673"/>
      <c r="K99" s="673"/>
      <c r="L99" s="673"/>
      <c r="M99" s="673"/>
    </row>
    <row r="100" spans="1:13" s="597" customFormat="1" ht="18.75" customHeight="1" x14ac:dyDescent="0.25">
      <c r="A100" s="572" t="s">
        <v>500</v>
      </c>
      <c r="B100" s="573" t="s">
        <v>492</v>
      </c>
      <c r="C100" s="693"/>
      <c r="D100" s="694"/>
      <c r="E100" s="694"/>
      <c r="F100" s="694"/>
      <c r="G100" s="694"/>
      <c r="H100" s="695"/>
      <c r="I100" s="696"/>
      <c r="J100" s="673"/>
      <c r="K100" s="673"/>
      <c r="L100" s="673"/>
      <c r="M100" s="673"/>
    </row>
    <row r="101" spans="1:13" s="597" customFormat="1" ht="75" x14ac:dyDescent="0.25">
      <c r="A101" s="606"/>
      <c r="B101" s="580" t="s">
        <v>493</v>
      </c>
      <c r="C101" s="768" t="s">
        <v>404</v>
      </c>
      <c r="D101" s="769">
        <v>735</v>
      </c>
      <c r="E101" s="769"/>
      <c r="F101" s="769"/>
      <c r="G101" s="769"/>
      <c r="H101" s="698"/>
      <c r="I101" s="699"/>
      <c r="J101" s="673"/>
      <c r="K101" s="673"/>
      <c r="L101" s="673"/>
      <c r="M101" s="673"/>
    </row>
    <row r="102" spans="1:13" s="534" customFormat="1" ht="45" x14ac:dyDescent="0.25">
      <c r="A102" s="584" t="s">
        <v>502</v>
      </c>
      <c r="B102" s="607" t="s">
        <v>495</v>
      </c>
      <c r="C102" s="770"/>
      <c r="D102" s="771"/>
      <c r="E102" s="771"/>
      <c r="F102" s="771"/>
      <c r="G102" s="771"/>
      <c r="H102" s="772"/>
      <c r="I102" s="773"/>
      <c r="J102" s="673"/>
      <c r="K102" s="673"/>
      <c r="L102" s="673"/>
      <c r="M102" s="673"/>
    </row>
    <row r="103" spans="1:13" s="595" customFormat="1" ht="199.5" customHeight="1" x14ac:dyDescent="0.25">
      <c r="A103" s="608"/>
      <c r="B103" s="609" t="s">
        <v>496</v>
      </c>
      <c r="C103" s="774"/>
      <c r="D103" s="775"/>
      <c r="E103" s="775"/>
      <c r="F103" s="775"/>
      <c r="G103" s="775"/>
      <c r="H103" s="775"/>
      <c r="I103" s="776"/>
      <c r="J103" s="673"/>
      <c r="K103" s="673"/>
      <c r="L103" s="673"/>
      <c r="M103" s="673"/>
    </row>
    <row r="104" spans="1:13" s="534" customFormat="1" ht="30.75" customHeight="1" x14ac:dyDescent="0.25">
      <c r="A104" s="610" t="s">
        <v>198</v>
      </c>
      <c r="B104" s="611" t="s">
        <v>567</v>
      </c>
      <c r="C104" s="718" t="s">
        <v>475</v>
      </c>
      <c r="D104" s="719">
        <v>2</v>
      </c>
      <c r="E104" s="719"/>
      <c r="F104" s="719"/>
      <c r="G104" s="719"/>
      <c r="H104" s="719"/>
      <c r="I104" s="720"/>
      <c r="J104" s="673"/>
      <c r="K104" s="673"/>
      <c r="L104" s="673"/>
      <c r="M104" s="673"/>
    </row>
    <row r="105" spans="1:13" s="537" customFormat="1" ht="30" x14ac:dyDescent="0.25">
      <c r="A105" s="610" t="s">
        <v>211</v>
      </c>
      <c r="B105" s="611" t="s">
        <v>568</v>
      </c>
      <c r="C105" s="718" t="s">
        <v>475</v>
      </c>
      <c r="D105" s="719">
        <v>12</v>
      </c>
      <c r="E105" s="719"/>
      <c r="F105" s="719"/>
      <c r="G105" s="719"/>
      <c r="H105" s="719"/>
      <c r="I105" s="720"/>
      <c r="J105" s="673"/>
      <c r="K105" s="673"/>
      <c r="L105" s="673"/>
      <c r="M105" s="673"/>
    </row>
    <row r="106" spans="1:13" s="537" customFormat="1" ht="30.75" customHeight="1" x14ac:dyDescent="0.25">
      <c r="A106" s="612"/>
      <c r="B106" s="613" t="s">
        <v>497</v>
      </c>
      <c r="C106" s="690"/>
      <c r="D106" s="691"/>
      <c r="E106" s="691"/>
      <c r="F106" s="691"/>
      <c r="G106" s="691"/>
      <c r="H106" s="691"/>
      <c r="I106" s="692"/>
      <c r="J106" s="673"/>
      <c r="K106" s="673"/>
      <c r="L106" s="673"/>
      <c r="M106" s="673"/>
    </row>
    <row r="107" spans="1:13" s="595" customFormat="1" ht="21" customHeight="1" x14ac:dyDescent="0.25">
      <c r="A107" s="614" t="s">
        <v>506</v>
      </c>
      <c r="B107" s="615" t="s">
        <v>499</v>
      </c>
      <c r="C107" s="777"/>
      <c r="D107" s="701"/>
      <c r="E107" s="701"/>
      <c r="F107" s="701"/>
      <c r="G107" s="701"/>
      <c r="H107" s="701"/>
      <c r="I107" s="757"/>
      <c r="J107" s="673"/>
      <c r="K107" s="673"/>
      <c r="L107" s="673"/>
      <c r="M107" s="673"/>
    </row>
    <row r="108" spans="1:13" s="595" customFormat="1" ht="225" customHeight="1" x14ac:dyDescent="0.25">
      <c r="A108" s="608"/>
      <c r="B108" s="616" t="s">
        <v>569</v>
      </c>
      <c r="C108" s="774"/>
      <c r="D108" s="775"/>
      <c r="E108" s="775"/>
      <c r="F108" s="775"/>
      <c r="G108" s="775"/>
      <c r="H108" s="775"/>
      <c r="I108" s="776"/>
      <c r="J108" s="673"/>
      <c r="K108" s="673"/>
      <c r="L108" s="673"/>
      <c r="M108" s="673"/>
    </row>
    <row r="109" spans="1:13" s="619" customFormat="1" ht="30" customHeight="1" x14ac:dyDescent="0.2">
      <c r="A109" s="617" t="s">
        <v>198</v>
      </c>
      <c r="B109" s="618" t="s">
        <v>570</v>
      </c>
      <c r="C109" s="778" t="s">
        <v>83</v>
      </c>
      <c r="D109" s="779">
        <v>2</v>
      </c>
      <c r="E109" s="779"/>
      <c r="F109" s="779"/>
      <c r="G109" s="779"/>
      <c r="H109" s="780"/>
      <c r="I109" s="720"/>
      <c r="J109" s="673"/>
      <c r="K109" s="673"/>
      <c r="L109" s="673"/>
      <c r="M109" s="673"/>
    </row>
    <row r="110" spans="1:13" s="619" customFormat="1" ht="19.5" customHeight="1" x14ac:dyDescent="0.2">
      <c r="A110" s="617" t="s">
        <v>211</v>
      </c>
      <c r="B110" s="618" t="s">
        <v>571</v>
      </c>
      <c r="C110" s="781" t="s">
        <v>475</v>
      </c>
      <c r="D110" s="782">
        <v>2</v>
      </c>
      <c r="E110" s="764"/>
      <c r="F110" s="764"/>
      <c r="G110" s="764"/>
      <c r="H110" s="783"/>
      <c r="I110" s="757"/>
      <c r="J110" s="673"/>
      <c r="K110" s="673"/>
      <c r="L110" s="673"/>
      <c r="M110" s="673"/>
    </row>
    <row r="111" spans="1:13" s="619" customFormat="1" ht="19.5" customHeight="1" x14ac:dyDescent="0.2">
      <c r="A111" s="620" t="s">
        <v>211</v>
      </c>
      <c r="B111" s="621" t="s">
        <v>572</v>
      </c>
      <c r="C111" s="781" t="s">
        <v>475</v>
      </c>
      <c r="D111" s="782">
        <v>2</v>
      </c>
      <c r="E111" s="782"/>
      <c r="F111" s="782"/>
      <c r="G111" s="782"/>
      <c r="H111" s="784"/>
      <c r="I111" s="692"/>
      <c r="J111" s="673"/>
      <c r="K111" s="673"/>
      <c r="L111" s="673"/>
      <c r="M111" s="673"/>
    </row>
    <row r="112" spans="1:13" s="534" customFormat="1" ht="18.75" customHeight="1" x14ac:dyDescent="0.25">
      <c r="A112" s="602" t="s">
        <v>510</v>
      </c>
      <c r="B112" s="622" t="s">
        <v>573</v>
      </c>
      <c r="C112" s="770"/>
      <c r="D112" s="771"/>
      <c r="E112" s="771"/>
      <c r="F112" s="771"/>
      <c r="G112" s="771"/>
      <c r="H112" s="772"/>
      <c r="I112" s="773"/>
      <c r="J112" s="673"/>
      <c r="K112" s="673"/>
      <c r="L112" s="673"/>
      <c r="M112" s="673"/>
    </row>
    <row r="113" spans="1:13" s="534" customFormat="1" ht="272.25" customHeight="1" x14ac:dyDescent="0.25">
      <c r="A113" s="602"/>
      <c r="B113" s="533" t="s">
        <v>574</v>
      </c>
      <c r="C113" s="785"/>
      <c r="D113" s="786"/>
      <c r="E113" s="786"/>
      <c r="F113" s="786"/>
      <c r="G113" s="786"/>
      <c r="H113" s="786"/>
      <c r="I113" s="787"/>
      <c r="J113" s="673"/>
      <c r="K113" s="673"/>
      <c r="L113" s="673"/>
      <c r="M113" s="673"/>
    </row>
    <row r="114" spans="1:13" s="534" customFormat="1" ht="19.5" customHeight="1" x14ac:dyDescent="0.25">
      <c r="A114" s="623" t="s">
        <v>198</v>
      </c>
      <c r="B114" s="624" t="s">
        <v>501</v>
      </c>
      <c r="C114" s="788" t="s">
        <v>475</v>
      </c>
      <c r="D114" s="789">
        <v>1</v>
      </c>
      <c r="E114" s="789"/>
      <c r="F114" s="789"/>
      <c r="G114" s="789"/>
      <c r="H114" s="789"/>
      <c r="I114" s="790"/>
      <c r="J114" s="673"/>
      <c r="K114" s="673"/>
      <c r="L114" s="673"/>
      <c r="M114" s="673"/>
    </row>
    <row r="115" spans="1:13" s="619" customFormat="1" ht="19.5" customHeight="1" x14ac:dyDescent="0.2">
      <c r="A115" s="572" t="s">
        <v>512</v>
      </c>
      <c r="B115" s="573" t="s">
        <v>503</v>
      </c>
      <c r="C115" s="693"/>
      <c r="D115" s="694"/>
      <c r="E115" s="694"/>
      <c r="F115" s="694"/>
      <c r="G115" s="694"/>
      <c r="H115" s="695"/>
      <c r="I115" s="696"/>
      <c r="J115" s="673"/>
      <c r="K115" s="673"/>
      <c r="L115" s="673"/>
      <c r="M115" s="673"/>
    </row>
    <row r="116" spans="1:13" s="619" customFormat="1" ht="90" x14ac:dyDescent="0.25">
      <c r="A116" s="625"/>
      <c r="B116" s="578" t="s">
        <v>504</v>
      </c>
      <c r="C116" s="791"/>
      <c r="D116" s="705"/>
      <c r="E116" s="705"/>
      <c r="F116" s="705"/>
      <c r="G116" s="705"/>
      <c r="H116" s="705"/>
      <c r="I116" s="706"/>
      <c r="J116" s="673"/>
      <c r="K116" s="673"/>
      <c r="L116" s="673"/>
      <c r="M116" s="673"/>
    </row>
    <row r="117" spans="1:13" s="541" customFormat="1" ht="19.5" customHeight="1" x14ac:dyDescent="0.25">
      <c r="A117" s="626" t="s">
        <v>198</v>
      </c>
      <c r="B117" s="627" t="s">
        <v>505</v>
      </c>
      <c r="C117" s="792" t="s">
        <v>404</v>
      </c>
      <c r="D117" s="719" t="s">
        <v>509</v>
      </c>
      <c r="E117" s="719"/>
      <c r="F117" s="719"/>
      <c r="G117" s="719"/>
      <c r="H117" s="719"/>
      <c r="I117" s="720"/>
      <c r="J117" s="673"/>
      <c r="K117" s="673"/>
      <c r="L117" s="673"/>
      <c r="M117" s="673"/>
    </row>
    <row r="118" spans="1:13" s="541" customFormat="1" ht="19.5" customHeight="1" x14ac:dyDescent="0.25">
      <c r="A118" s="628" t="s">
        <v>211</v>
      </c>
      <c r="B118" s="586" t="s">
        <v>575</v>
      </c>
      <c r="C118" s="793" t="s">
        <v>404</v>
      </c>
      <c r="D118" s="708">
        <v>2200</v>
      </c>
      <c r="E118" s="708"/>
      <c r="F118" s="708"/>
      <c r="G118" s="708"/>
      <c r="H118" s="708"/>
      <c r="I118" s="722"/>
      <c r="J118" s="673"/>
      <c r="K118" s="673"/>
      <c r="L118" s="673"/>
      <c r="M118" s="673"/>
    </row>
    <row r="119" spans="1:13" s="619" customFormat="1" ht="21.75" customHeight="1" x14ac:dyDescent="0.2">
      <c r="A119" s="572" t="s">
        <v>576</v>
      </c>
      <c r="B119" s="573" t="s">
        <v>507</v>
      </c>
      <c r="C119" s="693"/>
      <c r="D119" s="694"/>
      <c r="E119" s="694"/>
      <c r="F119" s="694"/>
      <c r="G119" s="694"/>
      <c r="H119" s="695"/>
      <c r="I119" s="696"/>
      <c r="J119" s="673"/>
      <c r="K119" s="673"/>
      <c r="L119" s="673"/>
      <c r="M119" s="673"/>
    </row>
    <row r="120" spans="1:13" s="619" customFormat="1" ht="75" x14ac:dyDescent="0.25">
      <c r="A120" s="606"/>
      <c r="B120" s="580" t="s">
        <v>508</v>
      </c>
      <c r="C120" s="768" t="s">
        <v>404</v>
      </c>
      <c r="D120" s="769" t="s">
        <v>509</v>
      </c>
      <c r="E120" s="769"/>
      <c r="F120" s="769"/>
      <c r="G120" s="769"/>
      <c r="H120" s="698"/>
      <c r="I120" s="699"/>
      <c r="J120" s="673"/>
      <c r="K120" s="673"/>
      <c r="L120" s="673"/>
      <c r="M120" s="673"/>
    </row>
    <row r="121" spans="1:13" s="619" customFormat="1" ht="19.5" customHeight="1" x14ac:dyDescent="0.2">
      <c r="A121" s="572" t="s">
        <v>532</v>
      </c>
      <c r="B121" s="573" t="s">
        <v>629</v>
      </c>
      <c r="C121" s="693"/>
      <c r="D121" s="694"/>
      <c r="E121" s="694"/>
      <c r="F121" s="694"/>
      <c r="G121" s="694"/>
      <c r="H121" s="695"/>
      <c r="I121" s="696"/>
      <c r="J121" s="673"/>
      <c r="K121" s="673"/>
      <c r="L121" s="673"/>
      <c r="M121" s="673"/>
    </row>
    <row r="122" spans="1:13" s="619" customFormat="1" ht="155.25" customHeight="1" x14ac:dyDescent="0.25">
      <c r="A122" s="606"/>
      <c r="B122" s="580" t="s">
        <v>630</v>
      </c>
      <c r="C122" s="768" t="s">
        <v>511</v>
      </c>
      <c r="D122" s="769">
        <v>1</v>
      </c>
      <c r="E122" s="769"/>
      <c r="F122" s="769"/>
      <c r="G122" s="769"/>
      <c r="H122" s="698"/>
      <c r="I122" s="699"/>
      <c r="J122" s="673"/>
      <c r="K122" s="673"/>
      <c r="L122" s="673"/>
      <c r="M122" s="673"/>
    </row>
    <row r="123" spans="1:13" s="619" customFormat="1" ht="19.5" customHeight="1" x14ac:dyDescent="0.2">
      <c r="A123" s="572" t="s">
        <v>577</v>
      </c>
      <c r="B123" s="573" t="s">
        <v>578</v>
      </c>
      <c r="C123" s="693"/>
      <c r="D123" s="694"/>
      <c r="E123" s="694"/>
      <c r="F123" s="694"/>
      <c r="G123" s="694"/>
      <c r="H123" s="695"/>
      <c r="I123" s="696"/>
      <c r="J123" s="673"/>
      <c r="K123" s="673"/>
      <c r="L123" s="673"/>
      <c r="M123" s="673"/>
    </row>
    <row r="124" spans="1:13" s="619" customFormat="1" ht="125.25" customHeight="1" x14ac:dyDescent="0.25">
      <c r="A124" s="606"/>
      <c r="B124" s="580" t="s">
        <v>579</v>
      </c>
      <c r="C124" s="768" t="s">
        <v>475</v>
      </c>
      <c r="D124" s="769">
        <v>15</v>
      </c>
      <c r="E124" s="769"/>
      <c r="F124" s="769"/>
      <c r="G124" s="769"/>
      <c r="H124" s="698"/>
      <c r="I124" s="699"/>
      <c r="J124" s="673"/>
      <c r="K124" s="673"/>
      <c r="L124" s="673"/>
      <c r="M124" s="673"/>
    </row>
    <row r="125" spans="1:13" s="619" customFormat="1" ht="21.75" customHeight="1" x14ac:dyDescent="0.2">
      <c r="A125" s="572" t="s">
        <v>580</v>
      </c>
      <c r="B125" s="573" t="s">
        <v>581</v>
      </c>
      <c r="C125" s="693"/>
      <c r="D125" s="694"/>
      <c r="E125" s="694"/>
      <c r="F125" s="694"/>
      <c r="G125" s="694"/>
      <c r="H125" s="695"/>
      <c r="I125" s="696"/>
      <c r="J125" s="673"/>
      <c r="K125" s="673"/>
      <c r="L125" s="673"/>
      <c r="M125" s="673"/>
    </row>
    <row r="126" spans="1:13" s="619" customFormat="1" ht="139.5" customHeight="1" x14ac:dyDescent="0.25">
      <c r="A126" s="606"/>
      <c r="B126" s="580" t="s">
        <v>582</v>
      </c>
      <c r="C126" s="768" t="s">
        <v>475</v>
      </c>
      <c r="D126" s="769">
        <v>10</v>
      </c>
      <c r="E126" s="769"/>
      <c r="F126" s="769"/>
      <c r="G126" s="769"/>
      <c r="H126" s="698"/>
      <c r="I126" s="699"/>
      <c r="J126" s="673"/>
      <c r="K126" s="673"/>
      <c r="L126" s="673"/>
      <c r="M126" s="673"/>
    </row>
    <row r="127" spans="1:13" s="619" customFormat="1" ht="22.5" customHeight="1" x14ac:dyDescent="0.2">
      <c r="A127" s="575" t="s">
        <v>583</v>
      </c>
      <c r="B127" s="576" t="s">
        <v>584</v>
      </c>
      <c r="C127" s="700"/>
      <c r="D127" s="701"/>
      <c r="E127" s="701"/>
      <c r="F127" s="701"/>
      <c r="G127" s="701"/>
      <c r="H127" s="702"/>
      <c r="I127" s="703"/>
      <c r="J127" s="673"/>
      <c r="K127" s="673"/>
      <c r="L127" s="673"/>
      <c r="M127" s="673"/>
    </row>
    <row r="128" spans="1:13" s="619" customFormat="1" ht="120" x14ac:dyDescent="0.25">
      <c r="A128" s="606"/>
      <c r="B128" s="580" t="s">
        <v>585</v>
      </c>
      <c r="C128" s="768" t="s">
        <v>475</v>
      </c>
      <c r="D128" s="769">
        <v>25</v>
      </c>
      <c r="E128" s="769"/>
      <c r="F128" s="769"/>
      <c r="G128" s="769"/>
      <c r="H128" s="698"/>
      <c r="I128" s="699"/>
      <c r="J128" s="673"/>
      <c r="K128" s="673"/>
      <c r="L128" s="673"/>
      <c r="M128" s="673"/>
    </row>
    <row r="129" spans="1:13" s="619" customFormat="1" ht="22.5" customHeight="1" x14ac:dyDescent="0.2">
      <c r="A129" s="572" t="s">
        <v>586</v>
      </c>
      <c r="B129" s="573" t="s">
        <v>587</v>
      </c>
      <c r="C129" s="693"/>
      <c r="D129" s="694"/>
      <c r="E129" s="694"/>
      <c r="F129" s="694"/>
      <c r="G129" s="694"/>
      <c r="H129" s="695"/>
      <c r="I129" s="696"/>
      <c r="J129" s="673"/>
      <c r="K129" s="673"/>
      <c r="L129" s="673"/>
      <c r="M129" s="673"/>
    </row>
    <row r="130" spans="1:13" s="619" customFormat="1" ht="78" customHeight="1" x14ac:dyDescent="0.25">
      <c r="A130" s="606"/>
      <c r="B130" s="580" t="s">
        <v>588</v>
      </c>
      <c r="C130" s="768" t="s">
        <v>14</v>
      </c>
      <c r="D130" s="769">
        <v>1</v>
      </c>
      <c r="E130" s="769"/>
      <c r="F130" s="769"/>
      <c r="G130" s="769"/>
      <c r="H130" s="698"/>
      <c r="I130" s="699"/>
      <c r="J130" s="673"/>
      <c r="K130" s="673"/>
      <c r="L130" s="673"/>
      <c r="M130" s="673"/>
    </row>
    <row r="131" spans="1:13" s="534" customFormat="1" ht="9.75" customHeight="1" x14ac:dyDescent="0.25">
      <c r="A131" s="629"/>
      <c r="B131" s="630"/>
      <c r="C131" s="794"/>
      <c r="D131" s="795"/>
      <c r="E131" s="795"/>
      <c r="F131" s="795"/>
      <c r="G131" s="795"/>
      <c r="H131" s="795"/>
      <c r="I131" s="796"/>
      <c r="J131" s="673"/>
      <c r="K131" s="673"/>
      <c r="L131" s="673"/>
      <c r="M131" s="673"/>
    </row>
    <row r="132" spans="1:13" s="534" customFormat="1" ht="21" customHeight="1" x14ac:dyDescent="0.25">
      <c r="A132" s="570" t="s">
        <v>377</v>
      </c>
      <c r="B132" s="571" t="s">
        <v>513</v>
      </c>
      <c r="C132" s="690"/>
      <c r="D132" s="691"/>
      <c r="E132" s="691"/>
      <c r="F132" s="691"/>
      <c r="G132" s="691"/>
      <c r="H132" s="691"/>
      <c r="I132" s="692"/>
      <c r="J132" s="673"/>
      <c r="K132" s="673"/>
      <c r="L132" s="673"/>
      <c r="M132" s="673"/>
    </row>
    <row r="133" spans="1:13" s="597" customFormat="1" ht="18" customHeight="1" x14ac:dyDescent="0.25">
      <c r="A133" s="602" t="s">
        <v>402</v>
      </c>
      <c r="B133" s="631" t="s">
        <v>514</v>
      </c>
      <c r="C133" s="797"/>
      <c r="D133" s="764"/>
      <c r="E133" s="764"/>
      <c r="F133" s="764"/>
      <c r="G133" s="764"/>
      <c r="H133" s="798"/>
      <c r="I133" s="799"/>
      <c r="J133" s="673"/>
      <c r="K133" s="673"/>
      <c r="L133" s="673"/>
      <c r="M133" s="673"/>
    </row>
    <row r="134" spans="1:13" s="597" customFormat="1" ht="18" customHeight="1" x14ac:dyDescent="0.25">
      <c r="A134" s="632" t="s">
        <v>398</v>
      </c>
      <c r="B134" s="622" t="s">
        <v>515</v>
      </c>
      <c r="C134" s="797"/>
      <c r="D134" s="764"/>
      <c r="E134" s="764"/>
      <c r="F134" s="764"/>
      <c r="G134" s="764"/>
      <c r="H134" s="798"/>
      <c r="I134" s="799"/>
      <c r="J134" s="673"/>
      <c r="K134" s="673"/>
      <c r="L134" s="673"/>
      <c r="M134" s="673"/>
    </row>
    <row r="135" spans="1:13" s="634" customFormat="1" ht="226.5" customHeight="1" x14ac:dyDescent="0.25">
      <c r="A135" s="633"/>
      <c r="B135" s="582" t="s">
        <v>516</v>
      </c>
      <c r="C135" s="750" t="s">
        <v>404</v>
      </c>
      <c r="D135" s="726">
        <v>30</v>
      </c>
      <c r="E135" s="726"/>
      <c r="F135" s="726"/>
      <c r="G135" s="726"/>
      <c r="H135" s="726"/>
      <c r="I135" s="767"/>
      <c r="J135" s="673"/>
      <c r="K135" s="673"/>
      <c r="L135" s="673"/>
      <c r="M135" s="673"/>
    </row>
    <row r="136" spans="1:13" s="634" customFormat="1" ht="14.25" customHeight="1" x14ac:dyDescent="0.25">
      <c r="A136" s="636"/>
      <c r="B136" s="583"/>
      <c r="C136" s="800"/>
      <c r="D136" s="801"/>
      <c r="E136" s="801"/>
      <c r="F136" s="801"/>
      <c r="G136" s="801"/>
      <c r="H136" s="801"/>
      <c r="I136" s="802"/>
      <c r="J136" s="673"/>
      <c r="K136" s="673"/>
      <c r="L136" s="673"/>
      <c r="M136" s="673"/>
    </row>
    <row r="137" spans="1:13" s="597" customFormat="1" ht="21.75" customHeight="1" x14ac:dyDescent="0.25">
      <c r="A137" s="632" t="s">
        <v>399</v>
      </c>
      <c r="B137" s="622" t="s">
        <v>517</v>
      </c>
      <c r="C137" s="763"/>
      <c r="D137" s="764"/>
      <c r="E137" s="764"/>
      <c r="F137" s="764"/>
      <c r="G137" s="764"/>
      <c r="H137" s="764"/>
      <c r="I137" s="765"/>
      <c r="J137" s="673"/>
      <c r="K137" s="673"/>
      <c r="L137" s="673"/>
      <c r="M137" s="673"/>
    </row>
    <row r="138" spans="1:13" s="597" customFormat="1" ht="167.25" customHeight="1" x14ac:dyDescent="0.25">
      <c r="A138" s="604"/>
      <c r="B138" s="582" t="s">
        <v>518</v>
      </c>
      <c r="C138" s="750" t="s">
        <v>404</v>
      </c>
      <c r="D138" s="726">
        <v>50</v>
      </c>
      <c r="E138" s="726"/>
      <c r="F138" s="726"/>
      <c r="G138" s="726"/>
      <c r="H138" s="726"/>
      <c r="I138" s="767"/>
      <c r="J138" s="673"/>
      <c r="K138" s="673"/>
      <c r="L138" s="673"/>
      <c r="M138" s="673"/>
    </row>
    <row r="139" spans="1:13" s="597" customFormat="1" ht="30" x14ac:dyDescent="0.25">
      <c r="A139" s="584" t="s">
        <v>405</v>
      </c>
      <c r="B139" s="637" t="s">
        <v>519</v>
      </c>
      <c r="C139" s="797"/>
      <c r="D139" s="764"/>
      <c r="E139" s="764"/>
      <c r="F139" s="764"/>
      <c r="G139" s="764"/>
      <c r="H139" s="798"/>
      <c r="I139" s="799"/>
      <c r="J139" s="673"/>
      <c r="K139" s="673"/>
      <c r="L139" s="673"/>
      <c r="M139" s="673"/>
    </row>
    <row r="140" spans="1:13" s="597" customFormat="1" ht="18" customHeight="1" x14ac:dyDescent="0.25">
      <c r="A140" s="632" t="s">
        <v>398</v>
      </c>
      <c r="B140" s="622" t="s">
        <v>520</v>
      </c>
      <c r="C140" s="797"/>
      <c r="D140" s="764"/>
      <c r="E140" s="764"/>
      <c r="F140" s="764"/>
      <c r="G140" s="764"/>
      <c r="H140" s="798"/>
      <c r="I140" s="799"/>
      <c r="J140" s="673"/>
      <c r="K140" s="673"/>
      <c r="L140" s="673"/>
      <c r="M140" s="673"/>
    </row>
    <row r="141" spans="1:13" s="634" customFormat="1" ht="180.75" customHeight="1" x14ac:dyDescent="0.25">
      <c r="A141" s="633"/>
      <c r="B141" s="582" t="s">
        <v>521</v>
      </c>
      <c r="C141" s="750" t="s">
        <v>404</v>
      </c>
      <c r="D141" s="726">
        <v>115</v>
      </c>
      <c r="E141" s="726"/>
      <c r="F141" s="726"/>
      <c r="G141" s="726"/>
      <c r="H141" s="726"/>
      <c r="I141" s="767"/>
      <c r="J141" s="673"/>
      <c r="K141" s="673"/>
      <c r="L141" s="673"/>
      <c r="M141" s="673"/>
    </row>
    <row r="142" spans="1:13" s="597" customFormat="1" ht="21.75" customHeight="1" x14ac:dyDescent="0.25">
      <c r="A142" s="632" t="s">
        <v>399</v>
      </c>
      <c r="B142" s="622" t="s">
        <v>589</v>
      </c>
      <c r="C142" s="763"/>
      <c r="D142" s="764"/>
      <c r="E142" s="764"/>
      <c r="F142" s="764"/>
      <c r="G142" s="764"/>
      <c r="H142" s="764"/>
      <c r="I142" s="765"/>
      <c r="J142" s="673"/>
      <c r="K142" s="673"/>
      <c r="L142" s="673"/>
      <c r="M142" s="673"/>
    </row>
    <row r="143" spans="1:13" s="597" customFormat="1" ht="151.5" customHeight="1" x14ac:dyDescent="0.25">
      <c r="A143" s="604"/>
      <c r="B143" s="582" t="s">
        <v>523</v>
      </c>
      <c r="C143" s="750" t="s">
        <v>404</v>
      </c>
      <c r="D143" s="726">
        <v>200</v>
      </c>
      <c r="E143" s="726"/>
      <c r="F143" s="726"/>
      <c r="G143" s="726"/>
      <c r="H143" s="726"/>
      <c r="I143" s="767"/>
      <c r="J143" s="673"/>
      <c r="K143" s="673"/>
      <c r="L143" s="673"/>
      <c r="M143" s="673"/>
    </row>
    <row r="144" spans="1:13" s="597" customFormat="1" ht="21" customHeight="1" x14ac:dyDescent="0.25">
      <c r="A144" s="602" t="s">
        <v>407</v>
      </c>
      <c r="B144" s="622" t="s">
        <v>590</v>
      </c>
      <c r="C144" s="763"/>
      <c r="D144" s="764"/>
      <c r="E144" s="764"/>
      <c r="F144" s="764"/>
      <c r="G144" s="764"/>
      <c r="H144" s="764"/>
      <c r="I144" s="765"/>
      <c r="J144" s="673"/>
      <c r="K144" s="673"/>
      <c r="L144" s="673"/>
      <c r="M144" s="673"/>
    </row>
    <row r="145" spans="1:13" s="597" customFormat="1" ht="166.5" customHeight="1" x14ac:dyDescent="0.25">
      <c r="A145" s="598"/>
      <c r="B145" s="585" t="s">
        <v>591</v>
      </c>
      <c r="C145" s="803"/>
      <c r="D145" s="804"/>
      <c r="E145" s="723"/>
      <c r="F145" s="723"/>
      <c r="G145" s="723"/>
      <c r="H145" s="723"/>
      <c r="I145" s="762"/>
      <c r="J145" s="673"/>
      <c r="K145" s="673"/>
      <c r="L145" s="673"/>
      <c r="M145" s="673"/>
    </row>
    <row r="146" spans="1:13" s="597" customFormat="1" ht="17.25" customHeight="1" x14ac:dyDescent="0.25">
      <c r="A146" s="805" t="s">
        <v>398</v>
      </c>
      <c r="B146" s="806" t="s">
        <v>592</v>
      </c>
      <c r="C146" s="807"/>
      <c r="D146" s="808"/>
      <c r="E146" s="808"/>
      <c r="F146" s="808"/>
      <c r="G146" s="808"/>
      <c r="H146" s="808"/>
      <c r="I146" s="809"/>
      <c r="J146" s="673"/>
      <c r="K146" s="673"/>
      <c r="L146" s="673"/>
      <c r="M146" s="673"/>
    </row>
    <row r="147" spans="1:13" s="597" customFormat="1" ht="18.75" customHeight="1" x14ac:dyDescent="0.25">
      <c r="A147" s="810" t="s">
        <v>198</v>
      </c>
      <c r="B147" s="811" t="s">
        <v>593</v>
      </c>
      <c r="C147" s="812" t="s">
        <v>83</v>
      </c>
      <c r="D147" s="813">
        <v>1</v>
      </c>
      <c r="E147" s="813"/>
      <c r="F147" s="813"/>
      <c r="G147" s="813"/>
      <c r="H147" s="813"/>
      <c r="I147" s="814"/>
      <c r="J147" s="673"/>
      <c r="K147" s="673"/>
      <c r="L147" s="673"/>
      <c r="M147" s="673"/>
    </row>
    <row r="148" spans="1:13" s="597" customFormat="1" ht="18.75" customHeight="1" x14ac:dyDescent="0.25">
      <c r="A148" s="815" t="s">
        <v>211</v>
      </c>
      <c r="B148" s="816" t="s">
        <v>594</v>
      </c>
      <c r="C148" s="817" t="s">
        <v>83</v>
      </c>
      <c r="D148" s="779">
        <v>1</v>
      </c>
      <c r="E148" s="779"/>
      <c r="F148" s="779"/>
      <c r="G148" s="779"/>
      <c r="H148" s="779"/>
      <c r="I148" s="818"/>
      <c r="J148" s="673"/>
      <c r="K148" s="673"/>
      <c r="L148" s="673"/>
      <c r="M148" s="673"/>
    </row>
    <row r="149" spans="1:13" s="597" customFormat="1" ht="18.75" customHeight="1" x14ac:dyDescent="0.25">
      <c r="A149" s="600" t="s">
        <v>212</v>
      </c>
      <c r="B149" s="601" t="s">
        <v>595</v>
      </c>
      <c r="C149" s="707" t="s">
        <v>83</v>
      </c>
      <c r="D149" s="709">
        <v>1</v>
      </c>
      <c r="E149" s="709"/>
      <c r="F149" s="709"/>
      <c r="G149" s="709"/>
      <c r="H149" s="709"/>
      <c r="I149" s="710"/>
      <c r="J149" s="673"/>
      <c r="K149" s="673"/>
      <c r="L149" s="673"/>
      <c r="M149" s="673"/>
    </row>
    <row r="150" spans="1:13" s="597" customFormat="1" ht="18.75" customHeight="1" x14ac:dyDescent="0.25">
      <c r="A150" s="819" t="s">
        <v>399</v>
      </c>
      <c r="B150" s="820" t="s">
        <v>596</v>
      </c>
      <c r="C150" s="821"/>
      <c r="D150" s="822"/>
      <c r="E150" s="822"/>
      <c r="F150" s="822"/>
      <c r="G150" s="822"/>
      <c r="H150" s="822"/>
      <c r="I150" s="823"/>
      <c r="J150" s="673"/>
      <c r="K150" s="673"/>
      <c r="L150" s="673"/>
      <c r="M150" s="673"/>
    </row>
    <row r="151" spans="1:13" s="597" customFormat="1" ht="18.75" customHeight="1" x14ac:dyDescent="0.25">
      <c r="A151" s="810" t="s">
        <v>198</v>
      </c>
      <c r="B151" s="811" t="s">
        <v>597</v>
      </c>
      <c r="C151" s="812" t="s">
        <v>475</v>
      </c>
      <c r="D151" s="813">
        <v>2</v>
      </c>
      <c r="E151" s="813"/>
      <c r="F151" s="813"/>
      <c r="G151" s="813"/>
      <c r="H151" s="813"/>
      <c r="I151" s="814"/>
      <c r="J151" s="673"/>
      <c r="K151" s="673"/>
      <c r="L151" s="673"/>
      <c r="M151" s="673"/>
    </row>
    <row r="152" spans="1:13" s="597" customFormat="1" ht="18.75" customHeight="1" x14ac:dyDescent="0.25">
      <c r="A152" s="815" t="s">
        <v>212</v>
      </c>
      <c r="B152" s="816" t="s">
        <v>598</v>
      </c>
      <c r="C152" s="817" t="s">
        <v>83</v>
      </c>
      <c r="D152" s="779">
        <v>1</v>
      </c>
      <c r="E152" s="779"/>
      <c r="F152" s="779"/>
      <c r="G152" s="779"/>
      <c r="H152" s="779"/>
      <c r="I152" s="818"/>
      <c r="J152" s="673"/>
      <c r="K152" s="673"/>
      <c r="L152" s="673"/>
      <c r="M152" s="673"/>
    </row>
    <row r="153" spans="1:13" s="597" customFormat="1" ht="23.25" customHeight="1" x14ac:dyDescent="0.25">
      <c r="A153" s="815" t="s">
        <v>214</v>
      </c>
      <c r="B153" s="816" t="s">
        <v>599</v>
      </c>
      <c r="C153" s="817" t="s">
        <v>83</v>
      </c>
      <c r="D153" s="779">
        <v>1</v>
      </c>
      <c r="E153" s="779"/>
      <c r="F153" s="779"/>
      <c r="G153" s="779"/>
      <c r="H153" s="779"/>
      <c r="I153" s="818"/>
      <c r="J153" s="673"/>
      <c r="K153" s="673"/>
      <c r="L153" s="673"/>
      <c r="M153" s="673"/>
    </row>
    <row r="154" spans="1:13" s="597" customFormat="1" ht="20.25" customHeight="1" x14ac:dyDescent="0.25">
      <c r="A154" s="815" t="s">
        <v>216</v>
      </c>
      <c r="B154" s="816" t="s">
        <v>600</v>
      </c>
      <c r="C154" s="817" t="s">
        <v>83</v>
      </c>
      <c r="D154" s="779">
        <v>1</v>
      </c>
      <c r="E154" s="779"/>
      <c r="F154" s="779"/>
      <c r="G154" s="779"/>
      <c r="H154" s="779"/>
      <c r="I154" s="818"/>
      <c r="J154" s="673"/>
      <c r="K154" s="673"/>
      <c r="L154" s="673"/>
      <c r="M154" s="673"/>
    </row>
    <row r="155" spans="1:13" s="597" customFormat="1" ht="20.25" customHeight="1" x14ac:dyDescent="0.25">
      <c r="A155" s="815" t="s">
        <v>218</v>
      </c>
      <c r="B155" s="816" t="s">
        <v>601</v>
      </c>
      <c r="C155" s="817" t="s">
        <v>83</v>
      </c>
      <c r="D155" s="779">
        <v>1</v>
      </c>
      <c r="E155" s="808"/>
      <c r="F155" s="808"/>
      <c r="G155" s="808"/>
      <c r="H155" s="808"/>
      <c r="I155" s="809"/>
      <c r="J155" s="673"/>
      <c r="K155" s="673"/>
      <c r="L155" s="673"/>
      <c r="M155" s="673"/>
    </row>
    <row r="156" spans="1:13" s="597" customFormat="1" ht="20.25" customHeight="1" x14ac:dyDescent="0.25">
      <c r="A156" s="815" t="s">
        <v>602</v>
      </c>
      <c r="B156" s="816" t="s">
        <v>603</v>
      </c>
      <c r="C156" s="817" t="s">
        <v>83</v>
      </c>
      <c r="D156" s="779">
        <v>1</v>
      </c>
      <c r="E156" s="808"/>
      <c r="F156" s="808"/>
      <c r="G156" s="808"/>
      <c r="H156" s="808"/>
      <c r="I156" s="809"/>
      <c r="J156" s="673"/>
      <c r="K156" s="673"/>
      <c r="L156" s="673"/>
      <c r="M156" s="673"/>
    </row>
    <row r="157" spans="1:13" s="597" customFormat="1" ht="20.25" customHeight="1" x14ac:dyDescent="0.25">
      <c r="A157" s="600" t="s">
        <v>604</v>
      </c>
      <c r="B157" s="601" t="s">
        <v>605</v>
      </c>
      <c r="C157" s="707" t="s">
        <v>83</v>
      </c>
      <c r="D157" s="709">
        <v>1</v>
      </c>
      <c r="E157" s="709"/>
      <c r="F157" s="709"/>
      <c r="G157" s="709"/>
      <c r="H157" s="709"/>
      <c r="I157" s="710"/>
      <c r="J157" s="673"/>
      <c r="K157" s="673"/>
      <c r="L157" s="673"/>
      <c r="M157" s="673"/>
    </row>
    <row r="158" spans="1:13" s="597" customFormat="1" ht="12.75" customHeight="1" x14ac:dyDescent="0.25">
      <c r="A158" s="638"/>
      <c r="B158" s="639"/>
      <c r="C158" s="713"/>
      <c r="D158" s="715"/>
      <c r="E158" s="715"/>
      <c r="F158" s="715"/>
      <c r="G158" s="715"/>
      <c r="H158" s="715"/>
      <c r="I158" s="716"/>
      <c r="J158" s="673"/>
      <c r="K158" s="673"/>
      <c r="L158" s="673"/>
      <c r="M158" s="673"/>
    </row>
    <row r="159" spans="1:13" s="597" customFormat="1" ht="23.25" customHeight="1" x14ac:dyDescent="0.25">
      <c r="A159" s="602" t="s">
        <v>411</v>
      </c>
      <c r="B159" s="622" t="s">
        <v>606</v>
      </c>
      <c r="C159" s="763"/>
      <c r="D159" s="764"/>
      <c r="E159" s="764"/>
      <c r="F159" s="764"/>
      <c r="G159" s="764"/>
      <c r="H159" s="764"/>
      <c r="I159" s="765"/>
      <c r="J159" s="673"/>
      <c r="K159" s="673"/>
      <c r="L159" s="673"/>
      <c r="M159" s="673"/>
    </row>
    <row r="160" spans="1:13" s="597" customFormat="1" ht="171.75" customHeight="1" x14ac:dyDescent="0.25">
      <c r="A160" s="598"/>
      <c r="B160" s="824" t="s">
        <v>607</v>
      </c>
      <c r="C160" s="751"/>
      <c r="D160" s="723"/>
      <c r="E160" s="723"/>
      <c r="F160" s="723"/>
      <c r="G160" s="723"/>
      <c r="H160" s="723"/>
      <c r="I160" s="762"/>
      <c r="J160" s="673"/>
      <c r="K160" s="673"/>
      <c r="L160" s="673"/>
      <c r="M160" s="673"/>
    </row>
    <row r="161" spans="1:13" s="597" customFormat="1" ht="21" customHeight="1" x14ac:dyDescent="0.25">
      <c r="A161" s="825" t="s">
        <v>198</v>
      </c>
      <c r="B161" s="816" t="s">
        <v>608</v>
      </c>
      <c r="C161" s="817" t="s">
        <v>83</v>
      </c>
      <c r="D161" s="779">
        <v>1</v>
      </c>
      <c r="E161" s="779"/>
      <c r="F161" s="779"/>
      <c r="G161" s="779"/>
      <c r="H161" s="779"/>
      <c r="I161" s="818"/>
      <c r="J161" s="673"/>
      <c r="K161" s="673"/>
      <c r="L161" s="673"/>
      <c r="M161" s="673"/>
    </row>
    <row r="162" spans="1:13" s="597" customFormat="1" ht="21" customHeight="1" x14ac:dyDescent="0.25">
      <c r="A162" s="825" t="s">
        <v>211</v>
      </c>
      <c r="B162" s="816" t="s">
        <v>609</v>
      </c>
      <c r="C162" s="817" t="s">
        <v>475</v>
      </c>
      <c r="D162" s="779">
        <v>2</v>
      </c>
      <c r="E162" s="779"/>
      <c r="F162" s="779"/>
      <c r="G162" s="779"/>
      <c r="H162" s="779"/>
      <c r="I162" s="818"/>
      <c r="J162" s="673"/>
      <c r="K162" s="673"/>
      <c r="L162" s="673"/>
      <c r="M162" s="673"/>
    </row>
    <row r="163" spans="1:13" s="597" customFormat="1" ht="21" customHeight="1" x14ac:dyDescent="0.25">
      <c r="A163" s="826" t="s">
        <v>610</v>
      </c>
      <c r="B163" s="601" t="s">
        <v>611</v>
      </c>
      <c r="C163" s="707" t="s">
        <v>83</v>
      </c>
      <c r="D163" s="709">
        <v>1</v>
      </c>
      <c r="E163" s="709"/>
      <c r="F163" s="709"/>
      <c r="G163" s="709"/>
      <c r="H163" s="709"/>
      <c r="I163" s="710"/>
      <c r="J163" s="673"/>
      <c r="K163" s="673"/>
      <c r="L163" s="673"/>
      <c r="M163" s="673"/>
    </row>
    <row r="164" spans="1:13" s="597" customFormat="1" ht="16.5" customHeight="1" x14ac:dyDescent="0.25">
      <c r="A164" s="602" t="s">
        <v>416</v>
      </c>
      <c r="B164" s="631" t="s">
        <v>524</v>
      </c>
      <c r="C164" s="797"/>
      <c r="D164" s="764"/>
      <c r="E164" s="764"/>
      <c r="F164" s="764"/>
      <c r="G164" s="764"/>
      <c r="H164" s="798"/>
      <c r="I164" s="799"/>
      <c r="J164" s="673"/>
      <c r="K164" s="673"/>
      <c r="L164" s="673"/>
      <c r="M164" s="673"/>
    </row>
    <row r="165" spans="1:13" s="597" customFormat="1" ht="15" customHeight="1" x14ac:dyDescent="0.25">
      <c r="A165" s="632" t="s">
        <v>398</v>
      </c>
      <c r="B165" s="622" t="s">
        <v>525</v>
      </c>
      <c r="C165" s="797"/>
      <c r="D165" s="764"/>
      <c r="E165" s="764"/>
      <c r="F165" s="764"/>
      <c r="G165" s="764"/>
      <c r="H165" s="798"/>
      <c r="I165" s="799"/>
      <c r="J165" s="673"/>
      <c r="K165" s="673"/>
      <c r="L165" s="673"/>
      <c r="M165" s="673"/>
    </row>
    <row r="166" spans="1:13" s="634" customFormat="1" ht="168.75" customHeight="1" x14ac:dyDescent="0.25">
      <c r="A166" s="635"/>
      <c r="B166" s="585" t="s">
        <v>612</v>
      </c>
      <c r="C166" s="751"/>
      <c r="D166" s="723"/>
      <c r="E166" s="723"/>
      <c r="F166" s="723"/>
      <c r="G166" s="723"/>
      <c r="H166" s="723"/>
      <c r="I166" s="762"/>
      <c r="J166" s="673"/>
      <c r="K166" s="673"/>
      <c r="L166" s="673"/>
      <c r="M166" s="673"/>
    </row>
    <row r="167" spans="1:13" s="597" customFormat="1" ht="22.5" customHeight="1" x14ac:dyDescent="0.25">
      <c r="A167" s="600" t="s">
        <v>198</v>
      </c>
      <c r="B167" s="601" t="s">
        <v>526</v>
      </c>
      <c r="C167" s="707" t="s">
        <v>404</v>
      </c>
      <c r="D167" s="709">
        <f>11.75*3</f>
        <v>35.25</v>
      </c>
      <c r="E167" s="709"/>
      <c r="F167" s="709"/>
      <c r="G167" s="709"/>
      <c r="H167" s="709"/>
      <c r="I167" s="710"/>
      <c r="J167" s="673"/>
      <c r="K167" s="673"/>
      <c r="L167" s="673"/>
      <c r="M167" s="673"/>
    </row>
    <row r="168" spans="1:13" s="597" customFormat="1" ht="19.5" customHeight="1" x14ac:dyDescent="0.25">
      <c r="A168" s="632" t="s">
        <v>399</v>
      </c>
      <c r="B168" s="622" t="s">
        <v>522</v>
      </c>
      <c r="C168" s="763"/>
      <c r="D168" s="764"/>
      <c r="E168" s="764"/>
      <c r="F168" s="764"/>
      <c r="G168" s="764"/>
      <c r="H168" s="764"/>
      <c r="I168" s="765"/>
      <c r="J168" s="673"/>
      <c r="K168" s="673"/>
      <c r="L168" s="673"/>
      <c r="M168" s="673"/>
    </row>
    <row r="169" spans="1:13" s="597" customFormat="1" ht="135.75" customHeight="1" x14ac:dyDescent="0.25">
      <c r="A169" s="604"/>
      <c r="B169" s="582" t="s">
        <v>613</v>
      </c>
      <c r="C169" s="750" t="s">
        <v>404</v>
      </c>
      <c r="D169" s="726">
        <v>30</v>
      </c>
      <c r="E169" s="726"/>
      <c r="F169" s="726"/>
      <c r="G169" s="726"/>
      <c r="H169" s="726"/>
      <c r="I169" s="767"/>
      <c r="J169" s="673"/>
      <c r="K169" s="673"/>
      <c r="L169" s="673"/>
      <c r="M169" s="673"/>
    </row>
    <row r="170" spans="1:13" s="597" customFormat="1" ht="18.75" customHeight="1" x14ac:dyDescent="0.25">
      <c r="A170" s="602" t="s">
        <v>419</v>
      </c>
      <c r="B170" s="622" t="s">
        <v>527</v>
      </c>
      <c r="C170" s="763"/>
      <c r="D170" s="764"/>
      <c r="E170" s="764"/>
      <c r="F170" s="764"/>
      <c r="G170" s="764"/>
      <c r="H170" s="764"/>
      <c r="I170" s="765"/>
      <c r="J170" s="673"/>
      <c r="K170" s="673"/>
      <c r="L170" s="673"/>
      <c r="M170" s="673"/>
    </row>
    <row r="171" spans="1:13" s="597" customFormat="1" ht="152.25" customHeight="1" x14ac:dyDescent="0.25">
      <c r="A171" s="604"/>
      <c r="B171" s="582" t="s">
        <v>614</v>
      </c>
      <c r="C171" s="750" t="s">
        <v>404</v>
      </c>
      <c r="D171" s="726">
        <v>75</v>
      </c>
      <c r="E171" s="726"/>
      <c r="F171" s="726"/>
      <c r="G171" s="726"/>
      <c r="H171" s="726"/>
      <c r="I171" s="767"/>
      <c r="J171" s="673"/>
      <c r="K171" s="673"/>
      <c r="L171" s="673"/>
      <c r="M171" s="673"/>
    </row>
    <row r="172" spans="1:13" s="597" customFormat="1" ht="30.75" customHeight="1" x14ac:dyDescent="0.25">
      <c r="A172" s="584" t="s">
        <v>422</v>
      </c>
      <c r="B172" s="607" t="s">
        <v>615</v>
      </c>
      <c r="C172" s="763"/>
      <c r="D172" s="764"/>
      <c r="E172" s="764"/>
      <c r="F172" s="764"/>
      <c r="G172" s="764"/>
      <c r="H172" s="764"/>
      <c r="I172" s="765"/>
      <c r="J172" s="673"/>
      <c r="K172" s="673"/>
      <c r="L172" s="673"/>
      <c r="M172" s="673"/>
    </row>
    <row r="173" spans="1:13" s="619" customFormat="1" ht="45" x14ac:dyDescent="0.2">
      <c r="A173" s="640"/>
      <c r="B173" s="585" t="s">
        <v>528</v>
      </c>
      <c r="C173" s="827"/>
      <c r="D173" s="764"/>
      <c r="E173" s="764"/>
      <c r="F173" s="764"/>
      <c r="G173" s="764"/>
      <c r="H173" s="764"/>
      <c r="I173" s="765"/>
      <c r="J173" s="673"/>
      <c r="K173" s="673"/>
      <c r="L173" s="673"/>
      <c r="M173" s="673"/>
    </row>
    <row r="174" spans="1:13" s="619" customFormat="1" ht="45" x14ac:dyDescent="0.2">
      <c r="A174" s="641" t="s">
        <v>198</v>
      </c>
      <c r="B174" s="585" t="s">
        <v>529</v>
      </c>
      <c r="C174" s="827"/>
      <c r="D174" s="764"/>
      <c r="E174" s="764"/>
      <c r="F174" s="764"/>
      <c r="G174" s="764"/>
      <c r="H174" s="764"/>
      <c r="I174" s="765"/>
      <c r="J174" s="673"/>
      <c r="K174" s="673"/>
      <c r="L174" s="673"/>
      <c r="M174" s="673"/>
    </row>
    <row r="175" spans="1:13" s="619" customFormat="1" ht="61.5" customHeight="1" x14ac:dyDescent="0.2">
      <c r="A175" s="641" t="s">
        <v>211</v>
      </c>
      <c r="B175" s="585" t="s">
        <v>530</v>
      </c>
      <c r="C175" s="827"/>
      <c r="D175" s="764"/>
      <c r="E175" s="764"/>
      <c r="F175" s="764"/>
      <c r="G175" s="764"/>
      <c r="H175" s="764"/>
      <c r="I175" s="765"/>
      <c r="J175" s="673"/>
      <c r="K175" s="673"/>
      <c r="L175" s="673"/>
      <c r="M175" s="673"/>
    </row>
    <row r="176" spans="1:13" s="619" customFormat="1" ht="60" x14ac:dyDescent="0.2">
      <c r="A176" s="641" t="s">
        <v>212</v>
      </c>
      <c r="B176" s="585" t="s">
        <v>631</v>
      </c>
      <c r="C176" s="827"/>
      <c r="D176" s="764"/>
      <c r="E176" s="764"/>
      <c r="F176" s="764"/>
      <c r="G176" s="764"/>
      <c r="H176" s="764"/>
      <c r="I176" s="765"/>
      <c r="J176" s="673"/>
      <c r="K176" s="673"/>
      <c r="L176" s="673"/>
      <c r="M176" s="673"/>
    </row>
    <row r="177" spans="1:13" s="619" customFormat="1" ht="75" x14ac:dyDescent="0.25">
      <c r="A177" s="620"/>
      <c r="B177" s="642" t="s">
        <v>531</v>
      </c>
      <c r="C177" s="750" t="s">
        <v>83</v>
      </c>
      <c r="D177" s="726">
        <v>1</v>
      </c>
      <c r="E177" s="726"/>
      <c r="F177" s="726"/>
      <c r="G177" s="726"/>
      <c r="H177" s="726"/>
      <c r="I177" s="767"/>
      <c r="J177" s="673"/>
      <c r="K177" s="673"/>
      <c r="L177" s="673"/>
      <c r="M177" s="673"/>
    </row>
    <row r="178" spans="1:13" s="619" customFormat="1" x14ac:dyDescent="0.25">
      <c r="A178" s="828"/>
      <c r="B178" s="829"/>
      <c r="C178" s="800"/>
      <c r="D178" s="801"/>
      <c r="E178" s="801"/>
      <c r="F178" s="801"/>
      <c r="G178" s="801"/>
      <c r="H178" s="801"/>
      <c r="I178" s="802"/>
      <c r="J178" s="673"/>
      <c r="K178" s="673"/>
      <c r="L178" s="673"/>
      <c r="M178" s="673"/>
    </row>
    <row r="179" spans="1:13" s="619" customFormat="1" x14ac:dyDescent="0.2">
      <c r="A179" s="602" t="s">
        <v>424</v>
      </c>
      <c r="B179" s="622" t="s">
        <v>616</v>
      </c>
      <c r="C179" s="763"/>
      <c r="D179" s="764"/>
      <c r="E179" s="764"/>
      <c r="F179" s="764"/>
      <c r="G179" s="764"/>
      <c r="H179" s="764"/>
      <c r="I179" s="765"/>
      <c r="J179" s="673"/>
      <c r="K179" s="673"/>
      <c r="L179" s="673"/>
      <c r="M179" s="673"/>
    </row>
    <row r="180" spans="1:13" s="619" customFormat="1" ht="262.5" customHeight="1" x14ac:dyDescent="0.25">
      <c r="A180" s="604"/>
      <c r="B180" s="582" t="s">
        <v>617</v>
      </c>
      <c r="C180" s="750" t="s">
        <v>182</v>
      </c>
      <c r="D180" s="726">
        <v>50</v>
      </c>
      <c r="E180" s="726"/>
      <c r="F180" s="726"/>
      <c r="G180" s="726"/>
      <c r="H180" s="726"/>
      <c r="I180" s="767"/>
      <c r="J180" s="673"/>
      <c r="K180" s="673"/>
      <c r="L180" s="673"/>
      <c r="M180" s="673"/>
    </row>
    <row r="181" spans="1:13" s="619" customFormat="1" ht="11.25" customHeight="1" x14ac:dyDescent="0.25">
      <c r="A181" s="830"/>
      <c r="B181" s="831"/>
      <c r="C181" s="832"/>
      <c r="D181" s="833"/>
      <c r="E181" s="833"/>
      <c r="F181" s="833"/>
      <c r="G181" s="833"/>
      <c r="H181" s="833"/>
      <c r="I181" s="834"/>
      <c r="J181" s="673"/>
      <c r="K181" s="673"/>
      <c r="L181" s="673"/>
      <c r="M181" s="673"/>
    </row>
    <row r="182" spans="1:13" s="619" customFormat="1" ht="30" x14ac:dyDescent="0.2">
      <c r="A182" s="570" t="s">
        <v>618</v>
      </c>
      <c r="B182" s="571" t="s">
        <v>619</v>
      </c>
      <c r="C182" s="690"/>
      <c r="D182" s="691"/>
      <c r="E182" s="691"/>
      <c r="F182" s="691"/>
      <c r="G182" s="691"/>
      <c r="H182" s="691"/>
      <c r="I182" s="692"/>
      <c r="J182" s="673"/>
      <c r="K182" s="673"/>
      <c r="L182" s="673"/>
      <c r="M182" s="673"/>
    </row>
    <row r="183" spans="1:13" s="619" customFormat="1" x14ac:dyDescent="0.2">
      <c r="A183" s="602" t="s">
        <v>402</v>
      </c>
      <c r="B183" s="622" t="s">
        <v>620</v>
      </c>
      <c r="C183" s="763"/>
      <c r="D183" s="764"/>
      <c r="E183" s="764"/>
      <c r="F183" s="764"/>
      <c r="G183" s="764"/>
      <c r="H183" s="764"/>
      <c r="I183" s="765"/>
      <c r="J183" s="673"/>
      <c r="K183" s="673"/>
      <c r="L183" s="673"/>
      <c r="M183" s="673"/>
    </row>
    <row r="184" spans="1:13" s="619" customFormat="1" ht="120" x14ac:dyDescent="0.25">
      <c r="A184" s="604"/>
      <c r="B184" s="582" t="s">
        <v>621</v>
      </c>
      <c r="C184" s="750" t="s">
        <v>404</v>
      </c>
      <c r="D184" s="726">
        <v>135</v>
      </c>
      <c r="E184" s="726"/>
      <c r="F184" s="726"/>
      <c r="G184" s="726"/>
      <c r="H184" s="726"/>
      <c r="I184" s="767"/>
      <c r="J184" s="673"/>
      <c r="K184" s="673"/>
      <c r="L184" s="673"/>
      <c r="M184" s="673"/>
    </row>
    <row r="185" spans="1:13" s="619" customFormat="1" x14ac:dyDescent="0.2">
      <c r="A185" s="602" t="s">
        <v>405</v>
      </c>
      <c r="B185" s="622" t="s">
        <v>622</v>
      </c>
      <c r="C185" s="763"/>
      <c r="D185" s="764"/>
      <c r="E185" s="764"/>
      <c r="F185" s="764"/>
      <c r="G185" s="764"/>
      <c r="H185" s="764"/>
      <c r="I185" s="765"/>
      <c r="J185" s="673"/>
      <c r="K185" s="673"/>
      <c r="L185" s="673"/>
      <c r="M185" s="673"/>
    </row>
    <row r="186" spans="1:13" s="619" customFormat="1" ht="240" x14ac:dyDescent="0.25">
      <c r="A186" s="598"/>
      <c r="B186" s="585" t="s">
        <v>623</v>
      </c>
      <c r="C186" s="751"/>
      <c r="D186" s="723"/>
      <c r="E186" s="723"/>
      <c r="F186" s="723"/>
      <c r="G186" s="723"/>
      <c r="H186" s="723"/>
      <c r="I186" s="762"/>
      <c r="J186" s="673"/>
      <c r="K186" s="673"/>
      <c r="L186" s="673"/>
      <c r="M186" s="673"/>
    </row>
    <row r="187" spans="1:13" s="619" customFormat="1" ht="19.5" customHeight="1" x14ac:dyDescent="0.2">
      <c r="A187" s="835" t="s">
        <v>198</v>
      </c>
      <c r="B187" s="836" t="s">
        <v>624</v>
      </c>
      <c r="C187" s="837" t="s">
        <v>404</v>
      </c>
      <c r="D187" s="708">
        <v>275</v>
      </c>
      <c r="E187" s="708"/>
      <c r="F187" s="708"/>
      <c r="G187" s="708"/>
      <c r="H187" s="838"/>
      <c r="I187" s="722"/>
      <c r="J187" s="673"/>
      <c r="K187" s="673"/>
      <c r="L187" s="673"/>
      <c r="M187" s="673"/>
    </row>
    <row r="188" spans="1:13" s="619" customFormat="1" ht="105" x14ac:dyDescent="0.25">
      <c r="A188" s="839">
        <v>3</v>
      </c>
      <c r="B188" s="840" t="s">
        <v>625</v>
      </c>
      <c r="C188" s="841" t="s">
        <v>404</v>
      </c>
      <c r="D188" s="842">
        <v>350</v>
      </c>
      <c r="E188" s="842"/>
      <c r="F188" s="842"/>
      <c r="G188" s="842"/>
      <c r="H188" s="726"/>
      <c r="I188" s="767"/>
      <c r="J188" s="673"/>
      <c r="K188" s="673"/>
      <c r="L188" s="673"/>
      <c r="M188" s="673"/>
    </row>
    <row r="189" spans="1:13" s="619" customFormat="1" ht="9" customHeight="1" x14ac:dyDescent="0.25">
      <c r="A189" s="843"/>
      <c r="B189" s="844"/>
      <c r="C189" s="845"/>
      <c r="D189" s="846"/>
      <c r="E189" s="846"/>
      <c r="F189" s="846"/>
      <c r="G189" s="846"/>
      <c r="H189" s="833"/>
      <c r="I189" s="834"/>
      <c r="J189" s="673"/>
      <c r="K189" s="673"/>
      <c r="L189" s="673"/>
      <c r="M189" s="673"/>
    </row>
    <row r="190" spans="1:13" s="619" customFormat="1" x14ac:dyDescent="0.25">
      <c r="A190" s="847" t="s">
        <v>626</v>
      </c>
      <c r="B190" s="848" t="s">
        <v>627</v>
      </c>
      <c r="C190" s="849"/>
      <c r="D190" s="850"/>
      <c r="E190" s="850"/>
      <c r="F190" s="850"/>
      <c r="G190" s="850"/>
      <c r="H190" s="851"/>
      <c r="I190" s="852"/>
      <c r="J190" s="673"/>
      <c r="K190" s="673"/>
      <c r="L190" s="673"/>
      <c r="M190" s="673"/>
    </row>
    <row r="191" spans="1:13" s="619" customFormat="1" ht="90" x14ac:dyDescent="0.25">
      <c r="A191" s="839"/>
      <c r="B191" s="840" t="s">
        <v>628</v>
      </c>
      <c r="C191" s="853" t="s">
        <v>14</v>
      </c>
      <c r="D191" s="854">
        <v>1</v>
      </c>
      <c r="E191" s="854"/>
      <c r="F191" s="854"/>
      <c r="G191" s="854"/>
      <c r="H191" s="726"/>
      <c r="I191" s="767"/>
      <c r="J191" s="673"/>
      <c r="K191" s="673"/>
      <c r="L191" s="673"/>
      <c r="M191" s="673"/>
    </row>
    <row r="192" spans="1:13" s="619" customFormat="1" ht="16.5" thickBot="1" x14ac:dyDescent="0.3">
      <c r="A192" s="855"/>
      <c r="B192" s="856"/>
      <c r="C192" s="857"/>
      <c r="D192" s="858"/>
      <c r="E192" s="858"/>
      <c r="F192" s="858"/>
      <c r="G192" s="858"/>
      <c r="H192" s="858"/>
      <c r="I192" s="859"/>
    </row>
    <row r="193" spans="1:13" s="645" customFormat="1" ht="26.25" customHeight="1" thickBot="1" x14ac:dyDescent="0.3">
      <c r="A193" s="643"/>
      <c r="B193" s="884" t="s">
        <v>533</v>
      </c>
      <c r="C193" s="884"/>
      <c r="D193" s="884"/>
      <c r="E193" s="656"/>
      <c r="F193" s="656"/>
      <c r="G193" s="656"/>
      <c r="H193" s="644"/>
      <c r="I193" s="860"/>
      <c r="J193" s="860"/>
      <c r="K193" s="860"/>
      <c r="L193" s="860"/>
      <c r="M193" s="860"/>
    </row>
    <row r="194" spans="1:13" s="650" customFormat="1" ht="12" customHeight="1" x14ac:dyDescent="0.25">
      <c r="A194" s="646"/>
      <c r="B194" s="647"/>
      <c r="C194" s="861"/>
      <c r="D194" s="648"/>
      <c r="E194" s="648"/>
      <c r="F194" s="648"/>
      <c r="G194" s="648"/>
      <c r="H194" s="648"/>
      <c r="I194" s="649"/>
    </row>
  </sheetData>
  <protectedRanges>
    <protectedRange password="CF68" sqref="B67" name="Range1_8_1_1_1"/>
    <protectedRange algorithmName="SHA-512" hashValue="DcC8MiT24f3C71EfeCQKYlUz+3GzJXJIZwrH9JCsYSNGwQbqq720Dkf98nTz4FR9kh+qZEKTePXLFj3Hn6LG6A==" saltValue="1ReFrFD6EbtJoKjh0JE0rw==" spinCount="100000" sqref="E68:F69" name="Range1"/>
  </protectedRanges>
  <mergeCells count="11">
    <mergeCell ref="A4:A5"/>
    <mergeCell ref="B4:B5"/>
    <mergeCell ref="C4:C5"/>
    <mergeCell ref="D4:D5"/>
    <mergeCell ref="E4:E5"/>
    <mergeCell ref="H4:I4"/>
    <mergeCell ref="K4:K5"/>
    <mergeCell ref="L4:L5"/>
    <mergeCell ref="M4:M5"/>
    <mergeCell ref="B193:D193"/>
    <mergeCell ref="F4:G4"/>
  </mergeCells>
  <printOptions horizontalCentered="1"/>
  <pageMargins left="0.39370078740157483" right="0.19685039370078741" top="0.19685039370078741" bottom="0.19685039370078741" header="0.19685039370078741" footer="0.19685039370078741"/>
  <pageSetup paperSize="9" scale="55" fitToHeight="15" orientation="portrait" r:id="rId1"/>
  <headerFooter>
    <oddFooter>&amp;L&amp;A&amp;CNajmi Bilgrami Collaborative (Pvt) Ltd.&amp;RPage &amp;P of &amp;N</oddFooter>
  </headerFooter>
  <rowBreaks count="8" manualBreakCount="8">
    <brk id="18" max="12" man="1"/>
    <brk id="34" max="12" man="1"/>
    <brk id="59" max="12" man="1"/>
    <brk id="76" max="12" man="1"/>
    <brk id="97" max="12" man="1"/>
    <brk id="118" max="12" man="1"/>
    <brk id="136" max="12" man="1"/>
    <brk id="178"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topLeftCell="A10" zoomScale="80" zoomScaleNormal="90" zoomScaleSheetLayoutView="80" zoomScalePageLayoutView="70" workbookViewId="0">
      <selection activeCell="C14" sqref="C14:E14"/>
    </sheetView>
  </sheetViews>
  <sheetFormatPr defaultColWidth="9.140625" defaultRowHeight="30" customHeight="1" x14ac:dyDescent="0.3"/>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x14ac:dyDescent="0.3">
      <c r="A1" s="7" t="s">
        <v>8</v>
      </c>
      <c r="B1" s="8" t="s">
        <v>2</v>
      </c>
      <c r="C1" s="9" t="s">
        <v>17</v>
      </c>
      <c r="D1" s="9" t="s">
        <v>18</v>
      </c>
      <c r="E1" s="9" t="s">
        <v>10</v>
      </c>
    </row>
    <row r="2" spans="1:13" s="4" customFormat="1" ht="39.950000000000003" customHeight="1" x14ac:dyDescent="0.25">
      <c r="A2" s="10">
        <v>1</v>
      </c>
      <c r="B2" s="11" t="s">
        <v>37</v>
      </c>
      <c r="C2" s="22"/>
      <c r="D2" s="22"/>
      <c r="E2" s="22"/>
      <c r="F2" s="3"/>
      <c r="G2" s="20"/>
      <c r="H2" s="3"/>
      <c r="I2" s="3"/>
    </row>
    <row r="3" spans="1:13" ht="39.950000000000003" customHeight="1" x14ac:dyDescent="0.3">
      <c r="A3" s="23">
        <v>2</v>
      </c>
      <c r="B3" s="11" t="s">
        <v>36</v>
      </c>
      <c r="C3" s="22"/>
      <c r="D3" s="22"/>
      <c r="E3" s="22"/>
      <c r="F3" s="3"/>
      <c r="G3" s="20"/>
    </row>
    <row r="4" spans="1:13" s="1" customFormat="1" ht="39.950000000000003" customHeight="1" x14ac:dyDescent="0.3">
      <c r="A4" s="10">
        <v>3</v>
      </c>
      <c r="B4" s="11" t="s">
        <v>35</v>
      </c>
      <c r="C4" s="22"/>
      <c r="D4" s="22"/>
      <c r="E4" s="22"/>
      <c r="F4" s="3"/>
      <c r="G4" s="20"/>
      <c r="J4" s="2"/>
      <c r="K4" s="2"/>
      <c r="L4" s="2"/>
      <c r="M4" s="2"/>
    </row>
    <row r="5" spans="1:13" ht="39.950000000000003" customHeight="1" x14ac:dyDescent="0.3">
      <c r="A5" s="23">
        <v>4</v>
      </c>
      <c r="B5" s="12" t="s">
        <v>48</v>
      </c>
      <c r="C5" s="21"/>
      <c r="D5" s="21"/>
      <c r="E5" s="22"/>
      <c r="F5" s="3"/>
      <c r="G5" s="20"/>
    </row>
    <row r="6" spans="1:13" s="1" customFormat="1" ht="39.950000000000003" customHeight="1" x14ac:dyDescent="0.3">
      <c r="A6" s="10">
        <v>5</v>
      </c>
      <c r="B6" s="12" t="s">
        <v>76</v>
      </c>
      <c r="C6" s="21"/>
      <c r="D6" s="21"/>
      <c r="E6" s="22"/>
      <c r="F6" s="3"/>
      <c r="G6" s="20"/>
      <c r="J6" s="2"/>
      <c r="K6" s="2"/>
      <c r="L6" s="2"/>
      <c r="M6" s="2"/>
    </row>
    <row r="7" spans="1:13" s="5" customFormat="1" ht="39.950000000000003" customHeight="1" x14ac:dyDescent="0.3">
      <c r="A7" s="23">
        <v>6</v>
      </c>
      <c r="B7" s="12" t="s">
        <v>78</v>
      </c>
      <c r="C7" s="21"/>
      <c r="D7" s="21"/>
      <c r="E7" s="22"/>
      <c r="F7" s="3"/>
      <c r="G7" s="15"/>
      <c r="H7" s="1"/>
      <c r="I7" s="1"/>
    </row>
    <row r="8" spans="1:13" s="4" customFormat="1" ht="39.950000000000003" customHeight="1" x14ac:dyDescent="0.25">
      <c r="A8" s="10">
        <v>7</v>
      </c>
      <c r="B8" s="13" t="s">
        <v>79</v>
      </c>
      <c r="C8" s="21"/>
      <c r="D8" s="21"/>
      <c r="E8" s="22"/>
      <c r="F8" s="3"/>
      <c r="G8" s="15"/>
      <c r="H8" s="3"/>
      <c r="I8" s="3"/>
    </row>
    <row r="9" spans="1:13" s="4" customFormat="1" ht="39.950000000000003" customHeight="1" x14ac:dyDescent="0.25">
      <c r="A9" s="23">
        <v>8</v>
      </c>
      <c r="B9" s="11" t="s">
        <v>80</v>
      </c>
      <c r="C9" s="22"/>
      <c r="D9" s="22"/>
      <c r="E9" s="22"/>
      <c r="F9" s="3"/>
      <c r="G9" s="15"/>
      <c r="H9" s="3"/>
      <c r="I9" s="3"/>
    </row>
    <row r="10" spans="1:13" ht="39.950000000000003" customHeight="1" x14ac:dyDescent="0.3">
      <c r="A10" s="10">
        <v>9</v>
      </c>
      <c r="B10" s="11" t="s">
        <v>119</v>
      </c>
      <c r="C10" s="18"/>
      <c r="D10" s="18"/>
      <c r="E10" s="22"/>
      <c r="F10" s="3"/>
      <c r="G10" s="15"/>
      <c r="H10" s="2"/>
      <c r="I10" s="2"/>
    </row>
    <row r="11" spans="1:13" ht="39.950000000000003" customHeight="1" x14ac:dyDescent="0.3">
      <c r="A11" s="23">
        <v>10</v>
      </c>
      <c r="B11" s="11" t="s">
        <v>120</v>
      </c>
      <c r="C11" s="18"/>
      <c r="D11" s="18"/>
      <c r="E11" s="22"/>
      <c r="F11" s="3"/>
      <c r="G11" s="15"/>
      <c r="H11" s="2"/>
      <c r="I11" s="2"/>
    </row>
    <row r="12" spans="1:13" ht="39.950000000000003" customHeight="1" x14ac:dyDescent="0.3">
      <c r="A12" s="10">
        <v>11</v>
      </c>
      <c r="B12" s="11" t="s">
        <v>122</v>
      </c>
      <c r="C12" s="18"/>
      <c r="D12" s="18"/>
      <c r="E12" s="22"/>
      <c r="F12" s="3"/>
      <c r="G12" s="15"/>
      <c r="H12" s="2"/>
      <c r="I12" s="2"/>
    </row>
    <row r="13" spans="1:13" ht="39.950000000000003" customHeight="1" x14ac:dyDescent="0.3">
      <c r="A13" s="23">
        <v>12</v>
      </c>
      <c r="B13" s="11" t="s">
        <v>121</v>
      </c>
      <c r="C13" s="18"/>
      <c r="D13" s="18"/>
      <c r="E13" s="22"/>
      <c r="F13" s="3"/>
      <c r="G13" s="15"/>
      <c r="H13" s="2"/>
      <c r="I13" s="2"/>
    </row>
    <row r="14" spans="1:13" ht="39.950000000000003" customHeight="1" x14ac:dyDescent="0.3">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13TH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3"/>
  <sheetViews>
    <sheetView view="pageBreakPreview" topLeftCell="A71" zoomScale="85" zoomScaleNormal="90" zoomScaleSheetLayoutView="85" zoomScalePageLayoutView="70" workbookViewId="0">
      <selection activeCell="B73" sqref="B73"/>
    </sheetView>
  </sheetViews>
  <sheetFormatPr defaultColWidth="9.140625" defaultRowHeight="30" customHeight="1" x14ac:dyDescent="0.3"/>
  <cols>
    <col min="1" max="1" width="6.7109375" style="24" customWidth="1"/>
    <col min="2" max="2" width="86.42578125" style="2" customWidth="1"/>
    <col min="3" max="3" width="6.7109375" style="6" customWidth="1"/>
    <col min="4" max="4" width="6.7109375" style="1" customWidth="1"/>
    <col min="5" max="5" width="20.42578125" style="1" customWidth="1"/>
    <col min="6" max="10" width="13.5703125" style="6" customWidth="1"/>
    <col min="11" max="11" width="19.42578125" style="6" customWidth="1"/>
    <col min="12" max="12" width="13.5703125" style="6" customWidth="1"/>
    <col min="13" max="13" width="26.5703125" style="6" customWidth="1"/>
    <col min="14" max="16384" width="9.140625" style="2"/>
  </cols>
  <sheetData>
    <row r="1" spans="1:13" ht="39.950000000000003" customHeight="1" x14ac:dyDescent="0.3">
      <c r="A1" s="907" t="s">
        <v>8</v>
      </c>
      <c r="B1" s="908" t="s">
        <v>2</v>
      </c>
      <c r="C1" s="909" t="s">
        <v>56</v>
      </c>
      <c r="D1" s="908" t="s">
        <v>0</v>
      </c>
      <c r="E1" s="908" t="s">
        <v>125</v>
      </c>
      <c r="F1" s="910" t="s">
        <v>19</v>
      </c>
      <c r="G1" s="910"/>
      <c r="H1" s="910" t="s">
        <v>20</v>
      </c>
      <c r="I1" s="910"/>
      <c r="J1" s="896" t="s">
        <v>10</v>
      </c>
      <c r="K1" s="896" t="s">
        <v>126</v>
      </c>
      <c r="L1" s="896" t="s">
        <v>127</v>
      </c>
      <c r="M1" s="896" t="s">
        <v>128</v>
      </c>
    </row>
    <row r="2" spans="1:13" ht="39.950000000000003" customHeight="1" x14ac:dyDescent="0.3">
      <c r="A2" s="907"/>
      <c r="B2" s="908"/>
      <c r="C2" s="909"/>
      <c r="D2" s="908"/>
      <c r="E2" s="908"/>
      <c r="F2" s="9" t="s">
        <v>9</v>
      </c>
      <c r="G2" s="9" t="s">
        <v>10</v>
      </c>
      <c r="H2" s="9" t="s">
        <v>9</v>
      </c>
      <c r="I2" s="9" t="s">
        <v>10</v>
      </c>
      <c r="J2" s="896"/>
      <c r="K2" s="896"/>
      <c r="L2" s="896"/>
      <c r="M2" s="896"/>
    </row>
    <row r="3" spans="1:13" s="4" customFormat="1" ht="20.100000000000001" customHeight="1" x14ac:dyDescent="0.25">
      <c r="A3" s="899"/>
      <c r="B3" s="901" t="s">
        <v>15</v>
      </c>
      <c r="C3" s="903"/>
      <c r="D3" s="905"/>
      <c r="E3" s="905"/>
      <c r="F3" s="897"/>
      <c r="G3" s="897"/>
      <c r="H3" s="897"/>
      <c r="I3" s="897"/>
      <c r="J3" s="897"/>
      <c r="K3" s="897"/>
      <c r="L3" s="897"/>
      <c r="M3" s="897"/>
    </row>
    <row r="4" spans="1:13" s="4" customFormat="1" ht="20.100000000000001" customHeight="1" x14ac:dyDescent="0.25">
      <c r="A4" s="900"/>
      <c r="B4" s="902"/>
      <c r="C4" s="904"/>
      <c r="D4" s="906"/>
      <c r="E4" s="906"/>
      <c r="F4" s="898"/>
      <c r="G4" s="898"/>
      <c r="H4" s="898"/>
      <c r="I4" s="898"/>
      <c r="J4" s="898"/>
      <c r="K4" s="898"/>
      <c r="L4" s="898"/>
      <c r="M4" s="898"/>
    </row>
    <row r="5" spans="1:13" s="4" customFormat="1" ht="223.5" customHeight="1" x14ac:dyDescent="0.25">
      <c r="A5" s="70"/>
      <c r="B5" s="46" t="s">
        <v>38</v>
      </c>
      <c r="C5" s="71"/>
      <c r="D5" s="72"/>
      <c r="E5" s="72"/>
      <c r="F5" s="68"/>
      <c r="G5" s="68"/>
      <c r="H5" s="68"/>
      <c r="I5" s="68"/>
      <c r="J5" s="68"/>
      <c r="K5" s="68"/>
      <c r="L5" s="68"/>
      <c r="M5" s="68"/>
    </row>
    <row r="6" spans="1:13" s="25" customFormat="1" ht="235.5" customHeight="1" x14ac:dyDescent="0.25">
      <c r="A6" s="66"/>
      <c r="B6" s="47" t="s">
        <v>111</v>
      </c>
      <c r="C6" s="69"/>
      <c r="D6" s="66"/>
      <c r="E6" s="66"/>
      <c r="F6" s="69"/>
      <c r="G6" s="69"/>
      <c r="H6" s="69"/>
      <c r="I6" s="69"/>
      <c r="J6" s="69"/>
      <c r="K6" s="69"/>
      <c r="L6" s="69"/>
      <c r="M6" s="69"/>
    </row>
    <row r="7" spans="1:13" s="25" customFormat="1" ht="54" customHeight="1" x14ac:dyDescent="0.25">
      <c r="A7" s="74">
        <v>1</v>
      </c>
      <c r="B7" s="26" t="s">
        <v>39</v>
      </c>
      <c r="C7" s="27">
        <v>10</v>
      </c>
      <c r="D7" s="74" t="s">
        <v>1</v>
      </c>
      <c r="E7" s="74"/>
      <c r="F7" s="21"/>
      <c r="G7" s="21"/>
      <c r="H7" s="21"/>
      <c r="I7" s="21"/>
      <c r="J7" s="21"/>
      <c r="K7" s="21"/>
      <c r="L7" s="21"/>
      <c r="M7" s="21"/>
    </row>
    <row r="8" spans="1:13" s="25" customFormat="1" ht="57" customHeight="1" x14ac:dyDescent="0.25">
      <c r="A8" s="74">
        <v>2</v>
      </c>
      <c r="B8" s="26" t="s">
        <v>40</v>
      </c>
      <c r="C8" s="27">
        <v>90</v>
      </c>
      <c r="D8" s="74" t="s">
        <v>1</v>
      </c>
      <c r="E8" s="74"/>
      <c r="F8" s="21"/>
      <c r="G8" s="21"/>
      <c r="H8" s="21"/>
      <c r="I8" s="21"/>
      <c r="J8" s="21"/>
      <c r="K8" s="21"/>
      <c r="L8" s="21"/>
      <c r="M8" s="21"/>
    </row>
    <row r="9" spans="1:13" s="25" customFormat="1" ht="39.950000000000003" customHeight="1" x14ac:dyDescent="0.25">
      <c r="A9" s="74" t="s">
        <v>3</v>
      </c>
      <c r="B9" s="28" t="s">
        <v>27</v>
      </c>
      <c r="C9" s="27">
        <v>236</v>
      </c>
      <c r="D9" s="74" t="s">
        <v>1</v>
      </c>
      <c r="E9" s="74"/>
      <c r="F9" s="21"/>
      <c r="G9" s="21"/>
      <c r="H9" s="21"/>
      <c r="I9" s="21"/>
      <c r="J9" s="21"/>
      <c r="K9" s="21"/>
      <c r="L9" s="21"/>
      <c r="M9" s="21"/>
    </row>
    <row r="10" spans="1:13" s="25" customFormat="1" ht="50.25" customHeight="1" x14ac:dyDescent="0.25">
      <c r="A10" s="74">
        <v>3</v>
      </c>
      <c r="B10" s="26" t="s">
        <v>58</v>
      </c>
      <c r="C10" s="21">
        <v>3</v>
      </c>
      <c r="D10" s="74" t="s">
        <v>1</v>
      </c>
      <c r="E10" s="74"/>
      <c r="F10" s="21"/>
      <c r="G10" s="21"/>
      <c r="H10" s="21"/>
      <c r="I10" s="21"/>
      <c r="J10" s="21"/>
      <c r="K10" s="21"/>
      <c r="L10" s="21"/>
      <c r="M10" s="21"/>
    </row>
    <row r="11" spans="1:13" s="25" customFormat="1" ht="39.950000000000003" customHeight="1" x14ac:dyDescent="0.25">
      <c r="A11" s="74" t="s">
        <v>3</v>
      </c>
      <c r="B11" s="28" t="s">
        <v>27</v>
      </c>
      <c r="C11" s="21">
        <v>48</v>
      </c>
      <c r="D11" s="74" t="s">
        <v>1</v>
      </c>
      <c r="E11" s="74"/>
      <c r="F11" s="21"/>
      <c r="G11" s="21"/>
      <c r="H11" s="21"/>
      <c r="I11" s="21"/>
      <c r="J11" s="21"/>
      <c r="K11" s="21"/>
      <c r="L11" s="21"/>
      <c r="M11" s="21"/>
    </row>
    <row r="12" spans="1:13" s="25" customFormat="1" ht="72" customHeight="1" x14ac:dyDescent="0.25">
      <c r="A12" s="74">
        <v>4</v>
      </c>
      <c r="B12" s="75" t="s">
        <v>90</v>
      </c>
      <c r="C12" s="21"/>
      <c r="D12" s="74"/>
      <c r="E12" s="74"/>
      <c r="F12" s="21"/>
      <c r="G12" s="21"/>
      <c r="H12" s="21"/>
      <c r="I12" s="21"/>
      <c r="J12" s="21"/>
      <c r="K12" s="21"/>
      <c r="L12" s="21"/>
      <c r="M12" s="21"/>
    </row>
    <row r="13" spans="1:13" s="25" customFormat="1" ht="39.950000000000003" customHeight="1" x14ac:dyDescent="0.25">
      <c r="A13" s="74" t="s">
        <v>3</v>
      </c>
      <c r="B13" s="35" t="s">
        <v>107</v>
      </c>
      <c r="C13" s="21">
        <v>44</v>
      </c>
      <c r="D13" s="74" t="s">
        <v>1</v>
      </c>
      <c r="E13" s="74"/>
      <c r="F13" s="21"/>
      <c r="G13" s="21"/>
      <c r="H13" s="21"/>
      <c r="I13" s="21"/>
      <c r="J13" s="21"/>
      <c r="K13" s="21"/>
      <c r="L13" s="21"/>
      <c r="M13" s="21"/>
    </row>
    <row r="14" spans="1:13" s="25" customFormat="1" ht="39.950000000000003" customHeight="1" x14ac:dyDescent="0.25">
      <c r="A14" s="74" t="s">
        <v>4</v>
      </c>
      <c r="B14" s="28" t="s">
        <v>91</v>
      </c>
      <c r="C14" s="21">
        <v>66</v>
      </c>
      <c r="D14" s="74" t="s">
        <v>1</v>
      </c>
      <c r="E14" s="74"/>
      <c r="F14" s="21"/>
      <c r="G14" s="21"/>
      <c r="H14" s="21"/>
      <c r="I14" s="21"/>
      <c r="J14" s="21"/>
      <c r="K14" s="21"/>
      <c r="L14" s="21"/>
      <c r="M14" s="21"/>
    </row>
    <row r="15" spans="1:13" s="25" customFormat="1" ht="54.75" customHeight="1" x14ac:dyDescent="0.25">
      <c r="A15" s="74">
        <v>5</v>
      </c>
      <c r="B15" s="29" t="s">
        <v>93</v>
      </c>
      <c r="C15" s="21">
        <v>5</v>
      </c>
      <c r="D15" s="74" t="s">
        <v>1</v>
      </c>
      <c r="E15" s="74"/>
      <c r="F15" s="21"/>
      <c r="G15" s="21"/>
      <c r="H15" s="21"/>
      <c r="I15" s="21"/>
      <c r="J15" s="21"/>
      <c r="K15" s="21"/>
      <c r="L15" s="21"/>
      <c r="M15" s="21"/>
    </row>
    <row r="16" spans="1:13" s="25" customFormat="1" ht="39.950000000000003" customHeight="1" x14ac:dyDescent="0.25">
      <c r="A16" s="74" t="s">
        <v>3</v>
      </c>
      <c r="B16" s="28" t="s">
        <v>92</v>
      </c>
      <c r="C16" s="21">
        <v>2</v>
      </c>
      <c r="D16" s="74" t="s">
        <v>1</v>
      </c>
      <c r="E16" s="74"/>
      <c r="F16" s="21"/>
      <c r="G16" s="21"/>
      <c r="H16" s="21"/>
      <c r="I16" s="21"/>
      <c r="J16" s="21"/>
      <c r="K16" s="21"/>
      <c r="L16" s="21"/>
      <c r="M16" s="21"/>
    </row>
    <row r="17" spans="1:13" s="25" customFormat="1" ht="54" customHeight="1" x14ac:dyDescent="0.25">
      <c r="A17" s="66">
        <v>7</v>
      </c>
      <c r="B17" s="26" t="s">
        <v>129</v>
      </c>
      <c r="C17" s="69">
        <v>16</v>
      </c>
      <c r="D17" s="66" t="s">
        <v>1</v>
      </c>
      <c r="E17" s="66"/>
      <c r="F17" s="21"/>
      <c r="G17" s="21"/>
      <c r="H17" s="21"/>
      <c r="I17" s="21"/>
      <c r="J17" s="21"/>
      <c r="K17" s="21"/>
      <c r="L17" s="21"/>
      <c r="M17" s="21"/>
    </row>
    <row r="18" spans="1:13" s="25" customFormat="1" ht="39.950000000000003" customHeight="1" x14ac:dyDescent="0.25">
      <c r="A18" s="74" t="s">
        <v>4</v>
      </c>
      <c r="B18" s="28" t="s">
        <v>92</v>
      </c>
      <c r="C18" s="21">
        <v>11</v>
      </c>
      <c r="D18" s="74" t="s">
        <v>1</v>
      </c>
      <c r="E18" s="74"/>
      <c r="F18" s="21"/>
      <c r="G18" s="21"/>
      <c r="H18" s="21"/>
      <c r="I18" s="21"/>
      <c r="J18" s="21"/>
      <c r="K18" s="21"/>
      <c r="L18" s="21"/>
      <c r="M18" s="21"/>
    </row>
    <row r="19" spans="1:13" s="25" customFormat="1" ht="52.5" customHeight="1" x14ac:dyDescent="0.25">
      <c r="A19" s="48">
        <v>8</v>
      </c>
      <c r="B19" s="32" t="s">
        <v>130</v>
      </c>
      <c r="C19" s="49">
        <v>1</v>
      </c>
      <c r="D19" s="48" t="s">
        <v>1</v>
      </c>
      <c r="E19" s="48"/>
      <c r="F19" s="27"/>
      <c r="G19" s="27"/>
      <c r="H19" s="27"/>
      <c r="I19" s="27"/>
      <c r="J19" s="27"/>
      <c r="K19" s="27"/>
      <c r="L19" s="27"/>
      <c r="M19" s="27"/>
    </row>
    <row r="20" spans="1:13" s="25" customFormat="1" ht="52.5" customHeight="1" x14ac:dyDescent="0.25">
      <c r="A20" s="48">
        <v>9</v>
      </c>
      <c r="B20" s="76" t="s">
        <v>131</v>
      </c>
      <c r="C20" s="49">
        <v>2</v>
      </c>
      <c r="D20" s="48" t="s">
        <v>1</v>
      </c>
      <c r="E20" s="48"/>
      <c r="F20" s="27"/>
      <c r="G20" s="21"/>
      <c r="H20" s="21"/>
      <c r="I20" s="21"/>
      <c r="J20" s="21"/>
      <c r="K20" s="21"/>
      <c r="L20" s="21"/>
      <c r="M20" s="21"/>
    </row>
    <row r="21" spans="1:13" s="25" customFormat="1" ht="54.75" customHeight="1" x14ac:dyDescent="0.25">
      <c r="A21" s="48">
        <v>10</v>
      </c>
      <c r="B21" s="29" t="s">
        <v>132</v>
      </c>
      <c r="C21" s="69">
        <v>3</v>
      </c>
      <c r="D21" s="66" t="s">
        <v>1</v>
      </c>
      <c r="E21" s="48"/>
      <c r="F21" s="27"/>
      <c r="G21" s="27"/>
      <c r="H21" s="27"/>
      <c r="I21" s="27"/>
      <c r="J21" s="27"/>
      <c r="K21" s="27"/>
      <c r="L21" s="27"/>
      <c r="M21" s="27"/>
    </row>
    <row r="22" spans="1:13" s="25" customFormat="1" ht="54.75" customHeight="1" x14ac:dyDescent="0.25">
      <c r="A22" s="66">
        <v>11</v>
      </c>
      <c r="B22" s="76" t="s">
        <v>156</v>
      </c>
      <c r="C22" s="69">
        <v>1</v>
      </c>
      <c r="D22" s="66" t="s">
        <v>1</v>
      </c>
      <c r="E22" s="66"/>
      <c r="F22" s="21"/>
      <c r="G22" s="21"/>
      <c r="H22" s="21"/>
      <c r="I22" s="21"/>
      <c r="J22" s="21"/>
      <c r="K22" s="21"/>
      <c r="L22" s="21"/>
      <c r="M22" s="21"/>
    </row>
    <row r="23" spans="1:13" s="30" customFormat="1" ht="102.75" customHeight="1" x14ac:dyDescent="0.25">
      <c r="A23" s="14"/>
      <c r="B23" s="35" t="s">
        <v>112</v>
      </c>
      <c r="C23" s="27"/>
      <c r="D23" s="14"/>
      <c r="E23" s="14"/>
      <c r="F23" s="27"/>
      <c r="G23" s="27"/>
      <c r="H23" s="27"/>
      <c r="I23" s="27"/>
      <c r="J23" s="27"/>
      <c r="K23" s="27"/>
      <c r="L23" s="27"/>
      <c r="M23" s="27"/>
    </row>
    <row r="24" spans="1:13" ht="39.950000000000003" customHeight="1" x14ac:dyDescent="0.3">
      <c r="A24" s="74"/>
      <c r="B24" s="31" t="s">
        <v>21</v>
      </c>
      <c r="C24" s="21"/>
      <c r="D24" s="74"/>
      <c r="E24" s="74"/>
      <c r="F24" s="21"/>
      <c r="G24" s="73"/>
      <c r="H24" s="21"/>
      <c r="I24" s="73"/>
      <c r="J24" s="73"/>
      <c r="K24" s="73"/>
      <c r="L24" s="73"/>
      <c r="M24" s="73"/>
    </row>
    <row r="25" spans="1:13" ht="39.950000000000003" customHeight="1" x14ac:dyDescent="0.3">
      <c r="A25" s="23"/>
      <c r="B25" s="70"/>
      <c r="C25" s="22"/>
      <c r="D25" s="23"/>
      <c r="E25" s="23"/>
      <c r="F25" s="22"/>
      <c r="G25" s="71"/>
      <c r="H25" s="22"/>
      <c r="I25" s="71"/>
      <c r="J25" s="71"/>
      <c r="K25" s="71"/>
      <c r="L25" s="71"/>
      <c r="M25" s="71"/>
    </row>
    <row r="26" spans="1:13" ht="20.100000000000001" customHeight="1" x14ac:dyDescent="0.3">
      <c r="A26" s="911"/>
      <c r="B26" s="913" t="s">
        <v>12</v>
      </c>
      <c r="C26" s="894"/>
      <c r="D26" s="894"/>
      <c r="E26" s="894"/>
      <c r="F26" s="892"/>
      <c r="G26" s="892"/>
      <c r="H26" s="892"/>
      <c r="I26" s="892"/>
      <c r="J26" s="892"/>
      <c r="K26" s="892"/>
      <c r="L26" s="892"/>
      <c r="M26" s="892"/>
    </row>
    <row r="27" spans="1:13" ht="20.100000000000001" customHeight="1" x14ac:dyDescent="0.3">
      <c r="A27" s="912"/>
      <c r="B27" s="914"/>
      <c r="C27" s="895"/>
      <c r="D27" s="895"/>
      <c r="E27" s="895"/>
      <c r="F27" s="893"/>
      <c r="G27" s="893"/>
      <c r="H27" s="893"/>
      <c r="I27" s="893"/>
      <c r="J27" s="893"/>
      <c r="K27" s="893"/>
      <c r="L27" s="893"/>
      <c r="M27" s="893"/>
    </row>
    <row r="28" spans="1:13" ht="195" customHeight="1" x14ac:dyDescent="0.3">
      <c r="A28" s="74">
        <v>1</v>
      </c>
      <c r="B28" s="26" t="s">
        <v>108</v>
      </c>
      <c r="C28" s="74"/>
      <c r="D28" s="74"/>
      <c r="E28" s="74"/>
      <c r="F28" s="21"/>
      <c r="G28" s="73"/>
      <c r="H28" s="21"/>
      <c r="I28" s="73"/>
      <c r="J28" s="73"/>
      <c r="K28" s="73"/>
      <c r="L28" s="73"/>
      <c r="M28" s="73"/>
    </row>
    <row r="29" spans="1:13" ht="39.950000000000003" customHeight="1" x14ac:dyDescent="0.3">
      <c r="A29" s="74" t="s">
        <v>3</v>
      </c>
      <c r="B29" s="50" t="s">
        <v>63</v>
      </c>
      <c r="C29" s="21">
        <v>50</v>
      </c>
      <c r="D29" s="74" t="s">
        <v>28</v>
      </c>
      <c r="E29" s="74"/>
      <c r="F29" s="21"/>
      <c r="G29" s="21"/>
      <c r="H29" s="21"/>
      <c r="I29" s="21"/>
      <c r="J29" s="21"/>
      <c r="K29" s="21"/>
      <c r="L29" s="21"/>
      <c r="M29" s="21"/>
    </row>
    <row r="30" spans="1:13" ht="39.950000000000003" customHeight="1" x14ac:dyDescent="0.3">
      <c r="A30" s="74" t="s">
        <v>4</v>
      </c>
      <c r="B30" s="50" t="s">
        <v>133</v>
      </c>
      <c r="C30" s="21">
        <v>50</v>
      </c>
      <c r="D30" s="74" t="s">
        <v>28</v>
      </c>
      <c r="E30" s="74"/>
      <c r="F30" s="21"/>
      <c r="G30" s="21"/>
      <c r="H30" s="21"/>
      <c r="I30" s="21"/>
      <c r="J30" s="21"/>
      <c r="K30" s="21"/>
      <c r="L30" s="21"/>
      <c r="M30" s="21"/>
    </row>
    <row r="31" spans="1:13" ht="39.950000000000003" customHeight="1" x14ac:dyDescent="0.3">
      <c r="A31" s="74" t="s">
        <v>5</v>
      </c>
      <c r="B31" s="50" t="s">
        <v>29</v>
      </c>
      <c r="C31" s="21">
        <v>35</v>
      </c>
      <c r="D31" s="74" t="s">
        <v>28</v>
      </c>
      <c r="E31" s="74"/>
      <c r="F31" s="21"/>
      <c r="G31" s="21"/>
      <c r="H31" s="21"/>
      <c r="I31" s="21"/>
      <c r="J31" s="21"/>
      <c r="K31" s="21"/>
      <c r="L31" s="21"/>
      <c r="M31" s="21"/>
    </row>
    <row r="32" spans="1:13" ht="39.950000000000003" customHeight="1" x14ac:dyDescent="0.3">
      <c r="A32" s="74" t="s">
        <v>6</v>
      </c>
      <c r="B32" s="50" t="s">
        <v>134</v>
      </c>
      <c r="C32" s="21">
        <v>15</v>
      </c>
      <c r="D32" s="74" t="s">
        <v>28</v>
      </c>
      <c r="E32" s="74"/>
      <c r="F32" s="21"/>
      <c r="G32" s="21"/>
      <c r="H32" s="21"/>
      <c r="I32" s="21"/>
      <c r="J32" s="21"/>
      <c r="K32" s="21"/>
      <c r="L32" s="21"/>
      <c r="M32" s="21"/>
    </row>
    <row r="33" spans="1:13" ht="54" customHeight="1" x14ac:dyDescent="0.3">
      <c r="A33" s="74">
        <v>2</v>
      </c>
      <c r="B33" s="51" t="s">
        <v>30</v>
      </c>
      <c r="C33" s="21"/>
      <c r="D33" s="74"/>
      <c r="E33" s="74"/>
      <c r="F33" s="21"/>
      <c r="G33" s="73"/>
      <c r="H33" s="21"/>
      <c r="I33" s="73"/>
      <c r="J33" s="73"/>
      <c r="K33" s="73"/>
      <c r="L33" s="73"/>
      <c r="M33" s="73"/>
    </row>
    <row r="34" spans="1:13" ht="39.950000000000003" customHeight="1" x14ac:dyDescent="0.3">
      <c r="A34" s="74" t="s">
        <v>3</v>
      </c>
      <c r="B34" s="50" t="s">
        <v>113</v>
      </c>
      <c r="C34" s="27">
        <v>25</v>
      </c>
      <c r="D34" s="74" t="s">
        <v>1</v>
      </c>
      <c r="E34" s="74"/>
      <c r="F34" s="21"/>
      <c r="G34" s="21"/>
      <c r="H34" s="21"/>
      <c r="I34" s="21"/>
      <c r="J34" s="21"/>
      <c r="K34" s="21"/>
      <c r="L34" s="21"/>
      <c r="M34" s="21"/>
    </row>
    <row r="35" spans="1:13" ht="39.950000000000003" customHeight="1" x14ac:dyDescent="0.3">
      <c r="A35" s="74" t="s">
        <v>4</v>
      </c>
      <c r="B35" s="50" t="s">
        <v>71</v>
      </c>
      <c r="C35" s="21">
        <v>5</v>
      </c>
      <c r="D35" s="74" t="s">
        <v>1</v>
      </c>
      <c r="E35" s="74"/>
      <c r="F35" s="21"/>
      <c r="G35" s="21"/>
      <c r="H35" s="21"/>
      <c r="I35" s="21"/>
      <c r="J35" s="21"/>
      <c r="K35" s="21"/>
      <c r="L35" s="21"/>
      <c r="M35" s="21"/>
    </row>
    <row r="36" spans="1:13" ht="39.950000000000003" customHeight="1" x14ac:dyDescent="0.3">
      <c r="A36" s="74" t="s">
        <v>5</v>
      </c>
      <c r="B36" s="50" t="s">
        <v>71</v>
      </c>
      <c r="C36" s="21">
        <v>5</v>
      </c>
      <c r="D36" s="74" t="s">
        <v>1</v>
      </c>
      <c r="E36" s="74"/>
      <c r="F36" s="21"/>
      <c r="G36" s="21"/>
      <c r="H36" s="21"/>
      <c r="I36" s="21"/>
      <c r="J36" s="21"/>
      <c r="K36" s="21"/>
      <c r="L36" s="21"/>
      <c r="M36" s="21"/>
    </row>
    <row r="37" spans="1:13" ht="56.25" customHeight="1" x14ac:dyDescent="0.3">
      <c r="A37" s="74">
        <v>3</v>
      </c>
      <c r="B37" s="52" t="s">
        <v>31</v>
      </c>
      <c r="C37" s="21">
        <v>148</v>
      </c>
      <c r="D37" s="74" t="s">
        <v>1</v>
      </c>
      <c r="E37" s="74"/>
      <c r="F37" s="21"/>
      <c r="G37" s="21"/>
      <c r="H37" s="21"/>
      <c r="I37" s="21"/>
      <c r="J37" s="21"/>
      <c r="K37" s="21"/>
      <c r="L37" s="21"/>
      <c r="M37" s="21"/>
    </row>
    <row r="38" spans="1:13" ht="253.5" customHeight="1" x14ac:dyDescent="0.3">
      <c r="A38" s="74">
        <v>4</v>
      </c>
      <c r="B38" s="26" t="s">
        <v>110</v>
      </c>
      <c r="C38" s="21"/>
      <c r="D38" s="74"/>
      <c r="E38" s="74"/>
      <c r="F38" s="21"/>
      <c r="G38" s="73"/>
      <c r="H38" s="21"/>
      <c r="I38" s="21"/>
      <c r="J38" s="21"/>
      <c r="K38" s="21"/>
      <c r="L38" s="21"/>
      <c r="M38" s="21"/>
    </row>
    <row r="39" spans="1:13" ht="39.950000000000003" customHeight="1" x14ac:dyDescent="0.3">
      <c r="A39" s="74" t="s">
        <v>3</v>
      </c>
      <c r="B39" s="29" t="s">
        <v>65</v>
      </c>
      <c r="C39" s="21">
        <v>10</v>
      </c>
      <c r="D39" s="74" t="s">
        <v>28</v>
      </c>
      <c r="E39" s="74"/>
      <c r="F39" s="21"/>
      <c r="G39" s="21"/>
      <c r="H39" s="21"/>
      <c r="I39" s="21"/>
      <c r="J39" s="21"/>
      <c r="K39" s="21"/>
      <c r="L39" s="21"/>
      <c r="M39" s="21"/>
    </row>
    <row r="40" spans="1:13" ht="39.950000000000003" customHeight="1" x14ac:dyDescent="0.3">
      <c r="A40" s="74" t="s">
        <v>4</v>
      </c>
      <c r="B40" s="29" t="s">
        <v>66</v>
      </c>
      <c r="C40" s="21">
        <v>100</v>
      </c>
      <c r="D40" s="74" t="s">
        <v>28</v>
      </c>
      <c r="E40" s="74"/>
      <c r="F40" s="21"/>
      <c r="G40" s="21"/>
      <c r="H40" s="21"/>
      <c r="I40" s="21"/>
      <c r="J40" s="21"/>
      <c r="K40" s="21"/>
      <c r="L40" s="21"/>
      <c r="M40" s="21"/>
    </row>
    <row r="41" spans="1:13" ht="38.25" customHeight="1" x14ac:dyDescent="0.3">
      <c r="A41" s="74">
        <v>6</v>
      </c>
      <c r="B41" s="32" t="s">
        <v>64</v>
      </c>
      <c r="C41" s="21"/>
      <c r="D41" s="74"/>
      <c r="E41" s="74"/>
      <c r="F41" s="21"/>
      <c r="G41" s="21"/>
      <c r="H41" s="21"/>
      <c r="I41" s="21"/>
      <c r="J41" s="21"/>
      <c r="K41" s="21"/>
      <c r="L41" s="21"/>
      <c r="M41" s="21"/>
    </row>
    <row r="42" spans="1:13" ht="39.950000000000003" customHeight="1" x14ac:dyDescent="0.3">
      <c r="A42" s="74" t="s">
        <v>3</v>
      </c>
      <c r="B42" s="28" t="s">
        <v>135</v>
      </c>
      <c r="C42" s="21">
        <v>32</v>
      </c>
      <c r="D42" s="74" t="s">
        <v>1</v>
      </c>
      <c r="E42" s="74"/>
      <c r="F42" s="74"/>
      <c r="G42" s="21"/>
      <c r="H42" s="21"/>
      <c r="I42" s="21"/>
      <c r="J42" s="21"/>
      <c r="K42" s="21"/>
      <c r="L42" s="21"/>
      <c r="M42" s="21"/>
    </row>
    <row r="43" spans="1:13" ht="39.950000000000003" customHeight="1" x14ac:dyDescent="0.3">
      <c r="A43" s="74" t="s">
        <v>4</v>
      </c>
      <c r="B43" s="28" t="s">
        <v>136</v>
      </c>
      <c r="C43" s="21">
        <v>9</v>
      </c>
      <c r="D43" s="74" t="s">
        <v>1</v>
      </c>
      <c r="E43" s="74"/>
      <c r="F43" s="74"/>
      <c r="G43" s="21"/>
      <c r="H43" s="21"/>
      <c r="I43" s="21"/>
      <c r="J43" s="21"/>
      <c r="K43" s="21"/>
      <c r="L43" s="21"/>
      <c r="M43" s="21"/>
    </row>
    <row r="44" spans="1:13" ht="39.950000000000003" customHeight="1" x14ac:dyDescent="0.3">
      <c r="A44" s="74" t="s">
        <v>5</v>
      </c>
      <c r="B44" s="28" t="s">
        <v>137</v>
      </c>
      <c r="C44" s="21">
        <v>1</v>
      </c>
      <c r="D44" s="74" t="s">
        <v>1</v>
      </c>
      <c r="E44" s="74"/>
      <c r="F44" s="74"/>
      <c r="G44" s="21"/>
      <c r="H44" s="21"/>
      <c r="I44" s="21"/>
      <c r="J44" s="21"/>
      <c r="K44" s="21"/>
      <c r="L44" s="21"/>
      <c r="M44" s="21"/>
    </row>
    <row r="45" spans="1:13" ht="39.950000000000003" customHeight="1" x14ac:dyDescent="0.3">
      <c r="A45" s="74" t="s">
        <v>6</v>
      </c>
      <c r="B45" s="28" t="s">
        <v>138</v>
      </c>
      <c r="C45" s="21">
        <v>1</v>
      </c>
      <c r="D45" s="74" t="s">
        <v>1</v>
      </c>
      <c r="E45" s="74"/>
      <c r="F45" s="74"/>
      <c r="G45" s="21"/>
      <c r="H45" s="21"/>
      <c r="I45" s="21"/>
      <c r="J45" s="21"/>
      <c r="K45" s="21"/>
      <c r="L45" s="21"/>
      <c r="M45" s="21"/>
    </row>
    <row r="46" spans="1:13" ht="39.950000000000003" customHeight="1" x14ac:dyDescent="0.3">
      <c r="A46" s="74" t="s">
        <v>11</v>
      </c>
      <c r="B46" s="28" t="s">
        <v>139</v>
      </c>
      <c r="C46" s="21">
        <v>4</v>
      </c>
      <c r="D46" s="74" t="s">
        <v>1</v>
      </c>
      <c r="E46" s="74"/>
      <c r="F46" s="74"/>
      <c r="G46" s="21"/>
      <c r="H46" s="21"/>
      <c r="I46" s="21"/>
      <c r="J46" s="21"/>
      <c r="K46" s="21"/>
      <c r="L46" s="21"/>
      <c r="M46" s="21"/>
    </row>
    <row r="47" spans="1:13" ht="68.25" customHeight="1" x14ac:dyDescent="0.3">
      <c r="A47" s="34"/>
      <c r="B47" s="35" t="s">
        <v>32</v>
      </c>
      <c r="C47" s="21"/>
      <c r="D47" s="74"/>
      <c r="E47" s="74"/>
      <c r="F47" s="21"/>
      <c r="G47" s="21"/>
      <c r="H47" s="21"/>
      <c r="I47" s="21"/>
      <c r="J47" s="21"/>
      <c r="K47" s="21"/>
      <c r="L47" s="21"/>
      <c r="M47" s="21"/>
    </row>
    <row r="48" spans="1:13" ht="39.950000000000003" customHeight="1" x14ac:dyDescent="0.3">
      <c r="A48" s="74"/>
      <c r="B48" s="31" t="s">
        <v>22</v>
      </c>
      <c r="C48" s="21"/>
      <c r="D48" s="74"/>
      <c r="E48" s="74"/>
      <c r="F48" s="21"/>
      <c r="G48" s="73"/>
      <c r="H48" s="21"/>
      <c r="I48" s="73"/>
      <c r="J48" s="73"/>
      <c r="K48" s="73"/>
      <c r="L48" s="73"/>
      <c r="M48" s="73"/>
    </row>
    <row r="49" spans="1:13" ht="39.950000000000003" customHeight="1" x14ac:dyDescent="0.3">
      <c r="A49" s="23"/>
      <c r="B49" s="70"/>
      <c r="C49" s="22"/>
      <c r="D49" s="23"/>
      <c r="E49" s="23"/>
      <c r="F49" s="22"/>
      <c r="G49" s="71"/>
      <c r="H49" s="22"/>
      <c r="I49" s="71"/>
      <c r="J49" s="71"/>
      <c r="K49" s="71"/>
      <c r="L49" s="71"/>
      <c r="M49" s="71"/>
    </row>
    <row r="50" spans="1:13" ht="20.100000000000001" customHeight="1" x14ac:dyDescent="0.3">
      <c r="A50" s="905"/>
      <c r="B50" s="901" t="s">
        <v>7</v>
      </c>
      <c r="C50" s="905"/>
      <c r="D50" s="894"/>
      <c r="E50" s="894"/>
      <c r="F50" s="894"/>
      <c r="G50" s="894"/>
      <c r="H50" s="894"/>
      <c r="I50" s="894"/>
      <c r="J50" s="894"/>
      <c r="K50" s="894"/>
      <c r="L50" s="894"/>
      <c r="M50" s="894"/>
    </row>
    <row r="51" spans="1:13" ht="20.100000000000001" customHeight="1" x14ac:dyDescent="0.3">
      <c r="A51" s="906"/>
      <c r="B51" s="902"/>
      <c r="C51" s="906"/>
      <c r="D51" s="895"/>
      <c r="E51" s="895"/>
      <c r="F51" s="895"/>
      <c r="G51" s="895"/>
      <c r="H51" s="895"/>
      <c r="I51" s="895"/>
      <c r="J51" s="895"/>
      <c r="K51" s="895"/>
      <c r="L51" s="895"/>
      <c r="M51" s="895"/>
    </row>
    <row r="52" spans="1:13" ht="162" customHeight="1" x14ac:dyDescent="0.3">
      <c r="A52" s="34"/>
      <c r="B52" s="26" t="s">
        <v>140</v>
      </c>
      <c r="C52" s="74"/>
      <c r="D52" s="74"/>
      <c r="E52" s="74"/>
      <c r="F52" s="21"/>
      <c r="G52" s="21"/>
      <c r="H52" s="21"/>
      <c r="I52" s="21"/>
      <c r="J52" s="21"/>
      <c r="K52" s="21"/>
      <c r="L52" s="21"/>
      <c r="M52" s="21"/>
    </row>
    <row r="53" spans="1:13" ht="39" customHeight="1" x14ac:dyDescent="0.3">
      <c r="A53" s="74">
        <v>1</v>
      </c>
      <c r="B53" s="29" t="s">
        <v>43</v>
      </c>
      <c r="C53" s="21">
        <v>9</v>
      </c>
      <c r="D53" s="74" t="s">
        <v>1</v>
      </c>
      <c r="E53" s="74"/>
      <c r="F53" s="21"/>
      <c r="G53" s="21"/>
      <c r="H53" s="21"/>
      <c r="I53" s="21"/>
      <c r="J53" s="21"/>
      <c r="K53" s="21"/>
      <c r="L53" s="21"/>
      <c r="M53" s="21"/>
    </row>
    <row r="54" spans="1:13" ht="39" customHeight="1" x14ac:dyDescent="0.3">
      <c r="A54" s="74">
        <v>2</v>
      </c>
      <c r="B54" s="29" t="s">
        <v>44</v>
      </c>
      <c r="C54" s="21">
        <v>9</v>
      </c>
      <c r="D54" s="74" t="s">
        <v>1</v>
      </c>
      <c r="E54" s="74"/>
      <c r="F54" s="21"/>
      <c r="G54" s="21"/>
      <c r="H54" s="21"/>
      <c r="I54" s="21"/>
      <c r="J54" s="21"/>
      <c r="K54" s="21"/>
      <c r="L54" s="21"/>
      <c r="M54" s="21"/>
    </row>
    <row r="55" spans="1:13" ht="39" customHeight="1" x14ac:dyDescent="0.3">
      <c r="A55" s="74">
        <v>3</v>
      </c>
      <c r="B55" s="29" t="s">
        <v>45</v>
      </c>
      <c r="C55" s="21">
        <v>19</v>
      </c>
      <c r="D55" s="74" t="s">
        <v>1</v>
      </c>
      <c r="E55" s="74"/>
      <c r="F55" s="21"/>
      <c r="G55" s="21"/>
      <c r="H55" s="21"/>
      <c r="I55" s="21"/>
      <c r="J55" s="21"/>
      <c r="K55" s="21"/>
      <c r="L55" s="21"/>
      <c r="M55" s="21"/>
    </row>
    <row r="56" spans="1:13" ht="39" customHeight="1" x14ac:dyDescent="0.3">
      <c r="A56" s="74">
        <v>4</v>
      </c>
      <c r="B56" s="53" t="s">
        <v>60</v>
      </c>
      <c r="C56" s="21">
        <v>7</v>
      </c>
      <c r="D56" s="74" t="s">
        <v>1</v>
      </c>
      <c r="E56" s="74"/>
      <c r="F56" s="21"/>
      <c r="G56" s="21"/>
      <c r="H56" s="21"/>
      <c r="I56" s="21"/>
      <c r="J56" s="21"/>
      <c r="K56" s="21"/>
      <c r="L56" s="21"/>
      <c r="M56" s="21"/>
    </row>
    <row r="57" spans="1:13" ht="39" customHeight="1" x14ac:dyDescent="0.3">
      <c r="A57" s="74">
        <v>5</v>
      </c>
      <c r="B57" s="36" t="s">
        <v>96</v>
      </c>
      <c r="C57" s="21">
        <v>2</v>
      </c>
      <c r="D57" s="74" t="s">
        <v>1</v>
      </c>
      <c r="E57" s="74"/>
      <c r="F57" s="21"/>
      <c r="G57" s="21"/>
      <c r="H57" s="21"/>
      <c r="I57" s="21"/>
      <c r="J57" s="21"/>
      <c r="K57" s="21"/>
      <c r="L57" s="21"/>
      <c r="M57" s="21"/>
    </row>
    <row r="58" spans="1:13" ht="39" customHeight="1" x14ac:dyDescent="0.3">
      <c r="A58" s="74">
        <v>6</v>
      </c>
      <c r="B58" s="36" t="s">
        <v>50</v>
      </c>
      <c r="C58" s="21">
        <v>150</v>
      </c>
      <c r="D58" s="74" t="s">
        <v>1</v>
      </c>
      <c r="E58" s="74"/>
      <c r="F58" s="21"/>
      <c r="G58" s="21"/>
      <c r="H58" s="21"/>
      <c r="I58" s="21"/>
      <c r="J58" s="21"/>
      <c r="K58" s="21"/>
      <c r="L58" s="21"/>
      <c r="M58" s="21"/>
    </row>
    <row r="59" spans="1:13" ht="39" customHeight="1" x14ac:dyDescent="0.3">
      <c r="A59" s="74">
        <v>7</v>
      </c>
      <c r="B59" s="36" t="s">
        <v>49</v>
      </c>
      <c r="C59" s="21">
        <v>3</v>
      </c>
      <c r="D59" s="74" t="s">
        <v>1</v>
      </c>
      <c r="E59" s="74"/>
      <c r="F59" s="21"/>
      <c r="G59" s="21"/>
      <c r="H59" s="21"/>
      <c r="I59" s="21"/>
      <c r="J59" s="21"/>
      <c r="K59" s="21"/>
      <c r="L59" s="21"/>
      <c r="M59" s="21"/>
    </row>
    <row r="60" spans="1:13" ht="39" customHeight="1" x14ac:dyDescent="0.3">
      <c r="A60" s="74">
        <v>8</v>
      </c>
      <c r="B60" s="36" t="s">
        <v>72</v>
      </c>
      <c r="C60" s="21">
        <v>8</v>
      </c>
      <c r="D60" s="74" t="s">
        <v>1</v>
      </c>
      <c r="E60" s="74"/>
      <c r="F60" s="21"/>
      <c r="G60" s="21"/>
      <c r="H60" s="21"/>
      <c r="I60" s="21"/>
      <c r="J60" s="21"/>
      <c r="K60" s="21"/>
      <c r="L60" s="21"/>
      <c r="M60" s="21"/>
    </row>
    <row r="61" spans="1:13" ht="39" customHeight="1" x14ac:dyDescent="0.3">
      <c r="A61" s="74">
        <v>9</v>
      </c>
      <c r="B61" s="36" t="s">
        <v>124</v>
      </c>
      <c r="C61" s="21">
        <v>3</v>
      </c>
      <c r="D61" s="74" t="s">
        <v>1</v>
      </c>
      <c r="E61" s="74"/>
      <c r="F61" s="21"/>
      <c r="G61" s="21"/>
      <c r="H61" s="21"/>
      <c r="I61" s="21"/>
      <c r="J61" s="21"/>
      <c r="K61" s="21"/>
      <c r="L61" s="21"/>
      <c r="M61" s="21"/>
    </row>
    <row r="62" spans="1:13" ht="39" customHeight="1" x14ac:dyDescent="0.3">
      <c r="A62" s="74">
        <v>10</v>
      </c>
      <c r="B62" s="51" t="s">
        <v>114</v>
      </c>
      <c r="C62" s="21">
        <v>27</v>
      </c>
      <c r="D62" s="74" t="s">
        <v>1</v>
      </c>
      <c r="E62" s="74"/>
      <c r="F62" s="21"/>
      <c r="G62" s="21"/>
      <c r="H62" s="21"/>
      <c r="I62" s="21"/>
      <c r="J62" s="21"/>
      <c r="K62" s="21"/>
      <c r="L62" s="21"/>
      <c r="M62" s="21"/>
    </row>
    <row r="63" spans="1:13" ht="39" customHeight="1" x14ac:dyDescent="0.3">
      <c r="A63" s="74">
        <v>11</v>
      </c>
      <c r="B63" s="51" t="s">
        <v>106</v>
      </c>
      <c r="C63" s="27">
        <v>2</v>
      </c>
      <c r="D63" s="74" t="s">
        <v>1</v>
      </c>
      <c r="E63" s="74"/>
      <c r="F63" s="21"/>
      <c r="G63" s="21"/>
      <c r="H63" s="21"/>
      <c r="I63" s="21"/>
      <c r="J63" s="21"/>
      <c r="K63" s="21"/>
      <c r="L63" s="21"/>
      <c r="M63" s="21"/>
    </row>
    <row r="64" spans="1:13" ht="39" customHeight="1" x14ac:dyDescent="0.3">
      <c r="A64" s="74">
        <v>12</v>
      </c>
      <c r="B64" s="36" t="s">
        <v>67</v>
      </c>
      <c r="C64" s="21">
        <v>3</v>
      </c>
      <c r="D64" s="74" t="s">
        <v>1</v>
      </c>
      <c r="E64" s="74"/>
      <c r="F64" s="21"/>
      <c r="G64" s="21"/>
      <c r="H64" s="21"/>
      <c r="I64" s="21"/>
      <c r="J64" s="21"/>
      <c r="K64" s="21"/>
      <c r="L64" s="21"/>
      <c r="M64" s="21"/>
    </row>
    <row r="65" spans="1:13" ht="39" customHeight="1" x14ac:dyDescent="0.3">
      <c r="A65" s="74">
        <v>13</v>
      </c>
      <c r="B65" s="36" t="s">
        <v>95</v>
      </c>
      <c r="C65" s="21">
        <v>4</v>
      </c>
      <c r="D65" s="74" t="s">
        <v>1</v>
      </c>
      <c r="E65" s="74"/>
      <c r="F65" s="21"/>
      <c r="G65" s="21"/>
      <c r="H65" s="21"/>
      <c r="I65" s="21"/>
      <c r="J65" s="21"/>
      <c r="K65" s="21"/>
      <c r="L65" s="21"/>
      <c r="M65" s="21"/>
    </row>
    <row r="66" spans="1:13" ht="39" customHeight="1" x14ac:dyDescent="0.3">
      <c r="A66" s="74">
        <v>14</v>
      </c>
      <c r="B66" s="36" t="s">
        <v>141</v>
      </c>
      <c r="C66" s="21">
        <v>5</v>
      </c>
      <c r="D66" s="74" t="s">
        <v>1</v>
      </c>
      <c r="E66" s="74"/>
      <c r="F66" s="21"/>
      <c r="G66" s="21"/>
      <c r="H66" s="21"/>
      <c r="I66" s="21"/>
      <c r="J66" s="21"/>
      <c r="K66" s="21"/>
      <c r="L66" s="21"/>
      <c r="M66" s="21"/>
    </row>
    <row r="67" spans="1:13" ht="39" customHeight="1" x14ac:dyDescent="0.3">
      <c r="A67" s="74">
        <v>15</v>
      </c>
      <c r="B67" s="36" t="s">
        <v>94</v>
      </c>
      <c r="C67" s="21">
        <v>5</v>
      </c>
      <c r="D67" s="74" t="s">
        <v>1</v>
      </c>
      <c r="E67" s="74"/>
      <c r="F67" s="21"/>
      <c r="G67" s="21"/>
      <c r="H67" s="21"/>
      <c r="I67" s="21"/>
      <c r="J67" s="21"/>
      <c r="K67" s="21"/>
      <c r="L67" s="21"/>
      <c r="M67" s="21"/>
    </row>
    <row r="68" spans="1:13" ht="39" customHeight="1" x14ac:dyDescent="0.3">
      <c r="A68" s="74">
        <v>16</v>
      </c>
      <c r="B68" s="36" t="s">
        <v>142</v>
      </c>
      <c r="C68" s="21">
        <v>12</v>
      </c>
      <c r="D68" s="74" t="s">
        <v>1</v>
      </c>
      <c r="E68" s="74"/>
      <c r="F68" s="21"/>
      <c r="G68" s="21"/>
      <c r="H68" s="21"/>
      <c r="I68" s="21"/>
      <c r="J68" s="21"/>
      <c r="K68" s="21"/>
      <c r="L68" s="21"/>
      <c r="M68" s="21"/>
    </row>
    <row r="69" spans="1:13" ht="39.950000000000003" customHeight="1" x14ac:dyDescent="0.3">
      <c r="A69" s="74"/>
      <c r="B69" s="31" t="s">
        <v>23</v>
      </c>
      <c r="C69" s="21"/>
      <c r="D69" s="74"/>
      <c r="E69" s="74"/>
      <c r="F69" s="21"/>
      <c r="G69" s="73"/>
      <c r="H69" s="21"/>
      <c r="I69" s="73"/>
      <c r="J69" s="73"/>
      <c r="K69" s="73"/>
      <c r="L69" s="73"/>
      <c r="M69" s="73"/>
    </row>
    <row r="70" spans="1:13" ht="39.950000000000003" customHeight="1" x14ac:dyDescent="0.3">
      <c r="A70" s="74"/>
      <c r="B70" s="31"/>
      <c r="C70" s="21"/>
      <c r="D70" s="74"/>
      <c r="E70" s="74"/>
      <c r="F70" s="21"/>
      <c r="G70" s="73"/>
      <c r="H70" s="21"/>
      <c r="I70" s="73"/>
      <c r="J70" s="73"/>
      <c r="K70" s="73"/>
      <c r="L70" s="73"/>
      <c r="M70" s="73"/>
    </row>
    <row r="71" spans="1:13" ht="20.100000000000001" customHeight="1" x14ac:dyDescent="0.3">
      <c r="A71" s="915"/>
      <c r="B71" s="916" t="s">
        <v>13</v>
      </c>
      <c r="C71" s="915"/>
      <c r="D71" s="915"/>
      <c r="E71" s="915"/>
      <c r="F71" s="915"/>
      <c r="G71" s="915"/>
      <c r="H71" s="915"/>
      <c r="I71" s="915"/>
      <c r="J71" s="915"/>
      <c r="K71" s="915"/>
      <c r="L71" s="915"/>
      <c r="M71" s="915"/>
    </row>
    <row r="72" spans="1:13" ht="20.100000000000001" customHeight="1" x14ac:dyDescent="0.3">
      <c r="A72" s="915"/>
      <c r="B72" s="916"/>
      <c r="C72" s="915"/>
      <c r="D72" s="915"/>
      <c r="E72" s="915"/>
      <c r="F72" s="915"/>
      <c r="G72" s="915"/>
      <c r="H72" s="915"/>
      <c r="I72" s="915"/>
      <c r="J72" s="915"/>
      <c r="K72" s="915"/>
      <c r="L72" s="915"/>
      <c r="M72" s="915"/>
    </row>
    <row r="73" spans="1:13" ht="164.25" customHeight="1" x14ac:dyDescent="0.3">
      <c r="A73" s="74"/>
      <c r="B73" s="28" t="s">
        <v>143</v>
      </c>
      <c r="C73" s="54"/>
      <c r="D73" s="74"/>
      <c r="E73" s="74"/>
      <c r="F73" s="21"/>
      <c r="G73" s="21"/>
      <c r="H73" s="21"/>
      <c r="I73" s="21"/>
      <c r="J73" s="21"/>
      <c r="K73" s="21"/>
      <c r="L73" s="21"/>
      <c r="M73" s="21"/>
    </row>
    <row r="74" spans="1:13" ht="38.1" customHeight="1" x14ac:dyDescent="0.3">
      <c r="A74" s="74">
        <v>1</v>
      </c>
      <c r="B74" s="28" t="s">
        <v>534</v>
      </c>
      <c r="C74" s="54">
        <v>184</v>
      </c>
      <c r="D74" s="74" t="s">
        <v>1</v>
      </c>
      <c r="E74" s="74"/>
      <c r="F74" s="21"/>
      <c r="G74" s="21"/>
      <c r="H74" s="21"/>
      <c r="I74" s="21"/>
      <c r="J74" s="21"/>
      <c r="K74" s="21"/>
      <c r="L74" s="21"/>
      <c r="M74" s="21"/>
    </row>
    <row r="75" spans="1:13" ht="38.1" customHeight="1" x14ac:dyDescent="0.3">
      <c r="A75" s="74">
        <v>2</v>
      </c>
      <c r="B75" s="28" t="s">
        <v>535</v>
      </c>
      <c r="C75" s="54">
        <v>38</v>
      </c>
      <c r="D75" s="74" t="s">
        <v>1</v>
      </c>
      <c r="E75" s="74"/>
      <c r="F75" s="21"/>
      <c r="G75" s="21"/>
      <c r="H75" s="21"/>
      <c r="I75" s="21"/>
      <c r="J75" s="21"/>
      <c r="K75" s="21"/>
      <c r="L75" s="21"/>
      <c r="M75" s="21"/>
    </row>
    <row r="76" spans="1:13" ht="38.1" customHeight="1" x14ac:dyDescent="0.3">
      <c r="A76" s="74">
        <v>3</v>
      </c>
      <c r="B76" s="28" t="s">
        <v>536</v>
      </c>
      <c r="C76" s="54">
        <v>22</v>
      </c>
      <c r="D76" s="74" t="s">
        <v>1</v>
      </c>
      <c r="E76" s="74"/>
      <c r="F76" s="21"/>
      <c r="G76" s="21"/>
      <c r="H76" s="21"/>
      <c r="I76" s="21"/>
      <c r="J76" s="21"/>
      <c r="K76" s="21"/>
      <c r="L76" s="21"/>
      <c r="M76" s="21"/>
    </row>
    <row r="77" spans="1:13" ht="38.1" customHeight="1" x14ac:dyDescent="0.3">
      <c r="A77" s="74">
        <v>4</v>
      </c>
      <c r="B77" s="28" t="s">
        <v>104</v>
      </c>
      <c r="C77" s="54">
        <v>2</v>
      </c>
      <c r="D77" s="74" t="s">
        <v>1</v>
      </c>
      <c r="E77" s="74"/>
      <c r="F77" s="21"/>
      <c r="G77" s="21"/>
      <c r="H77" s="21"/>
      <c r="I77" s="21"/>
      <c r="J77" s="21"/>
      <c r="K77" s="21"/>
      <c r="L77" s="21"/>
      <c r="M77" s="21"/>
    </row>
    <row r="78" spans="1:13" ht="38.1" customHeight="1" x14ac:dyDescent="0.3">
      <c r="A78" s="74">
        <v>5</v>
      </c>
      <c r="B78" s="28" t="s">
        <v>101</v>
      </c>
      <c r="C78" s="54">
        <v>6</v>
      </c>
      <c r="D78" s="74" t="s">
        <v>1</v>
      </c>
      <c r="E78" s="74"/>
      <c r="F78" s="21"/>
      <c r="G78" s="21"/>
      <c r="H78" s="21"/>
      <c r="I78" s="21"/>
      <c r="J78" s="21"/>
      <c r="K78" s="21"/>
      <c r="L78" s="21"/>
      <c r="M78" s="21"/>
    </row>
    <row r="79" spans="1:13" ht="38.1" customHeight="1" x14ac:dyDescent="0.3">
      <c r="A79" s="74">
        <v>6</v>
      </c>
      <c r="B79" s="28" t="s">
        <v>537</v>
      </c>
      <c r="C79" s="54">
        <v>5</v>
      </c>
      <c r="D79" s="74" t="s">
        <v>1</v>
      </c>
      <c r="E79" s="74"/>
      <c r="F79" s="21"/>
      <c r="G79" s="21"/>
      <c r="H79" s="21"/>
      <c r="I79" s="21"/>
      <c r="J79" s="21"/>
      <c r="K79" s="21"/>
      <c r="L79" s="21"/>
      <c r="M79" s="21"/>
    </row>
    <row r="80" spans="1:13" ht="38.1" customHeight="1" x14ac:dyDescent="0.3">
      <c r="A80" s="74">
        <v>7</v>
      </c>
      <c r="B80" s="28" t="s">
        <v>538</v>
      </c>
      <c r="C80" s="54">
        <v>1</v>
      </c>
      <c r="D80" s="74" t="s">
        <v>1</v>
      </c>
      <c r="E80" s="74"/>
      <c r="F80" s="21"/>
      <c r="G80" s="21"/>
      <c r="H80" s="21"/>
      <c r="I80" s="21"/>
      <c r="J80" s="21"/>
      <c r="K80" s="21"/>
      <c r="L80" s="21"/>
      <c r="M80" s="21"/>
    </row>
    <row r="81" spans="1:13" ht="38.1" customHeight="1" x14ac:dyDescent="0.3">
      <c r="A81" s="74">
        <v>8</v>
      </c>
      <c r="B81" s="29" t="s">
        <v>103</v>
      </c>
      <c r="C81" s="54">
        <v>300</v>
      </c>
      <c r="D81" s="74" t="s">
        <v>28</v>
      </c>
      <c r="E81" s="74"/>
      <c r="F81" s="21"/>
      <c r="G81" s="21"/>
      <c r="H81" s="21"/>
      <c r="I81" s="21"/>
      <c r="J81" s="21"/>
      <c r="K81" s="21"/>
      <c r="L81" s="21"/>
      <c r="M81" s="21"/>
    </row>
    <row r="82" spans="1:13" ht="38.1" customHeight="1" x14ac:dyDescent="0.3">
      <c r="A82" s="74">
        <v>9</v>
      </c>
      <c r="B82" s="28" t="s">
        <v>539</v>
      </c>
      <c r="C82" s="54">
        <v>10</v>
      </c>
      <c r="D82" s="74" t="s">
        <v>1</v>
      </c>
      <c r="E82" s="74"/>
      <c r="F82" s="21"/>
      <c r="G82" s="21"/>
      <c r="H82" s="21"/>
      <c r="I82" s="21"/>
      <c r="J82" s="21"/>
      <c r="K82" s="21"/>
      <c r="L82" s="21"/>
      <c r="M82" s="21"/>
    </row>
    <row r="83" spans="1:13" ht="38.1" customHeight="1" x14ac:dyDescent="0.3">
      <c r="A83" s="74">
        <v>10</v>
      </c>
      <c r="B83" s="28" t="s">
        <v>100</v>
      </c>
      <c r="C83" s="54">
        <v>1</v>
      </c>
      <c r="D83" s="74" t="s">
        <v>1</v>
      </c>
      <c r="E83" s="74"/>
      <c r="F83" s="21"/>
      <c r="G83" s="21"/>
      <c r="H83" s="21"/>
      <c r="I83" s="21"/>
      <c r="J83" s="21"/>
      <c r="K83" s="21"/>
      <c r="L83" s="21"/>
      <c r="M83" s="21"/>
    </row>
    <row r="84" spans="1:13" ht="38.1" customHeight="1" x14ac:dyDescent="0.3">
      <c r="A84" s="74">
        <v>11</v>
      </c>
      <c r="B84" s="28" t="s">
        <v>102</v>
      </c>
      <c r="C84" s="54">
        <v>5</v>
      </c>
      <c r="D84" s="74" t="s">
        <v>1</v>
      </c>
      <c r="E84" s="74"/>
      <c r="F84" s="21"/>
      <c r="G84" s="21"/>
      <c r="H84" s="21"/>
      <c r="I84" s="21"/>
      <c r="J84" s="21"/>
      <c r="K84" s="21"/>
      <c r="L84" s="21"/>
      <c r="M84" s="21"/>
    </row>
    <row r="85" spans="1:13" ht="38.1" customHeight="1" x14ac:dyDescent="0.3">
      <c r="A85" s="74">
        <v>12</v>
      </c>
      <c r="B85" s="28" t="s">
        <v>61</v>
      </c>
      <c r="C85" s="54">
        <v>40</v>
      </c>
      <c r="D85" s="74" t="s">
        <v>1</v>
      </c>
      <c r="E85" s="74"/>
      <c r="F85" s="21"/>
      <c r="G85" s="21"/>
      <c r="H85" s="21"/>
      <c r="I85" s="21"/>
      <c r="J85" s="21"/>
      <c r="K85" s="21"/>
      <c r="L85" s="21"/>
      <c r="M85" s="21"/>
    </row>
    <row r="86" spans="1:13" ht="38.1" customHeight="1" x14ac:dyDescent="0.3">
      <c r="A86" s="74">
        <v>13</v>
      </c>
      <c r="B86" s="28" t="s">
        <v>62</v>
      </c>
      <c r="C86" s="54">
        <v>10</v>
      </c>
      <c r="D86" s="74" t="s">
        <v>1</v>
      </c>
      <c r="E86" s="74"/>
      <c r="F86" s="21"/>
      <c r="G86" s="21"/>
      <c r="H86" s="21"/>
      <c r="I86" s="21"/>
      <c r="J86" s="21"/>
      <c r="K86" s="21"/>
      <c r="L86" s="21"/>
      <c r="M86" s="21"/>
    </row>
    <row r="87" spans="1:13" ht="38.1" customHeight="1" x14ac:dyDescent="0.3">
      <c r="A87" s="74">
        <v>14</v>
      </c>
      <c r="B87" s="28" t="s">
        <v>123</v>
      </c>
      <c r="C87" s="54">
        <v>5</v>
      </c>
      <c r="D87" s="74" t="s">
        <v>1</v>
      </c>
      <c r="E87" s="74"/>
      <c r="F87" s="21"/>
      <c r="G87" s="21"/>
      <c r="H87" s="21"/>
      <c r="I87" s="21"/>
      <c r="J87" s="21"/>
      <c r="K87" s="21"/>
      <c r="L87" s="21"/>
      <c r="M87" s="21"/>
    </row>
    <row r="88" spans="1:13" s="37" customFormat="1" ht="145.5" customHeight="1" x14ac:dyDescent="0.3">
      <c r="A88" s="74">
        <v>15</v>
      </c>
      <c r="B88" s="26" t="s">
        <v>47</v>
      </c>
      <c r="C88" s="21">
        <v>8</v>
      </c>
      <c r="D88" s="74" t="s">
        <v>1</v>
      </c>
      <c r="E88" s="74"/>
      <c r="F88" s="21"/>
      <c r="G88" s="21"/>
      <c r="H88" s="21"/>
      <c r="I88" s="21"/>
      <c r="J88" s="21"/>
      <c r="K88" s="21"/>
      <c r="L88" s="21"/>
      <c r="M88" s="21"/>
    </row>
    <row r="89" spans="1:13" ht="39.950000000000003" customHeight="1" x14ac:dyDescent="0.3">
      <c r="A89" s="34"/>
      <c r="B89" s="31" t="s">
        <v>24</v>
      </c>
      <c r="C89" s="21"/>
      <c r="D89" s="74"/>
      <c r="E89" s="74"/>
      <c r="F89" s="21"/>
      <c r="G89" s="73"/>
      <c r="H89" s="21"/>
      <c r="I89" s="73"/>
      <c r="J89" s="73"/>
      <c r="K89" s="73"/>
      <c r="L89" s="73"/>
      <c r="M89" s="73"/>
    </row>
    <row r="90" spans="1:13" ht="39.950000000000003" customHeight="1" x14ac:dyDescent="0.3">
      <c r="A90" s="34"/>
      <c r="B90" s="31"/>
      <c r="C90" s="21"/>
      <c r="D90" s="74"/>
      <c r="E90" s="74"/>
      <c r="F90" s="21"/>
      <c r="G90" s="73"/>
      <c r="H90" s="21"/>
      <c r="I90" s="73"/>
      <c r="J90" s="73"/>
      <c r="K90" s="73"/>
      <c r="L90" s="73"/>
      <c r="M90" s="73"/>
    </row>
    <row r="91" spans="1:13" ht="20.100000000000001" customHeight="1" x14ac:dyDescent="0.3">
      <c r="A91" s="915"/>
      <c r="B91" s="916" t="s">
        <v>77</v>
      </c>
      <c r="C91" s="915"/>
      <c r="D91" s="915"/>
      <c r="E91" s="915"/>
      <c r="F91" s="915"/>
      <c r="G91" s="915"/>
      <c r="H91" s="915"/>
      <c r="I91" s="915"/>
      <c r="J91" s="915"/>
      <c r="K91" s="915"/>
      <c r="L91" s="915"/>
      <c r="M91" s="915"/>
    </row>
    <row r="92" spans="1:13" ht="20.100000000000001" customHeight="1" x14ac:dyDescent="0.3">
      <c r="A92" s="915"/>
      <c r="B92" s="916"/>
      <c r="C92" s="915"/>
      <c r="D92" s="915"/>
      <c r="E92" s="915"/>
      <c r="F92" s="915"/>
      <c r="G92" s="915"/>
      <c r="H92" s="915"/>
      <c r="I92" s="915"/>
      <c r="J92" s="915"/>
      <c r="K92" s="915"/>
      <c r="L92" s="915"/>
      <c r="M92" s="915"/>
    </row>
    <row r="93" spans="1:13" ht="127.5" customHeight="1" x14ac:dyDescent="0.3">
      <c r="A93" s="74"/>
      <c r="B93" s="26" t="s">
        <v>51</v>
      </c>
      <c r="C93" s="74"/>
      <c r="D93" s="74"/>
      <c r="E93" s="74"/>
      <c r="F93" s="21"/>
      <c r="G93" s="21"/>
      <c r="H93" s="21"/>
      <c r="I93" s="21"/>
      <c r="J93" s="21"/>
      <c r="K93" s="21"/>
      <c r="L93" s="21"/>
      <c r="M93" s="21"/>
    </row>
    <row r="94" spans="1:13" ht="39.950000000000003" customHeight="1" x14ac:dyDescent="0.3">
      <c r="A94" s="74">
        <v>1</v>
      </c>
      <c r="B94" s="29" t="s">
        <v>144</v>
      </c>
      <c r="C94" s="14">
        <v>20</v>
      </c>
      <c r="D94" s="74" t="s">
        <v>28</v>
      </c>
      <c r="E94" s="74"/>
      <c r="F94" s="21"/>
      <c r="G94" s="21"/>
      <c r="H94" s="21"/>
      <c r="I94" s="21"/>
      <c r="J94" s="21"/>
      <c r="K94" s="21"/>
      <c r="L94" s="21"/>
      <c r="M94" s="21"/>
    </row>
    <row r="95" spans="1:13" ht="39.950000000000003" customHeight="1" x14ac:dyDescent="0.3">
      <c r="A95" s="74">
        <v>2</v>
      </c>
      <c r="B95" s="29" t="s">
        <v>145</v>
      </c>
      <c r="C95" s="14">
        <v>25</v>
      </c>
      <c r="D95" s="74" t="s">
        <v>28</v>
      </c>
      <c r="E95" s="74"/>
      <c r="F95" s="21"/>
      <c r="G95" s="21"/>
      <c r="H95" s="21"/>
      <c r="I95" s="21"/>
      <c r="J95" s="21"/>
      <c r="K95" s="21"/>
      <c r="L95" s="21"/>
      <c r="M95" s="21"/>
    </row>
    <row r="96" spans="1:13" ht="39.950000000000003" customHeight="1" x14ac:dyDescent="0.3">
      <c r="A96" s="74">
        <v>3</v>
      </c>
      <c r="B96" s="29" t="s">
        <v>157</v>
      </c>
      <c r="C96" s="14">
        <v>25</v>
      </c>
      <c r="D96" s="74" t="s">
        <v>28</v>
      </c>
      <c r="E96" s="74"/>
      <c r="F96" s="21"/>
      <c r="G96" s="21"/>
      <c r="H96" s="21"/>
      <c r="I96" s="21"/>
      <c r="J96" s="21"/>
      <c r="K96" s="21"/>
      <c r="L96" s="21"/>
      <c r="M96" s="21"/>
    </row>
    <row r="97" spans="1:13" ht="39.950000000000003" customHeight="1" x14ac:dyDescent="0.3">
      <c r="A97" s="74">
        <v>4</v>
      </c>
      <c r="B97" s="29" t="s">
        <v>158</v>
      </c>
      <c r="C97" s="14">
        <v>40</v>
      </c>
      <c r="D97" s="74" t="s">
        <v>28</v>
      </c>
      <c r="E97" s="74"/>
      <c r="F97" s="21"/>
      <c r="G97" s="21"/>
      <c r="H97" s="21"/>
      <c r="I97" s="21"/>
      <c r="J97" s="21"/>
      <c r="K97" s="21"/>
      <c r="L97" s="21"/>
      <c r="M97" s="21"/>
    </row>
    <row r="98" spans="1:13" ht="39.950000000000003" customHeight="1" x14ac:dyDescent="0.3">
      <c r="A98" s="74">
        <v>5</v>
      </c>
      <c r="B98" s="38" t="s">
        <v>146</v>
      </c>
      <c r="C98" s="14">
        <v>10</v>
      </c>
      <c r="D98" s="74" t="s">
        <v>28</v>
      </c>
      <c r="E98" s="74"/>
      <c r="F98" s="21"/>
      <c r="G98" s="21"/>
      <c r="H98" s="21"/>
      <c r="I98" s="21"/>
      <c r="J98" s="21"/>
      <c r="K98" s="21"/>
      <c r="L98" s="21"/>
      <c r="M98" s="21"/>
    </row>
    <row r="99" spans="1:13" ht="39.950000000000003" customHeight="1" x14ac:dyDescent="0.3">
      <c r="A99" s="74">
        <v>6</v>
      </c>
      <c r="B99" s="38" t="s">
        <v>147</v>
      </c>
      <c r="C99" s="14">
        <v>10</v>
      </c>
      <c r="D99" s="74" t="s">
        <v>28</v>
      </c>
      <c r="E99" s="74"/>
      <c r="F99" s="21"/>
      <c r="G99" s="21"/>
      <c r="H99" s="21"/>
      <c r="I99" s="21"/>
      <c r="J99" s="21"/>
      <c r="K99" s="21"/>
      <c r="L99" s="21"/>
      <c r="M99" s="21"/>
    </row>
    <row r="100" spans="1:13" ht="39.950000000000003" customHeight="1" x14ac:dyDescent="0.3">
      <c r="A100" s="74">
        <v>7</v>
      </c>
      <c r="B100" s="77" t="s">
        <v>149</v>
      </c>
      <c r="C100" s="14">
        <v>10</v>
      </c>
      <c r="D100" s="74" t="s">
        <v>28</v>
      </c>
      <c r="E100" s="74"/>
      <c r="F100" s="21"/>
      <c r="G100" s="21"/>
      <c r="H100" s="21"/>
      <c r="I100" s="21"/>
      <c r="J100" s="21"/>
      <c r="K100" s="21"/>
      <c r="L100" s="21"/>
      <c r="M100" s="21"/>
    </row>
    <row r="101" spans="1:13" ht="39.950000000000003" customHeight="1" x14ac:dyDescent="0.3">
      <c r="A101" s="74">
        <v>8</v>
      </c>
      <c r="B101" s="77" t="s">
        <v>150</v>
      </c>
      <c r="C101" s="14">
        <v>10</v>
      </c>
      <c r="D101" s="74" t="s">
        <v>28</v>
      </c>
      <c r="E101" s="74"/>
      <c r="F101" s="21"/>
      <c r="G101" s="21"/>
      <c r="H101" s="21"/>
      <c r="I101" s="21"/>
      <c r="J101" s="21"/>
      <c r="K101" s="21"/>
      <c r="L101" s="21"/>
      <c r="M101" s="21"/>
    </row>
    <row r="102" spans="1:13" ht="39.950000000000003" customHeight="1" x14ac:dyDescent="0.3">
      <c r="A102" s="74">
        <v>9</v>
      </c>
      <c r="B102" s="78" t="s">
        <v>148</v>
      </c>
      <c r="C102" s="79">
        <v>20</v>
      </c>
      <c r="D102" s="79" t="s">
        <v>28</v>
      </c>
      <c r="E102" s="74"/>
      <c r="F102" s="21"/>
      <c r="G102" s="21"/>
      <c r="H102" s="21"/>
      <c r="I102" s="21"/>
      <c r="J102" s="21"/>
      <c r="K102" s="21"/>
      <c r="L102" s="21"/>
      <c r="M102" s="21"/>
    </row>
    <row r="103" spans="1:13" ht="88.5" customHeight="1" x14ac:dyDescent="0.3">
      <c r="A103" s="74"/>
      <c r="B103" s="39" t="s">
        <v>41</v>
      </c>
      <c r="C103" s="14"/>
      <c r="D103" s="74"/>
      <c r="E103" s="74"/>
      <c r="F103" s="21"/>
      <c r="G103" s="21"/>
      <c r="H103" s="21"/>
      <c r="I103" s="21"/>
      <c r="J103" s="21"/>
      <c r="K103" s="21"/>
      <c r="L103" s="21"/>
      <c r="M103" s="21"/>
    </row>
    <row r="104" spans="1:13" ht="39.950000000000003" customHeight="1" x14ac:dyDescent="0.3">
      <c r="A104" s="34"/>
      <c r="B104" s="31" t="s">
        <v>46</v>
      </c>
      <c r="C104" s="21"/>
      <c r="D104" s="74"/>
      <c r="E104" s="74"/>
      <c r="F104" s="21"/>
      <c r="G104" s="73"/>
      <c r="H104" s="21"/>
      <c r="I104" s="73"/>
      <c r="J104" s="73"/>
      <c r="K104" s="73"/>
      <c r="L104" s="73"/>
      <c r="M104" s="73"/>
    </row>
    <row r="105" spans="1:13" ht="39.950000000000003" customHeight="1" x14ac:dyDescent="0.3">
      <c r="A105" s="34"/>
      <c r="B105" s="31"/>
      <c r="C105" s="21"/>
      <c r="D105" s="74"/>
      <c r="E105" s="74"/>
      <c r="F105" s="21"/>
      <c r="G105" s="73"/>
      <c r="H105" s="21"/>
      <c r="I105" s="73"/>
      <c r="J105" s="73"/>
      <c r="K105" s="73"/>
      <c r="L105" s="73"/>
      <c r="M105" s="73"/>
    </row>
    <row r="106" spans="1:13" s="5" customFormat="1" ht="20.100000000000001" customHeight="1" x14ac:dyDescent="0.3">
      <c r="A106" s="919"/>
      <c r="B106" s="916" t="s">
        <v>68</v>
      </c>
      <c r="C106" s="918"/>
      <c r="D106" s="918"/>
      <c r="E106" s="918"/>
      <c r="F106" s="917"/>
      <c r="G106" s="917"/>
      <c r="H106" s="917"/>
      <c r="I106" s="917"/>
      <c r="J106" s="917"/>
      <c r="K106" s="917"/>
      <c r="L106" s="917"/>
      <c r="M106" s="917"/>
    </row>
    <row r="107" spans="1:13" s="5" customFormat="1" ht="20.100000000000001" customHeight="1" x14ac:dyDescent="0.3">
      <c r="A107" s="919"/>
      <c r="B107" s="916"/>
      <c r="C107" s="918"/>
      <c r="D107" s="918"/>
      <c r="E107" s="918"/>
      <c r="F107" s="917"/>
      <c r="G107" s="917"/>
      <c r="H107" s="917"/>
      <c r="I107" s="917"/>
      <c r="J107" s="917"/>
      <c r="K107" s="917"/>
      <c r="L107" s="917"/>
      <c r="M107" s="917"/>
    </row>
    <row r="108" spans="1:13" s="40" customFormat="1" ht="409.5" customHeight="1" x14ac:dyDescent="0.25">
      <c r="A108" s="34"/>
      <c r="B108" s="35" t="s">
        <v>52</v>
      </c>
      <c r="C108" s="9"/>
      <c r="D108" s="9"/>
      <c r="E108" s="9"/>
      <c r="F108" s="55"/>
      <c r="G108" s="9"/>
      <c r="H108" s="55"/>
      <c r="I108" s="9"/>
      <c r="J108" s="9"/>
      <c r="K108" s="9"/>
      <c r="L108" s="9"/>
      <c r="M108" s="9"/>
    </row>
    <row r="109" spans="1:13" ht="39.950000000000003" customHeight="1" x14ac:dyDescent="0.3">
      <c r="A109" s="34">
        <v>1</v>
      </c>
      <c r="B109" s="28" t="s">
        <v>97</v>
      </c>
      <c r="C109" s="21">
        <v>1</v>
      </c>
      <c r="D109" s="74" t="s">
        <v>1</v>
      </c>
      <c r="E109" s="74"/>
      <c r="F109" s="21"/>
      <c r="G109" s="21"/>
      <c r="H109" s="21"/>
      <c r="I109" s="21"/>
      <c r="J109" s="21"/>
      <c r="K109" s="21"/>
      <c r="L109" s="21"/>
      <c r="M109" s="21"/>
    </row>
    <row r="110" spans="1:13" ht="39.950000000000003" customHeight="1" x14ac:dyDescent="0.3">
      <c r="A110" s="34">
        <v>2</v>
      </c>
      <c r="B110" s="28" t="s">
        <v>98</v>
      </c>
      <c r="C110" s="21">
        <v>1</v>
      </c>
      <c r="D110" s="74" t="s">
        <v>1</v>
      </c>
      <c r="E110" s="74"/>
      <c r="F110" s="21"/>
      <c r="G110" s="21"/>
      <c r="H110" s="21"/>
      <c r="I110" s="21"/>
      <c r="J110" s="21"/>
      <c r="K110" s="21"/>
      <c r="L110" s="21"/>
      <c r="M110" s="21"/>
    </row>
    <row r="111" spans="1:13" ht="39.950000000000003" customHeight="1" x14ac:dyDescent="0.3">
      <c r="A111" s="34">
        <v>3</v>
      </c>
      <c r="B111" s="28" t="s">
        <v>99</v>
      </c>
      <c r="C111" s="21">
        <v>1</v>
      </c>
      <c r="D111" s="74" t="s">
        <v>1</v>
      </c>
      <c r="E111" s="74"/>
      <c r="F111" s="21"/>
      <c r="G111" s="21"/>
      <c r="H111" s="21"/>
      <c r="I111" s="21"/>
      <c r="J111" s="21"/>
      <c r="K111" s="21"/>
      <c r="L111" s="21"/>
      <c r="M111" s="21"/>
    </row>
    <row r="112" spans="1:13" ht="39.950000000000003" customHeight="1" x14ac:dyDescent="0.3">
      <c r="A112" s="34">
        <v>4</v>
      </c>
      <c r="B112" s="28" t="s">
        <v>105</v>
      </c>
      <c r="C112" s="21">
        <v>1</v>
      </c>
      <c r="D112" s="74" t="s">
        <v>1</v>
      </c>
      <c r="E112" s="74"/>
      <c r="F112" s="21"/>
      <c r="G112" s="21"/>
      <c r="H112" s="21"/>
      <c r="I112" s="21"/>
      <c r="J112" s="21"/>
      <c r="K112" s="21"/>
      <c r="L112" s="21"/>
      <c r="M112" s="21"/>
    </row>
    <row r="113" spans="1:13" ht="39.950000000000003" customHeight="1" x14ac:dyDescent="0.3">
      <c r="A113" s="34"/>
      <c r="B113" s="31" t="s">
        <v>25</v>
      </c>
      <c r="C113" s="21"/>
      <c r="D113" s="74"/>
      <c r="E113" s="74"/>
      <c r="F113" s="21"/>
      <c r="G113" s="73"/>
      <c r="H113" s="21"/>
      <c r="I113" s="73"/>
      <c r="J113" s="73"/>
      <c r="K113" s="73"/>
      <c r="L113" s="73"/>
      <c r="M113" s="73"/>
    </row>
    <row r="114" spans="1:13" ht="39.950000000000003" customHeight="1" x14ac:dyDescent="0.3">
      <c r="A114" s="10"/>
      <c r="B114" s="70"/>
      <c r="C114" s="22"/>
      <c r="D114" s="23"/>
      <c r="E114" s="23"/>
      <c r="F114" s="22"/>
      <c r="G114" s="71"/>
      <c r="H114" s="22"/>
      <c r="I114" s="71"/>
      <c r="J114" s="71"/>
      <c r="K114" s="71"/>
      <c r="L114" s="71"/>
      <c r="M114" s="71"/>
    </row>
    <row r="115" spans="1:13" s="4" customFormat="1" ht="20.100000000000001" customHeight="1" x14ac:dyDescent="0.25">
      <c r="A115" s="894"/>
      <c r="B115" s="901" t="s">
        <v>73</v>
      </c>
      <c r="C115" s="894"/>
      <c r="D115" s="894"/>
      <c r="E115" s="894"/>
      <c r="F115" s="890"/>
      <c r="G115" s="890"/>
      <c r="H115" s="890"/>
      <c r="I115" s="890"/>
      <c r="J115" s="890"/>
      <c r="K115" s="890"/>
      <c r="L115" s="890"/>
      <c r="M115" s="890"/>
    </row>
    <row r="116" spans="1:13" s="4" customFormat="1" ht="20.100000000000001" customHeight="1" x14ac:dyDescent="0.25">
      <c r="A116" s="895"/>
      <c r="B116" s="902"/>
      <c r="C116" s="895"/>
      <c r="D116" s="895"/>
      <c r="E116" s="895"/>
      <c r="F116" s="891"/>
      <c r="G116" s="891"/>
      <c r="H116" s="891"/>
      <c r="I116" s="891"/>
      <c r="J116" s="891"/>
      <c r="K116" s="891"/>
      <c r="L116" s="891"/>
      <c r="M116" s="891"/>
    </row>
    <row r="117" spans="1:13" s="4" customFormat="1" ht="56.25" customHeight="1" x14ac:dyDescent="0.25">
      <c r="A117" s="33"/>
      <c r="B117" s="28" t="s">
        <v>33</v>
      </c>
      <c r="C117" s="14"/>
      <c r="D117" s="41"/>
      <c r="E117" s="41"/>
      <c r="F117" s="67"/>
      <c r="G117" s="67"/>
      <c r="H117" s="67"/>
      <c r="I117" s="67"/>
      <c r="J117" s="67"/>
      <c r="K117" s="67"/>
      <c r="L117" s="67"/>
      <c r="M117" s="67"/>
    </row>
    <row r="118" spans="1:13" s="4" customFormat="1" ht="39.950000000000003" customHeight="1" x14ac:dyDescent="0.25">
      <c r="A118" s="33">
        <v>1</v>
      </c>
      <c r="B118" s="28" t="s">
        <v>34</v>
      </c>
      <c r="C118" s="21"/>
      <c r="D118" s="41"/>
      <c r="E118" s="41"/>
      <c r="F118" s="21"/>
      <c r="G118" s="21"/>
      <c r="H118" s="21"/>
      <c r="I118" s="21"/>
      <c r="J118" s="21"/>
      <c r="K118" s="21"/>
      <c r="L118" s="21"/>
      <c r="M118" s="21"/>
    </row>
    <row r="119" spans="1:13" s="4" customFormat="1" ht="39.950000000000003" customHeight="1" x14ac:dyDescent="0.25">
      <c r="A119" s="33" t="s">
        <v>3</v>
      </c>
      <c r="B119" s="75" t="s">
        <v>53</v>
      </c>
      <c r="C119" s="21">
        <v>2</v>
      </c>
      <c r="D119" s="41" t="s">
        <v>1</v>
      </c>
      <c r="E119" s="41"/>
      <c r="F119" s="21"/>
      <c r="G119" s="21"/>
      <c r="H119" s="21"/>
      <c r="I119" s="21"/>
      <c r="J119" s="21"/>
      <c r="K119" s="21"/>
      <c r="L119" s="21"/>
      <c r="M119" s="21"/>
    </row>
    <row r="120" spans="1:13" s="4" customFormat="1" ht="57" customHeight="1" x14ac:dyDescent="0.25">
      <c r="A120" s="33">
        <v>2</v>
      </c>
      <c r="B120" s="26" t="s">
        <v>57</v>
      </c>
      <c r="C120" s="21">
        <v>100</v>
      </c>
      <c r="D120" s="41" t="s">
        <v>28</v>
      </c>
      <c r="E120" s="41"/>
      <c r="F120" s="21"/>
      <c r="G120" s="21"/>
      <c r="H120" s="21"/>
      <c r="I120" s="21"/>
      <c r="J120" s="21"/>
      <c r="K120" s="21"/>
      <c r="L120" s="21"/>
      <c r="M120" s="21"/>
    </row>
    <row r="121" spans="1:13" s="4" customFormat="1" ht="103.5" customHeight="1" x14ac:dyDescent="0.25">
      <c r="A121" s="33">
        <v>3</v>
      </c>
      <c r="B121" s="26" t="s">
        <v>42</v>
      </c>
      <c r="C121" s="14">
        <v>1</v>
      </c>
      <c r="D121" s="14" t="s">
        <v>14</v>
      </c>
      <c r="E121" s="14"/>
      <c r="F121" s="21"/>
      <c r="G121" s="21"/>
      <c r="H121" s="21"/>
      <c r="I121" s="21"/>
      <c r="J121" s="21"/>
      <c r="K121" s="21"/>
      <c r="L121" s="21"/>
      <c r="M121" s="21"/>
    </row>
    <row r="122" spans="1:13" ht="67.5" customHeight="1" x14ac:dyDescent="0.3">
      <c r="A122" s="33"/>
      <c r="B122" s="35" t="s">
        <v>59</v>
      </c>
      <c r="C122" s="27"/>
      <c r="D122" s="42"/>
      <c r="E122" s="42"/>
      <c r="F122" s="43"/>
      <c r="G122" s="43"/>
      <c r="H122" s="43"/>
      <c r="I122" s="43"/>
      <c r="J122" s="43"/>
      <c r="K122" s="43"/>
      <c r="L122" s="43"/>
      <c r="M122" s="43"/>
    </row>
    <row r="123" spans="1:13" ht="39.950000000000003" customHeight="1" x14ac:dyDescent="0.3">
      <c r="A123" s="34"/>
      <c r="B123" s="31" t="s">
        <v>26</v>
      </c>
      <c r="C123" s="21"/>
      <c r="D123" s="74"/>
      <c r="E123" s="74"/>
      <c r="F123" s="44"/>
      <c r="G123" s="73"/>
      <c r="H123" s="44"/>
      <c r="I123" s="73"/>
      <c r="J123" s="73"/>
      <c r="K123" s="73"/>
      <c r="L123" s="73"/>
      <c r="M123" s="73"/>
    </row>
    <row r="124" spans="1:13" ht="39.950000000000003" customHeight="1" x14ac:dyDescent="0.3">
      <c r="A124" s="10"/>
      <c r="B124" s="70"/>
      <c r="C124" s="22"/>
      <c r="D124" s="23"/>
      <c r="E124" s="23"/>
      <c r="F124" s="18"/>
      <c r="G124" s="71"/>
      <c r="H124" s="18"/>
      <c r="I124" s="71"/>
      <c r="J124" s="71"/>
      <c r="K124" s="71"/>
      <c r="L124" s="71"/>
      <c r="M124" s="71"/>
    </row>
    <row r="125" spans="1:13" s="4" customFormat="1" ht="20.100000000000001" customHeight="1" x14ac:dyDescent="0.25">
      <c r="A125" s="894"/>
      <c r="B125" s="901" t="s">
        <v>74</v>
      </c>
      <c r="C125" s="894"/>
      <c r="D125" s="894"/>
      <c r="E125" s="894"/>
      <c r="F125" s="890"/>
      <c r="G125" s="890"/>
      <c r="H125" s="890"/>
      <c r="I125" s="890"/>
      <c r="J125" s="890"/>
      <c r="K125" s="890"/>
      <c r="L125" s="890"/>
      <c r="M125" s="890"/>
    </row>
    <row r="126" spans="1:13" s="4" customFormat="1" ht="20.100000000000001" customHeight="1" x14ac:dyDescent="0.25">
      <c r="A126" s="895"/>
      <c r="B126" s="902"/>
      <c r="C126" s="895"/>
      <c r="D126" s="895"/>
      <c r="E126" s="895"/>
      <c r="F126" s="891"/>
      <c r="G126" s="891"/>
      <c r="H126" s="891"/>
      <c r="I126" s="891"/>
      <c r="J126" s="891"/>
      <c r="K126" s="891"/>
      <c r="L126" s="891"/>
      <c r="M126" s="891"/>
    </row>
    <row r="127" spans="1:13" s="4" customFormat="1" ht="47.25" customHeight="1" x14ac:dyDescent="0.25">
      <c r="A127" s="14"/>
      <c r="B127" s="35" t="s">
        <v>109</v>
      </c>
      <c r="C127" s="27"/>
      <c r="D127" s="27"/>
      <c r="E127" s="27"/>
      <c r="F127" s="67"/>
      <c r="G127" s="67"/>
      <c r="H127" s="67"/>
      <c r="I127" s="67"/>
      <c r="J127" s="67"/>
      <c r="K127" s="67"/>
      <c r="L127" s="67"/>
      <c r="M127" s="67"/>
    </row>
    <row r="128" spans="1:13" s="4" customFormat="1" ht="39.950000000000003" customHeight="1" x14ac:dyDescent="0.25">
      <c r="A128" s="14"/>
      <c r="B128" s="56" t="s">
        <v>69</v>
      </c>
      <c r="C128" s="27"/>
      <c r="D128" s="27"/>
      <c r="E128" s="27"/>
      <c r="F128" s="67"/>
      <c r="G128" s="67"/>
      <c r="H128" s="67"/>
      <c r="I128" s="67"/>
      <c r="J128" s="67"/>
      <c r="K128" s="67"/>
      <c r="L128" s="67"/>
      <c r="M128" s="67"/>
    </row>
    <row r="129" spans="1:13" s="4" customFormat="1" ht="66" customHeight="1" x14ac:dyDescent="0.25">
      <c r="A129" s="14">
        <v>1</v>
      </c>
      <c r="B129" s="35" t="s">
        <v>151</v>
      </c>
      <c r="C129" s="27">
        <v>250</v>
      </c>
      <c r="D129" s="14" t="s">
        <v>28</v>
      </c>
      <c r="E129" s="14"/>
      <c r="F129" s="21"/>
      <c r="G129" s="21"/>
      <c r="H129" s="21"/>
      <c r="I129" s="21"/>
      <c r="J129" s="21"/>
      <c r="K129" s="21"/>
      <c r="L129" s="21"/>
      <c r="M129" s="21"/>
    </row>
    <row r="130" spans="1:13" s="4" customFormat="1" ht="39.950000000000003" customHeight="1" x14ac:dyDescent="0.25">
      <c r="A130" s="14"/>
      <c r="B130" s="56" t="s">
        <v>70</v>
      </c>
      <c r="C130" s="27"/>
      <c r="D130" s="27"/>
      <c r="E130" s="27"/>
      <c r="F130" s="67"/>
      <c r="G130" s="67"/>
      <c r="H130" s="67"/>
      <c r="I130" s="67"/>
      <c r="J130" s="67"/>
      <c r="K130" s="67"/>
      <c r="L130" s="67"/>
      <c r="M130" s="67"/>
    </row>
    <row r="131" spans="1:13" s="4" customFormat="1" ht="70.5" customHeight="1" x14ac:dyDescent="0.25">
      <c r="A131" s="14">
        <v>2</v>
      </c>
      <c r="B131" s="35" t="s">
        <v>152</v>
      </c>
      <c r="C131" s="27">
        <v>225</v>
      </c>
      <c r="D131" s="14" t="s">
        <v>28</v>
      </c>
      <c r="E131" s="14"/>
      <c r="F131" s="21"/>
      <c r="G131" s="21"/>
      <c r="H131" s="21"/>
      <c r="I131" s="21"/>
      <c r="J131" s="21"/>
      <c r="K131" s="21"/>
      <c r="L131" s="21"/>
      <c r="M131" s="21"/>
    </row>
    <row r="132" spans="1:13" s="4" customFormat="1" ht="70.5" customHeight="1" x14ac:dyDescent="0.25">
      <c r="A132" s="14"/>
      <c r="B132" s="56" t="s">
        <v>153</v>
      </c>
      <c r="C132" s="27"/>
      <c r="D132" s="27"/>
      <c r="E132" s="14"/>
      <c r="F132" s="21"/>
      <c r="G132" s="21"/>
      <c r="H132" s="21"/>
      <c r="I132" s="21"/>
      <c r="J132" s="21"/>
      <c r="K132" s="21"/>
      <c r="L132" s="21"/>
      <c r="M132" s="21"/>
    </row>
    <row r="133" spans="1:13" s="4" customFormat="1" ht="70.5" customHeight="1" x14ac:dyDescent="0.25">
      <c r="A133" s="14">
        <v>3</v>
      </c>
      <c r="B133" s="35" t="s">
        <v>154</v>
      </c>
      <c r="C133" s="27">
        <v>300</v>
      </c>
      <c r="D133" s="14" t="s">
        <v>28</v>
      </c>
      <c r="E133" s="14"/>
      <c r="F133" s="21"/>
      <c r="G133" s="21"/>
      <c r="H133" s="21"/>
      <c r="I133" s="21"/>
      <c r="J133" s="21"/>
      <c r="K133" s="21"/>
      <c r="L133" s="21"/>
      <c r="M133" s="21"/>
    </row>
    <row r="134" spans="1:13" s="4" customFormat="1" ht="66" customHeight="1" x14ac:dyDescent="0.25">
      <c r="A134" s="14"/>
      <c r="B134" s="35" t="s">
        <v>54</v>
      </c>
      <c r="C134" s="27"/>
      <c r="D134" s="14"/>
      <c r="E134" s="14"/>
      <c r="F134" s="67"/>
      <c r="G134" s="67"/>
      <c r="H134" s="67"/>
      <c r="I134" s="67"/>
      <c r="J134" s="67"/>
      <c r="K134" s="67"/>
      <c r="L134" s="67"/>
      <c r="M134" s="67"/>
    </row>
    <row r="135" spans="1:13" ht="39.950000000000003" customHeight="1" x14ac:dyDescent="0.3">
      <c r="A135" s="34"/>
      <c r="B135" s="31" t="s">
        <v>55</v>
      </c>
      <c r="C135" s="21"/>
      <c r="D135" s="74"/>
      <c r="E135" s="74"/>
      <c r="F135" s="44"/>
      <c r="G135" s="73"/>
      <c r="H135" s="44"/>
      <c r="I135" s="73"/>
      <c r="J135" s="73"/>
      <c r="K135" s="73"/>
      <c r="L135" s="73"/>
      <c r="M135" s="73"/>
    </row>
    <row r="136" spans="1:13" ht="39.950000000000003" customHeight="1" x14ac:dyDescent="0.3">
      <c r="A136" s="34"/>
      <c r="B136" s="31"/>
      <c r="C136" s="21"/>
      <c r="D136" s="74"/>
      <c r="E136" s="74"/>
      <c r="F136" s="44"/>
      <c r="G136" s="73"/>
      <c r="H136" s="44"/>
      <c r="I136" s="73"/>
      <c r="J136" s="73"/>
      <c r="K136" s="73"/>
      <c r="L136" s="73"/>
      <c r="M136" s="73"/>
    </row>
    <row r="137" spans="1:13" ht="39.950000000000003" customHeight="1" x14ac:dyDescent="0.3">
      <c r="A137" s="74"/>
      <c r="B137" s="75" t="s">
        <v>115</v>
      </c>
      <c r="C137" s="74"/>
      <c r="D137" s="74"/>
      <c r="E137" s="74"/>
      <c r="F137" s="67"/>
      <c r="G137" s="67"/>
      <c r="H137" s="67"/>
      <c r="I137" s="67"/>
      <c r="J137" s="67"/>
      <c r="K137" s="67"/>
      <c r="L137" s="67"/>
      <c r="M137" s="67"/>
    </row>
    <row r="138" spans="1:13" ht="39.950000000000003" customHeight="1" x14ac:dyDescent="0.3">
      <c r="A138" s="31"/>
      <c r="B138" s="57" t="s">
        <v>82</v>
      </c>
      <c r="C138" s="31"/>
      <c r="D138" s="31"/>
      <c r="E138" s="31"/>
      <c r="F138" s="21"/>
      <c r="G138" s="21"/>
      <c r="H138" s="21"/>
      <c r="I138" s="21"/>
      <c r="J138" s="21"/>
      <c r="K138" s="21"/>
      <c r="L138" s="21"/>
      <c r="M138" s="21"/>
    </row>
    <row r="139" spans="1:13" ht="385.5" customHeight="1" x14ac:dyDescent="0.3">
      <c r="A139" s="58">
        <v>1</v>
      </c>
      <c r="B139" s="59" t="s">
        <v>155</v>
      </c>
      <c r="C139" s="60">
        <v>1</v>
      </c>
      <c r="D139" s="61" t="s">
        <v>83</v>
      </c>
      <c r="E139" s="61"/>
      <c r="F139" s="62"/>
      <c r="G139" s="62"/>
      <c r="H139" s="62"/>
      <c r="I139" s="62"/>
      <c r="J139" s="62"/>
      <c r="K139" s="62"/>
      <c r="L139" s="62"/>
      <c r="M139" s="62"/>
    </row>
    <row r="140" spans="1:13" ht="55.5" customHeight="1" x14ac:dyDescent="0.3">
      <c r="A140" s="34"/>
      <c r="B140" s="63" t="s">
        <v>84</v>
      </c>
      <c r="C140" s="45"/>
      <c r="D140" s="34"/>
      <c r="E140" s="34"/>
      <c r="F140" s="21"/>
      <c r="G140" s="21"/>
      <c r="H140" s="21"/>
      <c r="I140" s="21"/>
      <c r="J140" s="21"/>
      <c r="K140" s="21"/>
      <c r="L140" s="21"/>
      <c r="M140" s="21"/>
    </row>
    <row r="141" spans="1:13" ht="39.950000000000003" customHeight="1" x14ac:dyDescent="0.3">
      <c r="A141" s="14"/>
      <c r="B141" s="16" t="s">
        <v>75</v>
      </c>
      <c r="C141" s="27"/>
      <c r="D141" s="14"/>
      <c r="E141" s="14"/>
      <c r="F141" s="21"/>
      <c r="G141" s="73"/>
      <c r="H141" s="73"/>
      <c r="I141" s="73"/>
      <c r="J141" s="73"/>
      <c r="K141" s="73"/>
      <c r="L141" s="73"/>
      <c r="M141" s="73"/>
    </row>
    <row r="142" spans="1:13" ht="39.950000000000003" customHeight="1" x14ac:dyDescent="0.3">
      <c r="A142" s="14"/>
      <c r="B142" s="16"/>
      <c r="C142" s="27"/>
      <c r="D142" s="14"/>
      <c r="E142" s="14"/>
      <c r="F142" s="21"/>
      <c r="G142" s="73"/>
      <c r="H142" s="73"/>
      <c r="I142" s="73"/>
      <c r="J142" s="73"/>
      <c r="K142" s="73"/>
      <c r="L142" s="73"/>
      <c r="M142" s="73"/>
    </row>
    <row r="143" spans="1:13" ht="39.950000000000003" customHeight="1" x14ac:dyDescent="0.3">
      <c r="A143" s="74"/>
      <c r="B143" s="75" t="s">
        <v>116</v>
      </c>
      <c r="C143" s="74"/>
      <c r="D143" s="74"/>
      <c r="E143" s="74"/>
      <c r="F143" s="67"/>
      <c r="G143" s="67"/>
      <c r="H143" s="67"/>
      <c r="I143" s="67"/>
      <c r="J143" s="67"/>
      <c r="K143" s="67"/>
      <c r="L143" s="67"/>
      <c r="M143" s="67"/>
    </row>
    <row r="144" spans="1:13" ht="94.5" customHeight="1" x14ac:dyDescent="0.3">
      <c r="A144" s="34"/>
      <c r="B144" s="64" t="s">
        <v>87</v>
      </c>
      <c r="C144" s="27">
        <v>1</v>
      </c>
      <c r="D144" s="14" t="s">
        <v>14</v>
      </c>
      <c r="E144" s="14"/>
      <c r="F144" s="21"/>
      <c r="G144" s="21"/>
      <c r="H144" s="21"/>
      <c r="I144" s="21"/>
      <c r="J144" s="21"/>
      <c r="K144" s="21"/>
      <c r="L144" s="21"/>
      <c r="M144" s="21"/>
    </row>
    <row r="145" spans="1:13" s="25" customFormat="1" ht="34.5" customHeight="1" x14ac:dyDescent="0.25">
      <c r="A145" s="74"/>
      <c r="B145" s="31"/>
      <c r="C145" s="54"/>
      <c r="D145" s="74"/>
      <c r="E145" s="74"/>
      <c r="F145" s="65"/>
      <c r="G145" s="73"/>
      <c r="H145" s="65"/>
      <c r="I145" s="73"/>
      <c r="J145" s="73"/>
      <c r="K145" s="73"/>
      <c r="L145" s="73"/>
      <c r="M145" s="73"/>
    </row>
    <row r="146" spans="1:13" ht="39.950000000000003" customHeight="1" x14ac:dyDescent="0.3">
      <c r="A146" s="14"/>
      <c r="B146" s="16" t="s">
        <v>81</v>
      </c>
      <c r="C146" s="27"/>
      <c r="D146" s="14"/>
      <c r="E146" s="14"/>
      <c r="F146" s="21"/>
      <c r="G146" s="73"/>
      <c r="H146" s="73"/>
      <c r="I146" s="73"/>
      <c r="J146" s="73"/>
      <c r="K146" s="73"/>
      <c r="L146" s="73"/>
      <c r="M146" s="73"/>
    </row>
    <row r="147" spans="1:13" ht="39.950000000000003" customHeight="1" x14ac:dyDescent="0.3">
      <c r="A147" s="74"/>
      <c r="B147" s="75" t="s">
        <v>117</v>
      </c>
      <c r="C147" s="74"/>
      <c r="D147" s="74"/>
      <c r="E147" s="74"/>
      <c r="F147" s="67"/>
      <c r="G147" s="67"/>
      <c r="H147" s="67"/>
      <c r="I147" s="67"/>
      <c r="J147" s="67"/>
      <c r="K147" s="67"/>
      <c r="L147" s="67"/>
      <c r="M147" s="67"/>
    </row>
    <row r="148" spans="1:13" ht="54.75" customHeight="1" x14ac:dyDescent="0.3">
      <c r="A148" s="34"/>
      <c r="B148" s="32" t="s">
        <v>89</v>
      </c>
      <c r="C148" s="27">
        <v>1</v>
      </c>
      <c r="D148" s="14" t="s">
        <v>14</v>
      </c>
      <c r="E148" s="14"/>
      <c r="F148" s="21"/>
      <c r="G148" s="21"/>
      <c r="H148" s="21"/>
      <c r="I148" s="21"/>
      <c r="J148" s="21"/>
      <c r="K148" s="21"/>
      <c r="L148" s="21"/>
      <c r="M148" s="21"/>
    </row>
    <row r="149" spans="1:13" s="25" customFormat="1" ht="34.5" customHeight="1" x14ac:dyDescent="0.25">
      <c r="A149" s="74"/>
      <c r="B149" s="31"/>
      <c r="C149" s="54"/>
      <c r="D149" s="74"/>
      <c r="E149" s="74"/>
      <c r="F149" s="65"/>
      <c r="G149" s="73"/>
      <c r="H149" s="65"/>
      <c r="I149" s="73"/>
      <c r="J149" s="73"/>
      <c r="K149" s="73"/>
      <c r="L149" s="73"/>
      <c r="M149" s="73"/>
    </row>
    <row r="150" spans="1:13" ht="39.950000000000003" customHeight="1" x14ac:dyDescent="0.3">
      <c r="A150" s="14"/>
      <c r="B150" s="16" t="s">
        <v>85</v>
      </c>
      <c r="C150" s="27"/>
      <c r="D150" s="14"/>
      <c r="E150" s="14"/>
      <c r="F150" s="21"/>
      <c r="G150" s="73"/>
      <c r="H150" s="73"/>
      <c r="I150" s="73"/>
      <c r="J150" s="73"/>
      <c r="K150" s="73"/>
      <c r="L150" s="73"/>
      <c r="M150" s="73"/>
    </row>
    <row r="151" spans="1:13" ht="39.950000000000003" customHeight="1" x14ac:dyDescent="0.3">
      <c r="A151" s="74"/>
      <c r="B151" s="75" t="s">
        <v>118</v>
      </c>
      <c r="C151" s="74"/>
      <c r="D151" s="74"/>
      <c r="E151" s="74"/>
      <c r="F151" s="67"/>
      <c r="G151" s="67"/>
      <c r="H151" s="67"/>
      <c r="I151" s="67"/>
      <c r="J151" s="67"/>
      <c r="K151" s="67"/>
      <c r="L151" s="67"/>
      <c r="M151" s="67"/>
    </row>
    <row r="152" spans="1:13" ht="136.5" customHeight="1" x14ac:dyDescent="0.3">
      <c r="A152" s="34">
        <v>1</v>
      </c>
      <c r="B152" s="64" t="s">
        <v>88</v>
      </c>
      <c r="C152" s="27">
        <v>1</v>
      </c>
      <c r="D152" s="14" t="s">
        <v>14</v>
      </c>
      <c r="E152" s="14"/>
      <c r="F152" s="21"/>
      <c r="G152" s="21"/>
      <c r="H152" s="21"/>
      <c r="I152" s="21"/>
      <c r="J152" s="21"/>
      <c r="K152" s="21"/>
      <c r="L152" s="21"/>
      <c r="M152" s="21"/>
    </row>
    <row r="153" spans="1:13" ht="39.950000000000003" customHeight="1" x14ac:dyDescent="0.3">
      <c r="A153" s="14"/>
      <c r="B153" s="16" t="s">
        <v>86</v>
      </c>
      <c r="C153" s="27"/>
      <c r="D153" s="14"/>
      <c r="E153" s="14"/>
      <c r="F153" s="21"/>
      <c r="G153" s="73"/>
      <c r="H153" s="73"/>
      <c r="I153" s="73"/>
      <c r="J153" s="73"/>
      <c r="K153" s="73"/>
      <c r="L153" s="73"/>
      <c r="M153" s="73"/>
    </row>
  </sheetData>
  <mergeCells count="115">
    <mergeCell ref="M125:M126"/>
    <mergeCell ref="I115:I116"/>
    <mergeCell ref="M115:M116"/>
    <mergeCell ref="A125:A126"/>
    <mergeCell ref="B125:B126"/>
    <mergeCell ref="C125:C126"/>
    <mergeCell ref="D125:D126"/>
    <mergeCell ref="F125:F126"/>
    <mergeCell ref="G125:G126"/>
    <mergeCell ref="H125:H126"/>
    <mergeCell ref="I125:I126"/>
    <mergeCell ref="G115:G116"/>
    <mergeCell ref="H115:H116"/>
    <mergeCell ref="A115:A116"/>
    <mergeCell ref="B115:B116"/>
    <mergeCell ref="C115:C116"/>
    <mergeCell ref="D115:D116"/>
    <mergeCell ref="F115:F116"/>
    <mergeCell ref="E125:E126"/>
    <mergeCell ref="J115:J116"/>
    <mergeCell ref="K115:K116"/>
    <mergeCell ref="L115:L116"/>
    <mergeCell ref="J125:J126"/>
    <mergeCell ref="K125:K126"/>
    <mergeCell ref="E106:E107"/>
    <mergeCell ref="E115:E116"/>
    <mergeCell ref="A106:A107"/>
    <mergeCell ref="B106:B107"/>
    <mergeCell ref="C106:C107"/>
    <mergeCell ref="D106:D107"/>
    <mergeCell ref="F106:F107"/>
    <mergeCell ref="A91:A92"/>
    <mergeCell ref="B91:B92"/>
    <mergeCell ref="C91:C92"/>
    <mergeCell ref="D91:D92"/>
    <mergeCell ref="F91:F92"/>
    <mergeCell ref="E91:E92"/>
    <mergeCell ref="M91:M92"/>
    <mergeCell ref="H106:H107"/>
    <mergeCell ref="I106:I107"/>
    <mergeCell ref="M106:M107"/>
    <mergeCell ref="G106:G107"/>
    <mergeCell ref="J91:J92"/>
    <mergeCell ref="K91:K92"/>
    <mergeCell ref="L91:L92"/>
    <mergeCell ref="J106:J107"/>
    <mergeCell ref="K106:K107"/>
    <mergeCell ref="L106:L107"/>
    <mergeCell ref="G91:G92"/>
    <mergeCell ref="H91:H92"/>
    <mergeCell ref="I91:I92"/>
    <mergeCell ref="A71:A72"/>
    <mergeCell ref="B71:B72"/>
    <mergeCell ref="C71:C72"/>
    <mergeCell ref="D71:D72"/>
    <mergeCell ref="F71:F72"/>
    <mergeCell ref="G71:G72"/>
    <mergeCell ref="H71:H72"/>
    <mergeCell ref="I71:I72"/>
    <mergeCell ref="M71:M72"/>
    <mergeCell ref="J71:J72"/>
    <mergeCell ref="K71:K72"/>
    <mergeCell ref="L71:L72"/>
    <mergeCell ref="E71:E72"/>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I50:I51"/>
    <mergeCell ref="M50:M51"/>
    <mergeCell ref="E26:E27"/>
    <mergeCell ref="E50:E51"/>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E1:E2"/>
    <mergeCell ref="E3:E4"/>
    <mergeCell ref="L125:L126"/>
    <mergeCell ref="J26:J27"/>
    <mergeCell ref="K26:K27"/>
    <mergeCell ref="L26:L27"/>
    <mergeCell ref="J50:J51"/>
    <mergeCell ref="K50:K51"/>
    <mergeCell ref="L50:L51"/>
    <mergeCell ref="J1:J2"/>
    <mergeCell ref="K1:K2"/>
    <mergeCell ref="L1:L2"/>
    <mergeCell ref="J3:J4"/>
    <mergeCell ref="K3:K4"/>
    <mergeCell ref="L3:L4"/>
  </mergeCells>
  <pageMargins left="0.35433070866141736" right="0.19685039370078741" top="0.74803149606299213" bottom="0.35433070866141736" header="0.43307086614173229" footer="0.15748031496062992"/>
  <pageSetup scale="39" fitToHeight="50" orientation="portrait" r:id="rId1"/>
  <headerFooter>
    <oddHeader>&amp;L&amp;"Century Gothic,Bold"BILL OF QUANTITIES
ELECTRICAL &amp;&amp; ALLIED WORKS&amp;C&amp;"Century Gothic,Bold"&amp;UEY OFFICES
RANDHAWA TOWER, ISLAMABAD&amp;R&amp;"Century Gothic,Bold"13H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90A7B-9ACE-4695-9097-3EF72879AE28}">
  <dimension ref="A1:P68"/>
  <sheetViews>
    <sheetView showGridLines="0" view="pageBreakPreview" zoomScale="85" zoomScaleSheetLayoutView="85" workbookViewId="0">
      <pane ySplit="7" topLeftCell="A12" activePane="bottomLeft" state="frozen"/>
      <selection activeCell="H12" sqref="H12"/>
      <selection pane="bottomLeft" activeCell="C30" sqref="C30"/>
    </sheetView>
  </sheetViews>
  <sheetFormatPr defaultColWidth="10" defaultRowHeight="14.25" x14ac:dyDescent="0.2"/>
  <cols>
    <col min="1" max="1" width="5.140625" style="325" customWidth="1"/>
    <col min="2" max="2" width="6.28515625" style="326" customWidth="1"/>
    <col min="3" max="3" width="51.28515625" style="284" customWidth="1"/>
    <col min="4" max="4" width="7.140625" style="325" customWidth="1"/>
    <col min="5" max="5" width="9.42578125" style="327" bestFit="1" customWidth="1"/>
    <col min="6" max="6" width="13.85546875" style="315" bestFit="1" customWidth="1"/>
    <col min="7" max="7" width="15.140625" style="328" customWidth="1"/>
    <col min="8" max="8" width="17.28515625" style="328" customWidth="1"/>
    <col min="9" max="9" width="12.85546875" style="328" customWidth="1"/>
    <col min="10" max="10" width="15.140625" style="328" customWidth="1"/>
    <col min="11" max="11" width="19.5703125" style="328" customWidth="1"/>
    <col min="12" max="14" width="19.5703125" style="317" customWidth="1"/>
    <col min="15" max="16384" width="10" style="284"/>
  </cols>
  <sheetData>
    <row r="1" spans="1:14" s="87" customFormat="1" ht="18" customHeight="1" x14ac:dyDescent="0.25">
      <c r="A1" s="80" t="s">
        <v>159</v>
      </c>
      <c r="B1" s="80"/>
      <c r="C1" s="81"/>
      <c r="D1" s="82"/>
      <c r="E1" s="83"/>
      <c r="F1" s="84"/>
      <c r="G1" s="85"/>
      <c r="H1" s="85"/>
      <c r="I1" s="85"/>
      <c r="J1" s="85"/>
      <c r="K1" s="85"/>
      <c r="L1" s="86"/>
      <c r="M1" s="86"/>
      <c r="N1" s="86"/>
    </row>
    <row r="2" spans="1:14" s="87" customFormat="1" ht="18" customHeight="1" x14ac:dyDescent="0.25">
      <c r="A2" s="88" t="s">
        <v>160</v>
      </c>
      <c r="B2" s="88"/>
      <c r="C2" s="81"/>
      <c r="D2" s="82"/>
      <c r="E2" s="83"/>
      <c r="F2" s="84"/>
      <c r="G2" s="85"/>
      <c r="H2" s="89"/>
      <c r="I2" s="90"/>
      <c r="J2" s="85"/>
      <c r="K2" s="91"/>
      <c r="L2" s="92"/>
      <c r="M2" s="92"/>
      <c r="N2" s="92"/>
    </row>
    <row r="3" spans="1:14" s="90" customFormat="1" ht="18" customHeight="1" x14ac:dyDescent="0.25">
      <c r="A3" s="80"/>
      <c r="B3" s="88"/>
      <c r="D3" s="82"/>
      <c r="E3" s="83"/>
      <c r="F3" s="84"/>
      <c r="G3" s="85"/>
      <c r="H3" s="85"/>
      <c r="I3" s="85"/>
      <c r="J3" s="85"/>
      <c r="K3" s="93"/>
      <c r="L3" s="94"/>
      <c r="M3" s="94"/>
      <c r="N3" s="94"/>
    </row>
    <row r="4" spans="1:14" s="90" customFormat="1" ht="17.25" customHeight="1" x14ac:dyDescent="0.25">
      <c r="A4" s="95" t="s">
        <v>161</v>
      </c>
      <c r="B4" s="88"/>
      <c r="D4" s="82"/>
      <c r="E4" s="83"/>
      <c r="F4" s="84"/>
      <c r="G4" s="85"/>
      <c r="H4" s="85"/>
      <c r="I4" s="85"/>
      <c r="J4" s="85"/>
      <c r="K4" s="93"/>
      <c r="L4" s="94"/>
      <c r="M4" s="94"/>
      <c r="N4" s="94"/>
    </row>
    <row r="5" spans="1:14" s="90" customFormat="1" ht="6" customHeight="1" thickBot="1" x14ac:dyDescent="0.25">
      <c r="A5" s="88"/>
      <c r="B5" s="88"/>
      <c r="D5" s="82"/>
      <c r="E5" s="83"/>
      <c r="F5" s="84"/>
      <c r="G5" s="85"/>
      <c r="H5" s="85"/>
      <c r="I5" s="85"/>
      <c r="J5" s="85"/>
      <c r="K5" s="96"/>
      <c r="L5" s="97"/>
      <c r="M5" s="97"/>
      <c r="N5" s="97"/>
    </row>
    <row r="6" spans="1:14" s="87" customFormat="1" ht="18" customHeight="1" thickBot="1" x14ac:dyDescent="0.3">
      <c r="A6" s="98"/>
      <c r="B6" s="98"/>
      <c r="C6" s="99"/>
      <c r="D6" s="100"/>
      <c r="E6" s="101"/>
      <c r="F6" s="102"/>
      <c r="G6" s="921" t="s">
        <v>162</v>
      </c>
      <c r="H6" s="922"/>
      <c r="I6" s="923" t="s">
        <v>163</v>
      </c>
      <c r="J6" s="922"/>
      <c r="K6" s="103" t="s">
        <v>164</v>
      </c>
      <c r="L6" s="103" t="s">
        <v>165</v>
      </c>
      <c r="M6" s="103" t="s">
        <v>166</v>
      </c>
      <c r="N6" s="103" t="s">
        <v>167</v>
      </c>
    </row>
    <row r="7" spans="1:14" s="110" customFormat="1" ht="18" customHeight="1" thickBot="1" x14ac:dyDescent="0.3">
      <c r="A7" s="924" t="s">
        <v>168</v>
      </c>
      <c r="B7" s="925"/>
      <c r="C7" s="104" t="s">
        <v>2</v>
      </c>
      <c r="D7" s="104" t="s">
        <v>0</v>
      </c>
      <c r="E7" s="105" t="s">
        <v>169</v>
      </c>
      <c r="F7" s="105" t="s">
        <v>170</v>
      </c>
      <c r="G7" s="106" t="s">
        <v>171</v>
      </c>
      <c r="H7" s="107" t="s">
        <v>172</v>
      </c>
      <c r="I7" s="108" t="s">
        <v>171</v>
      </c>
      <c r="J7" s="107" t="s">
        <v>172</v>
      </c>
      <c r="K7" s="109" t="s">
        <v>172</v>
      </c>
      <c r="L7" s="109"/>
      <c r="M7" s="109"/>
      <c r="N7" s="109"/>
    </row>
    <row r="8" spans="1:14" s="120" customFormat="1" ht="8.25" customHeight="1" thickTop="1" x14ac:dyDescent="0.25">
      <c r="A8" s="111"/>
      <c r="B8" s="112"/>
      <c r="C8" s="113"/>
      <c r="D8" s="113"/>
      <c r="E8" s="114"/>
      <c r="F8" s="114"/>
      <c r="G8" s="115"/>
      <c r="H8" s="116"/>
      <c r="I8" s="117"/>
      <c r="J8" s="118"/>
      <c r="K8" s="119"/>
      <c r="L8" s="119"/>
      <c r="M8" s="119"/>
      <c r="N8" s="119"/>
    </row>
    <row r="9" spans="1:14" s="130" customFormat="1" ht="38.25" x14ac:dyDescent="0.2">
      <c r="A9" s="121"/>
      <c r="B9" s="122"/>
      <c r="C9" s="123" t="s">
        <v>173</v>
      </c>
      <c r="D9" s="124"/>
      <c r="E9" s="125"/>
      <c r="F9" s="125"/>
      <c r="G9" s="126"/>
      <c r="H9" s="127"/>
      <c r="I9" s="128"/>
      <c r="J9" s="127"/>
      <c r="K9" s="129"/>
      <c r="L9" s="129"/>
      <c r="M9" s="129"/>
      <c r="N9" s="129"/>
    </row>
    <row r="10" spans="1:14" s="130" customFormat="1" ht="140.25" x14ac:dyDescent="0.2">
      <c r="A10" s="131">
        <f>1</f>
        <v>1</v>
      </c>
      <c r="B10" s="132"/>
      <c r="C10" s="133" t="s">
        <v>385</v>
      </c>
      <c r="D10" s="124"/>
      <c r="E10" s="125"/>
      <c r="F10" s="125"/>
      <c r="G10" s="134"/>
      <c r="H10" s="135"/>
      <c r="I10" s="136"/>
      <c r="J10" s="135"/>
      <c r="K10" s="129"/>
      <c r="L10" s="129"/>
      <c r="M10" s="129"/>
      <c r="N10" s="129"/>
    </row>
    <row r="11" spans="1:14" s="145" customFormat="1" ht="20.100000000000001" customHeight="1" x14ac:dyDescent="0.25">
      <c r="A11" s="137"/>
      <c r="B11" s="138">
        <f>A10+0.1</f>
        <v>1.1000000000000001</v>
      </c>
      <c r="C11" s="139" t="s">
        <v>174</v>
      </c>
      <c r="D11" s="140" t="s">
        <v>175</v>
      </c>
      <c r="E11" s="141">
        <v>2</v>
      </c>
      <c r="F11" s="141"/>
      <c r="G11" s="141"/>
      <c r="H11" s="142"/>
      <c r="I11" s="143"/>
      <c r="J11" s="144"/>
      <c r="K11" s="143"/>
      <c r="L11" s="143"/>
      <c r="M11" s="143"/>
      <c r="N11" s="143"/>
    </row>
    <row r="12" spans="1:14" s="145" customFormat="1" ht="20.100000000000001" customHeight="1" x14ac:dyDescent="0.25">
      <c r="A12" s="137"/>
      <c r="B12" s="138">
        <f t="shared" ref="B12:B15" si="0">B11+0.1</f>
        <v>1.2000000000000002</v>
      </c>
      <c r="C12" s="139" t="s">
        <v>176</v>
      </c>
      <c r="D12" s="140" t="s">
        <v>175</v>
      </c>
      <c r="E12" s="141">
        <v>4</v>
      </c>
      <c r="F12" s="141"/>
      <c r="G12" s="141"/>
      <c r="H12" s="142"/>
      <c r="I12" s="143"/>
      <c r="J12" s="144"/>
      <c r="K12" s="143"/>
      <c r="L12" s="143"/>
      <c r="M12" s="143"/>
      <c r="N12" s="143"/>
    </row>
    <row r="13" spans="1:14" s="145" customFormat="1" ht="20.100000000000001" customHeight="1" x14ac:dyDescent="0.25">
      <c r="A13" s="137"/>
      <c r="B13" s="138">
        <f t="shared" si="0"/>
        <v>1.3000000000000003</v>
      </c>
      <c r="C13" s="139" t="s">
        <v>177</v>
      </c>
      <c r="D13" s="140" t="s">
        <v>175</v>
      </c>
      <c r="E13" s="141">
        <v>8</v>
      </c>
      <c r="F13" s="141"/>
      <c r="G13" s="141"/>
      <c r="H13" s="142"/>
      <c r="I13" s="143"/>
      <c r="J13" s="144"/>
      <c r="K13" s="143"/>
      <c r="L13" s="143"/>
      <c r="M13" s="143"/>
      <c r="N13" s="143"/>
    </row>
    <row r="14" spans="1:14" s="145" customFormat="1" ht="20.100000000000001" customHeight="1" x14ac:dyDescent="0.25">
      <c r="A14" s="137"/>
      <c r="B14" s="138">
        <f t="shared" si="0"/>
        <v>1.4000000000000004</v>
      </c>
      <c r="C14" s="139" t="s">
        <v>178</v>
      </c>
      <c r="D14" s="140" t="s">
        <v>175</v>
      </c>
      <c r="E14" s="141">
        <v>4</v>
      </c>
      <c r="F14" s="141"/>
      <c r="G14" s="141"/>
      <c r="H14" s="142"/>
      <c r="I14" s="143"/>
      <c r="J14" s="144"/>
      <c r="K14" s="143"/>
      <c r="L14" s="143"/>
      <c r="M14" s="143"/>
      <c r="N14" s="143"/>
    </row>
    <row r="15" spans="1:14" s="145" customFormat="1" ht="20.100000000000001" customHeight="1" x14ac:dyDescent="0.25">
      <c r="A15" s="137"/>
      <c r="B15" s="138">
        <f t="shared" si="0"/>
        <v>1.5000000000000004</v>
      </c>
      <c r="C15" s="139" t="s">
        <v>179</v>
      </c>
      <c r="D15" s="140" t="s">
        <v>175</v>
      </c>
      <c r="E15" s="141">
        <v>2</v>
      </c>
      <c r="F15" s="141"/>
      <c r="G15" s="141"/>
      <c r="H15" s="142"/>
      <c r="I15" s="143"/>
      <c r="J15" s="144"/>
      <c r="K15" s="143"/>
      <c r="L15" s="143"/>
      <c r="M15" s="143"/>
      <c r="N15" s="143"/>
    </row>
    <row r="16" spans="1:14" s="130" customFormat="1" ht="212.25" x14ac:dyDescent="0.2">
      <c r="A16" s="131">
        <f>A10+1</f>
        <v>2</v>
      </c>
      <c r="B16" s="161"/>
      <c r="C16" s="162" t="s">
        <v>239</v>
      </c>
      <c r="D16" s="163"/>
      <c r="E16" s="164"/>
      <c r="F16" s="164"/>
      <c r="G16" s="165"/>
      <c r="H16" s="166"/>
      <c r="I16" s="167"/>
      <c r="J16" s="166"/>
      <c r="K16" s="168"/>
      <c r="L16" s="168"/>
      <c r="M16" s="168"/>
      <c r="N16" s="168"/>
    </row>
    <row r="17" spans="1:16" s="87" customFormat="1" ht="21.95" customHeight="1" x14ac:dyDescent="0.25">
      <c r="A17" s="169"/>
      <c r="B17" s="170"/>
      <c r="C17" s="171" t="s">
        <v>180</v>
      </c>
      <c r="D17" s="172"/>
      <c r="E17" s="173"/>
      <c r="F17" s="173"/>
      <c r="G17" s="174"/>
      <c r="H17" s="175"/>
      <c r="I17" s="176"/>
      <c r="J17" s="175"/>
      <c r="K17" s="177"/>
      <c r="L17" s="177"/>
      <c r="M17" s="177"/>
      <c r="N17" s="177"/>
    </row>
    <row r="18" spans="1:16" s="87" customFormat="1" ht="21.95" customHeight="1" x14ac:dyDescent="0.25">
      <c r="A18" s="178"/>
      <c r="B18" s="179">
        <f>A16+0.1</f>
        <v>2.1</v>
      </c>
      <c r="C18" s="180" t="s">
        <v>181</v>
      </c>
      <c r="D18" s="155" t="s">
        <v>182</v>
      </c>
      <c r="E18" s="156">
        <v>35</v>
      </c>
      <c r="F18" s="156"/>
      <c r="G18" s="157"/>
      <c r="H18" s="158"/>
      <c r="I18" s="159"/>
      <c r="J18" s="158"/>
      <c r="K18" s="160"/>
      <c r="L18" s="160"/>
      <c r="M18" s="160"/>
      <c r="N18" s="160"/>
      <c r="O18" s="181"/>
    </row>
    <row r="19" spans="1:16" s="87" customFormat="1" ht="21.95" customHeight="1" x14ac:dyDescent="0.25">
      <c r="A19" s="178"/>
      <c r="B19" s="179">
        <f>B18+0.1</f>
        <v>2.2000000000000002</v>
      </c>
      <c r="C19" s="182" t="s">
        <v>183</v>
      </c>
      <c r="D19" s="183" t="s">
        <v>182</v>
      </c>
      <c r="E19" s="184">
        <v>40</v>
      </c>
      <c r="F19" s="184"/>
      <c r="G19" s="185"/>
      <c r="H19" s="186"/>
      <c r="I19" s="187"/>
      <c r="J19" s="186"/>
      <c r="K19" s="188"/>
      <c r="L19" s="188"/>
      <c r="M19" s="188"/>
      <c r="N19" s="188"/>
      <c r="O19" s="181"/>
    </row>
    <row r="20" spans="1:16" s="87" customFormat="1" ht="21.95" customHeight="1" x14ac:dyDescent="0.25">
      <c r="A20" s="178"/>
      <c r="B20" s="179">
        <f>B19+0.1</f>
        <v>2.3000000000000003</v>
      </c>
      <c r="C20" s="180" t="s">
        <v>184</v>
      </c>
      <c r="D20" s="155" t="s">
        <v>182</v>
      </c>
      <c r="E20" s="156">
        <v>40</v>
      </c>
      <c r="F20" s="156"/>
      <c r="G20" s="157"/>
      <c r="H20" s="158"/>
      <c r="I20" s="159"/>
      <c r="J20" s="158"/>
      <c r="K20" s="160"/>
      <c r="L20" s="160"/>
      <c r="M20" s="160"/>
      <c r="N20" s="160"/>
      <c r="O20" s="181"/>
      <c r="P20" s="189"/>
    </row>
    <row r="21" spans="1:16" s="87" customFormat="1" ht="21.95" customHeight="1" x14ac:dyDescent="0.25">
      <c r="A21" s="178"/>
      <c r="B21" s="179">
        <f>B20+0.1</f>
        <v>2.4000000000000004</v>
      </c>
      <c r="C21" s="182" t="s">
        <v>185</v>
      </c>
      <c r="D21" s="183" t="s">
        <v>182</v>
      </c>
      <c r="E21" s="184">
        <v>25</v>
      </c>
      <c r="F21" s="184"/>
      <c r="G21" s="185"/>
      <c r="H21" s="186"/>
      <c r="I21" s="187"/>
      <c r="J21" s="186"/>
      <c r="K21" s="188"/>
      <c r="L21" s="188"/>
      <c r="M21" s="188"/>
      <c r="N21" s="188"/>
      <c r="O21" s="181"/>
    </row>
    <row r="22" spans="1:16" s="87" customFormat="1" ht="21.95" customHeight="1" x14ac:dyDescent="0.25">
      <c r="A22" s="178"/>
      <c r="B22" s="179">
        <f t="shared" ref="B22:B26" si="1">B21+0.1</f>
        <v>2.5000000000000004</v>
      </c>
      <c r="C22" s="180" t="s">
        <v>186</v>
      </c>
      <c r="D22" s="155" t="s">
        <v>182</v>
      </c>
      <c r="E22" s="156">
        <v>12</v>
      </c>
      <c r="F22" s="156"/>
      <c r="G22" s="157"/>
      <c r="H22" s="158"/>
      <c r="I22" s="159"/>
      <c r="J22" s="158"/>
      <c r="K22" s="160"/>
      <c r="L22" s="160"/>
      <c r="M22" s="160"/>
      <c r="N22" s="160"/>
      <c r="O22" s="181"/>
    </row>
    <row r="23" spans="1:16" s="87" customFormat="1" ht="21.95" customHeight="1" x14ac:dyDescent="0.25">
      <c r="A23" s="178"/>
      <c r="B23" s="179">
        <f t="shared" si="1"/>
        <v>2.6000000000000005</v>
      </c>
      <c r="C23" s="180" t="s">
        <v>187</v>
      </c>
      <c r="D23" s="155" t="s">
        <v>182</v>
      </c>
      <c r="E23" s="156">
        <v>5</v>
      </c>
      <c r="F23" s="156"/>
      <c r="G23" s="157"/>
      <c r="H23" s="158"/>
      <c r="I23" s="159"/>
      <c r="J23" s="158"/>
      <c r="K23" s="160"/>
      <c r="L23" s="160"/>
      <c r="M23" s="160"/>
      <c r="N23" s="160"/>
      <c r="O23" s="181"/>
    </row>
    <row r="24" spans="1:16" s="87" customFormat="1" ht="21.95" customHeight="1" x14ac:dyDescent="0.25">
      <c r="A24" s="178"/>
      <c r="B24" s="179">
        <f t="shared" si="1"/>
        <v>2.7000000000000006</v>
      </c>
      <c r="C24" s="180" t="s">
        <v>188</v>
      </c>
      <c r="D24" s="155" t="s">
        <v>182</v>
      </c>
      <c r="E24" s="156">
        <v>12</v>
      </c>
      <c r="F24" s="184"/>
      <c r="G24" s="185"/>
      <c r="H24" s="186"/>
      <c r="I24" s="187"/>
      <c r="J24" s="186"/>
      <c r="K24" s="160"/>
      <c r="L24" s="160"/>
      <c r="M24" s="160"/>
      <c r="N24" s="160"/>
      <c r="O24" s="181"/>
    </row>
    <row r="25" spans="1:16" s="87" customFormat="1" ht="21.95" customHeight="1" thickBot="1" x14ac:dyDescent="0.3">
      <c r="A25" s="178"/>
      <c r="B25" s="179">
        <f t="shared" si="1"/>
        <v>2.8000000000000007</v>
      </c>
      <c r="C25" s="180" t="s">
        <v>189</v>
      </c>
      <c r="D25" s="155" t="s">
        <v>182</v>
      </c>
      <c r="E25" s="148" t="s">
        <v>190</v>
      </c>
      <c r="F25" s="184"/>
      <c r="G25" s="185"/>
      <c r="H25" s="186"/>
      <c r="I25" s="187"/>
      <c r="J25" s="186"/>
      <c r="K25" s="160"/>
      <c r="L25" s="160"/>
      <c r="M25" s="160"/>
      <c r="N25" s="160"/>
      <c r="O25" s="181"/>
    </row>
    <row r="26" spans="1:16" s="87" customFormat="1" ht="21.95" customHeight="1" thickBot="1" x14ac:dyDescent="0.3">
      <c r="A26" s="190"/>
      <c r="B26" s="191">
        <f t="shared" si="1"/>
        <v>2.9000000000000008</v>
      </c>
      <c r="C26" s="192" t="s">
        <v>191</v>
      </c>
      <c r="D26" s="147" t="s">
        <v>182</v>
      </c>
      <c r="E26" s="148" t="s">
        <v>190</v>
      </c>
      <c r="F26" s="148"/>
      <c r="G26" s="193"/>
      <c r="H26" s="149"/>
      <c r="I26" s="194"/>
      <c r="J26" s="149"/>
      <c r="K26" s="195"/>
      <c r="L26" s="195"/>
      <c r="M26" s="195"/>
      <c r="N26" s="195"/>
      <c r="O26" s="181"/>
    </row>
    <row r="27" spans="1:16" s="87" customFormat="1" ht="64.5" thickBot="1" x14ac:dyDescent="0.25">
      <c r="A27" s="131">
        <f>A16+1</f>
        <v>3</v>
      </c>
      <c r="B27" s="179"/>
      <c r="C27" s="516" t="s">
        <v>390</v>
      </c>
      <c r="D27" s="163" t="s">
        <v>192</v>
      </c>
      <c r="E27" s="209">
        <v>1</v>
      </c>
      <c r="F27" s="517"/>
      <c r="G27" s="210"/>
      <c r="H27" s="211"/>
      <c r="I27" s="212"/>
      <c r="J27" s="211"/>
      <c r="K27" s="129"/>
      <c r="L27" s="518"/>
      <c r="M27" s="518"/>
      <c r="N27" s="518"/>
    </row>
    <row r="28" spans="1:16" s="130" customFormat="1" ht="83.25" customHeight="1" thickBot="1" x14ac:dyDescent="0.25">
      <c r="A28" s="150">
        <f>A27+1</f>
        <v>4</v>
      </c>
      <c r="B28" s="196"/>
      <c r="C28" s="197" t="s">
        <v>386</v>
      </c>
      <c r="D28" s="198" t="s">
        <v>192</v>
      </c>
      <c r="E28" s="199">
        <v>1</v>
      </c>
      <c r="F28" s="199"/>
      <c r="G28" s="200"/>
      <c r="H28" s="201"/>
      <c r="I28" s="202"/>
      <c r="J28" s="201"/>
      <c r="K28" s="203"/>
      <c r="L28" s="203"/>
      <c r="M28" s="203"/>
      <c r="N28" s="203"/>
    </row>
    <row r="29" spans="1:16" s="87" customFormat="1" ht="82.5" customHeight="1" x14ac:dyDescent="0.2">
      <c r="A29" s="131">
        <f>A28+1</f>
        <v>5</v>
      </c>
      <c r="B29" s="179"/>
      <c r="C29" s="204" t="s">
        <v>387</v>
      </c>
      <c r="D29" s="198" t="s">
        <v>193</v>
      </c>
      <c r="E29" s="199">
        <v>20</v>
      </c>
      <c r="F29" s="199"/>
      <c r="G29" s="205"/>
      <c r="H29" s="206"/>
      <c r="I29" s="207"/>
      <c r="J29" s="206"/>
      <c r="K29" s="208"/>
      <c r="L29" s="208"/>
      <c r="M29" s="208"/>
      <c r="N29" s="208"/>
    </row>
    <row r="30" spans="1:16" s="87" customFormat="1" ht="204.75" x14ac:dyDescent="0.2">
      <c r="A30" s="131">
        <f>A29+1</f>
        <v>6</v>
      </c>
      <c r="B30" s="179"/>
      <c r="C30" s="657" t="s">
        <v>540</v>
      </c>
      <c r="D30" s="163"/>
      <c r="E30" s="209"/>
      <c r="F30" s="209"/>
      <c r="G30" s="210"/>
      <c r="H30" s="211"/>
      <c r="I30" s="212"/>
      <c r="J30" s="211"/>
      <c r="K30" s="129"/>
      <c r="L30" s="129"/>
      <c r="M30" s="129"/>
      <c r="N30" s="129"/>
    </row>
    <row r="31" spans="1:16" s="87" customFormat="1" ht="24" customHeight="1" x14ac:dyDescent="0.25">
      <c r="A31" s="213"/>
      <c r="B31" s="214">
        <f>A30+0.1</f>
        <v>6.1</v>
      </c>
      <c r="C31" s="215" t="s">
        <v>194</v>
      </c>
      <c r="D31" s="216" t="s">
        <v>182</v>
      </c>
      <c r="E31" s="156">
        <v>55</v>
      </c>
      <c r="F31" s="156"/>
      <c r="G31" s="217"/>
      <c r="H31" s="218"/>
      <c r="I31" s="219"/>
      <c r="J31" s="218"/>
      <c r="K31" s="160"/>
      <c r="L31" s="160"/>
      <c r="M31" s="160"/>
      <c r="N31" s="160"/>
    </row>
    <row r="32" spans="1:16" s="87" customFormat="1" ht="24" customHeight="1" x14ac:dyDescent="0.25">
      <c r="A32" s="213"/>
      <c r="B32" s="214">
        <f>B31+0.1</f>
        <v>6.1999999999999993</v>
      </c>
      <c r="C32" s="215" t="s">
        <v>195</v>
      </c>
      <c r="D32" s="216" t="s">
        <v>182</v>
      </c>
      <c r="E32" s="156">
        <v>15</v>
      </c>
      <c r="F32" s="156"/>
      <c r="G32" s="217"/>
      <c r="H32" s="218"/>
      <c r="I32" s="219"/>
      <c r="J32" s="218"/>
      <c r="K32" s="160"/>
      <c r="L32" s="160"/>
      <c r="M32" s="160"/>
      <c r="N32" s="160"/>
    </row>
    <row r="33" spans="1:14" s="87" customFormat="1" ht="24" customHeight="1" x14ac:dyDescent="0.25">
      <c r="A33" s="213"/>
      <c r="B33" s="214">
        <f>B32+0.1</f>
        <v>6.2999999999999989</v>
      </c>
      <c r="C33" s="215" t="s">
        <v>196</v>
      </c>
      <c r="D33" s="216" t="s">
        <v>182</v>
      </c>
      <c r="E33" s="156">
        <v>10</v>
      </c>
      <c r="F33" s="156"/>
      <c r="G33" s="217"/>
      <c r="H33" s="218"/>
      <c r="I33" s="219"/>
      <c r="J33" s="218"/>
      <c r="K33" s="160"/>
      <c r="L33" s="160"/>
      <c r="M33" s="160"/>
      <c r="N33" s="160"/>
    </row>
    <row r="34" spans="1:14" s="87" customFormat="1" ht="24" customHeight="1" x14ac:dyDescent="0.25">
      <c r="A34" s="213"/>
      <c r="B34" s="214">
        <f>B33+0.1</f>
        <v>6.3999999999999986</v>
      </c>
      <c r="C34" s="220" t="s">
        <v>197</v>
      </c>
      <c r="D34" s="221" t="s">
        <v>182</v>
      </c>
      <c r="E34" s="184">
        <v>2</v>
      </c>
      <c r="F34" s="184"/>
      <c r="G34" s="222"/>
      <c r="H34" s="223"/>
      <c r="I34" s="224"/>
      <c r="J34" s="223"/>
      <c r="K34" s="188"/>
      <c r="L34" s="188"/>
      <c r="M34" s="188"/>
      <c r="N34" s="188"/>
    </row>
    <row r="35" spans="1:14" s="130" customFormat="1" ht="91.5" customHeight="1" x14ac:dyDescent="0.2">
      <c r="A35" s="225">
        <f>A30+1</f>
        <v>7</v>
      </c>
      <c r="B35" s="251"/>
      <c r="C35" s="252" t="s">
        <v>199</v>
      </c>
      <c r="D35" s="253" t="s">
        <v>193</v>
      </c>
      <c r="E35" s="254">
        <v>265</v>
      </c>
      <c r="F35" s="254"/>
      <c r="G35" s="255"/>
      <c r="H35" s="256"/>
      <c r="I35" s="257"/>
      <c r="J35" s="256"/>
      <c r="K35" s="208"/>
      <c r="L35" s="208"/>
      <c r="M35" s="208"/>
      <c r="N35" s="208"/>
    </row>
    <row r="36" spans="1:14" s="130" customFormat="1" ht="64.5" thickBot="1" x14ac:dyDescent="0.25">
      <c r="A36" s="226">
        <f>A35+1</f>
        <v>8</v>
      </c>
      <c r="B36" s="259"/>
      <c r="C36" s="260" t="s">
        <v>200</v>
      </c>
      <c r="D36" s="261" t="s">
        <v>193</v>
      </c>
      <c r="E36" s="254">
        <v>265</v>
      </c>
      <c r="F36" s="254"/>
      <c r="G36" s="262"/>
      <c r="H36" s="263"/>
      <c r="I36" s="264"/>
      <c r="J36" s="263"/>
      <c r="K36" s="265"/>
      <c r="L36" s="265"/>
      <c r="M36" s="265"/>
      <c r="N36" s="265"/>
    </row>
    <row r="37" spans="1:14" s="87" customFormat="1" ht="63.75" x14ac:dyDescent="0.2">
      <c r="A37" s="266">
        <f>A36+1</f>
        <v>9</v>
      </c>
      <c r="B37" s="232"/>
      <c r="C37" s="267" t="s">
        <v>201</v>
      </c>
      <c r="D37" s="151"/>
      <c r="E37" s="152"/>
      <c r="F37" s="152"/>
      <c r="G37" s="234"/>
      <c r="H37" s="235"/>
      <c r="I37" s="236"/>
      <c r="J37" s="235"/>
      <c r="K37" s="153"/>
      <c r="L37" s="153"/>
      <c r="M37" s="153"/>
      <c r="N37" s="153"/>
    </row>
    <row r="38" spans="1:14" s="87" customFormat="1" ht="24" customHeight="1" x14ac:dyDescent="0.25">
      <c r="A38" s="154"/>
      <c r="B38" s="268">
        <f>A37+0.1</f>
        <v>9.1</v>
      </c>
      <c r="C38" s="215" t="s">
        <v>202</v>
      </c>
      <c r="D38" s="216" t="s">
        <v>175</v>
      </c>
      <c r="E38" s="156">
        <v>5</v>
      </c>
      <c r="F38" s="156"/>
      <c r="G38" s="217"/>
      <c r="H38" s="218"/>
      <c r="I38" s="219"/>
      <c r="J38" s="218"/>
      <c r="K38" s="160"/>
      <c r="L38" s="160"/>
      <c r="M38" s="160"/>
      <c r="N38" s="160"/>
    </row>
    <row r="39" spans="1:14" s="87" customFormat="1" ht="24" customHeight="1" x14ac:dyDescent="0.25">
      <c r="A39" s="154"/>
      <c r="B39" s="268">
        <f>B38+0.1</f>
        <v>9.1999999999999993</v>
      </c>
      <c r="C39" s="215" t="s">
        <v>203</v>
      </c>
      <c r="D39" s="216" t="s">
        <v>175</v>
      </c>
      <c r="E39" s="156">
        <v>2</v>
      </c>
      <c r="F39" s="156"/>
      <c r="G39" s="217"/>
      <c r="H39" s="218"/>
      <c r="I39" s="219"/>
      <c r="J39" s="218"/>
      <c r="K39" s="160"/>
      <c r="L39" s="160"/>
      <c r="M39" s="160"/>
      <c r="N39" s="160"/>
    </row>
    <row r="40" spans="1:14" s="87" customFormat="1" ht="24" customHeight="1" x14ac:dyDescent="0.25">
      <c r="A40" s="154"/>
      <c r="B40" s="268">
        <f>B39+0.1</f>
        <v>9.2999999999999989</v>
      </c>
      <c r="C40" s="220" t="s">
        <v>204</v>
      </c>
      <c r="D40" s="221" t="s">
        <v>175</v>
      </c>
      <c r="E40" s="184" t="s">
        <v>190</v>
      </c>
      <c r="F40" s="184"/>
      <c r="G40" s="222"/>
      <c r="H40" s="223"/>
      <c r="I40" s="224"/>
      <c r="J40" s="223"/>
      <c r="K40" s="188"/>
      <c r="L40" s="188"/>
      <c r="M40" s="188"/>
      <c r="N40" s="188"/>
    </row>
    <row r="41" spans="1:14" s="130" customFormat="1" ht="89.25" x14ac:dyDescent="0.2">
      <c r="A41" s="237">
        <f>A37+1</f>
        <v>10</v>
      </c>
      <c r="B41" s="269"/>
      <c r="C41" s="270" t="s">
        <v>205</v>
      </c>
      <c r="D41" s="163"/>
      <c r="E41" s="209"/>
      <c r="F41" s="209"/>
      <c r="G41" s="271"/>
      <c r="H41" s="272"/>
      <c r="I41" s="273"/>
      <c r="J41" s="272"/>
      <c r="K41" s="168"/>
      <c r="L41" s="168"/>
      <c r="M41" s="168"/>
      <c r="N41" s="168"/>
    </row>
    <row r="42" spans="1:14" s="87" customFormat="1" ht="24" customHeight="1" x14ac:dyDescent="0.25">
      <c r="A42" s="154"/>
      <c r="B42" s="268">
        <f>A41+0.1</f>
        <v>10.1</v>
      </c>
      <c r="C42" s="238" t="s">
        <v>206</v>
      </c>
      <c r="D42" s="239"/>
      <c r="E42" s="240"/>
      <c r="F42" s="240"/>
      <c r="G42" s="241"/>
      <c r="H42" s="242"/>
      <c r="I42" s="243"/>
      <c r="J42" s="242"/>
      <c r="K42" s="244"/>
      <c r="L42" s="244"/>
      <c r="M42" s="244"/>
      <c r="N42" s="244"/>
    </row>
    <row r="43" spans="1:14" s="87" customFormat="1" ht="24" customHeight="1" x14ac:dyDescent="0.25">
      <c r="A43" s="154"/>
      <c r="B43" s="268" t="s">
        <v>198</v>
      </c>
      <c r="C43" s="215" t="s">
        <v>207</v>
      </c>
      <c r="D43" s="216" t="s">
        <v>175</v>
      </c>
      <c r="E43" s="156">
        <v>4</v>
      </c>
      <c r="F43" s="156"/>
      <c r="G43" s="217"/>
      <c r="H43" s="218"/>
      <c r="I43" s="219"/>
      <c r="J43" s="218"/>
      <c r="K43" s="160"/>
      <c r="L43" s="160"/>
      <c r="M43" s="160"/>
      <c r="N43" s="160"/>
    </row>
    <row r="44" spans="1:14" s="87" customFormat="1" ht="24" customHeight="1" x14ac:dyDescent="0.25">
      <c r="A44" s="154"/>
      <c r="B44" s="268">
        <f>B42+0.1</f>
        <v>10.199999999999999</v>
      </c>
      <c r="C44" s="274" t="s">
        <v>209</v>
      </c>
      <c r="D44" s="245"/>
      <c r="E44" s="246"/>
      <c r="F44" s="246"/>
      <c r="G44" s="247"/>
      <c r="H44" s="248"/>
      <c r="I44" s="249"/>
      <c r="J44" s="248"/>
      <c r="K44" s="250"/>
      <c r="L44" s="250"/>
      <c r="M44" s="250"/>
      <c r="N44" s="250"/>
    </row>
    <row r="45" spans="1:14" s="87" customFormat="1" ht="24" customHeight="1" x14ac:dyDescent="0.25">
      <c r="A45" s="154"/>
      <c r="B45" s="268" t="s">
        <v>198</v>
      </c>
      <c r="C45" s="215" t="s">
        <v>210</v>
      </c>
      <c r="D45" s="216" t="s">
        <v>175</v>
      </c>
      <c r="E45" s="156">
        <v>14</v>
      </c>
      <c r="F45" s="156"/>
      <c r="G45" s="217"/>
      <c r="H45" s="218"/>
      <c r="I45" s="219"/>
      <c r="J45" s="218"/>
      <c r="K45" s="160"/>
      <c r="L45" s="160"/>
      <c r="M45" s="160"/>
      <c r="N45" s="160"/>
    </row>
    <row r="46" spans="1:14" s="87" customFormat="1" ht="24" customHeight="1" x14ac:dyDescent="0.25">
      <c r="A46" s="154"/>
      <c r="B46" s="268" t="s">
        <v>211</v>
      </c>
      <c r="C46" s="215" t="s">
        <v>207</v>
      </c>
      <c r="D46" s="216" t="s">
        <v>175</v>
      </c>
      <c r="E46" s="156">
        <v>2</v>
      </c>
      <c r="F46" s="156"/>
      <c r="G46" s="217"/>
      <c r="H46" s="218"/>
      <c r="I46" s="219"/>
      <c r="J46" s="218"/>
      <c r="K46" s="160"/>
      <c r="L46" s="160"/>
      <c r="M46" s="160"/>
      <c r="N46" s="160"/>
    </row>
    <row r="47" spans="1:14" s="87" customFormat="1" ht="24" customHeight="1" x14ac:dyDescent="0.25">
      <c r="A47" s="154"/>
      <c r="B47" s="268" t="s">
        <v>212</v>
      </c>
      <c r="C47" s="215" t="s">
        <v>213</v>
      </c>
      <c r="D47" s="216" t="s">
        <v>175</v>
      </c>
      <c r="E47" s="156" t="s">
        <v>208</v>
      </c>
      <c r="F47" s="156"/>
      <c r="G47" s="217"/>
      <c r="H47" s="218"/>
      <c r="I47" s="219"/>
      <c r="J47" s="218"/>
      <c r="K47" s="160"/>
      <c r="L47" s="160"/>
      <c r="M47" s="160"/>
      <c r="N47" s="160"/>
    </row>
    <row r="48" spans="1:14" s="87" customFormat="1" ht="24" customHeight="1" x14ac:dyDescent="0.25">
      <c r="A48" s="154"/>
      <c r="B48" s="268" t="s">
        <v>214</v>
      </c>
      <c r="C48" s="215" t="s">
        <v>215</v>
      </c>
      <c r="D48" s="216" t="s">
        <v>175</v>
      </c>
      <c r="E48" s="156" t="s">
        <v>208</v>
      </c>
      <c r="F48" s="156"/>
      <c r="G48" s="217"/>
      <c r="H48" s="218"/>
      <c r="I48" s="219"/>
      <c r="J48" s="218"/>
      <c r="K48" s="160"/>
      <c r="L48" s="160"/>
      <c r="M48" s="160"/>
      <c r="N48" s="160"/>
    </row>
    <row r="49" spans="1:14" s="87" customFormat="1" ht="24" customHeight="1" x14ac:dyDescent="0.25">
      <c r="A49" s="154"/>
      <c r="B49" s="268" t="s">
        <v>216</v>
      </c>
      <c r="C49" s="215" t="s">
        <v>217</v>
      </c>
      <c r="D49" s="216" t="s">
        <v>175</v>
      </c>
      <c r="E49" s="156" t="s">
        <v>208</v>
      </c>
      <c r="F49" s="156"/>
      <c r="G49" s="217"/>
      <c r="H49" s="218"/>
      <c r="I49" s="219"/>
      <c r="J49" s="218"/>
      <c r="K49" s="160"/>
      <c r="L49" s="160"/>
      <c r="M49" s="160"/>
      <c r="N49" s="160"/>
    </row>
    <row r="50" spans="1:14" s="87" customFormat="1" ht="24" customHeight="1" thickBot="1" x14ac:dyDescent="0.3">
      <c r="A50" s="146"/>
      <c r="B50" s="275" t="s">
        <v>218</v>
      </c>
      <c r="C50" s="227" t="s">
        <v>219</v>
      </c>
      <c r="D50" s="228" t="s">
        <v>175</v>
      </c>
      <c r="E50" s="156" t="s">
        <v>208</v>
      </c>
      <c r="F50" s="156"/>
      <c r="G50" s="229"/>
      <c r="H50" s="230"/>
      <c r="I50" s="231"/>
      <c r="J50" s="230"/>
      <c r="K50" s="195"/>
      <c r="L50" s="195"/>
      <c r="M50" s="195"/>
      <c r="N50" s="195"/>
    </row>
    <row r="51" spans="1:14" s="130" customFormat="1" ht="51" x14ac:dyDescent="0.2">
      <c r="A51" s="266">
        <f>A41+1</f>
        <v>11</v>
      </c>
      <c r="B51" s="276"/>
      <c r="C51" s="233" t="s">
        <v>220</v>
      </c>
      <c r="D51" s="277"/>
      <c r="E51" s="156"/>
      <c r="F51" s="156"/>
      <c r="G51" s="234"/>
      <c r="H51" s="235"/>
      <c r="I51" s="236"/>
      <c r="J51" s="235"/>
      <c r="K51" s="153"/>
      <c r="L51" s="153"/>
      <c r="M51" s="153"/>
      <c r="N51" s="153"/>
    </row>
    <row r="52" spans="1:14" s="87" customFormat="1" ht="24" customHeight="1" x14ac:dyDescent="0.25">
      <c r="A52" s="154"/>
      <c r="B52" s="268">
        <f>A51+0.1</f>
        <v>11.1</v>
      </c>
      <c r="C52" s="215" t="s">
        <v>210</v>
      </c>
      <c r="D52" s="216" t="s">
        <v>175</v>
      </c>
      <c r="E52" s="156">
        <v>13</v>
      </c>
      <c r="F52" s="156"/>
      <c r="G52" s="217"/>
      <c r="H52" s="218"/>
      <c r="I52" s="219"/>
      <c r="J52" s="218"/>
      <c r="K52" s="160"/>
      <c r="L52" s="160"/>
      <c r="M52" s="160"/>
      <c r="N52" s="160"/>
    </row>
    <row r="53" spans="1:14" s="87" customFormat="1" ht="24" customHeight="1" x14ac:dyDescent="0.25">
      <c r="A53" s="154"/>
      <c r="B53" s="268">
        <f>B52+0.1</f>
        <v>11.2</v>
      </c>
      <c r="C53" s="215" t="s">
        <v>207</v>
      </c>
      <c r="D53" s="216" t="s">
        <v>175</v>
      </c>
      <c r="E53" s="156">
        <v>2</v>
      </c>
      <c r="F53" s="156"/>
      <c r="G53" s="217"/>
      <c r="H53" s="218"/>
      <c r="I53" s="219"/>
      <c r="J53" s="218"/>
      <c r="K53" s="160"/>
      <c r="L53" s="160"/>
      <c r="M53" s="160"/>
      <c r="N53" s="160"/>
    </row>
    <row r="54" spans="1:14" s="87" customFormat="1" ht="24" customHeight="1" x14ac:dyDescent="0.25">
      <c r="A54" s="154"/>
      <c r="B54" s="268">
        <f>B53+0.1</f>
        <v>11.299999999999999</v>
      </c>
      <c r="C54" s="215" t="s">
        <v>213</v>
      </c>
      <c r="D54" s="216" t="s">
        <v>175</v>
      </c>
      <c r="E54" s="156" t="s">
        <v>208</v>
      </c>
      <c r="F54" s="156"/>
      <c r="G54" s="217"/>
      <c r="H54" s="218"/>
      <c r="I54" s="219"/>
      <c r="J54" s="218"/>
      <c r="K54" s="160"/>
      <c r="L54" s="160"/>
      <c r="M54" s="160"/>
      <c r="N54" s="160"/>
    </row>
    <row r="55" spans="1:14" s="87" customFormat="1" ht="24" customHeight="1" x14ac:dyDescent="0.25">
      <c r="A55" s="154"/>
      <c r="B55" s="268">
        <f>B54+0.1</f>
        <v>11.399999999999999</v>
      </c>
      <c r="C55" s="215" t="s">
        <v>221</v>
      </c>
      <c r="D55" s="216" t="s">
        <v>175</v>
      </c>
      <c r="E55" s="156" t="s">
        <v>208</v>
      </c>
      <c r="F55" s="156"/>
      <c r="G55" s="217"/>
      <c r="H55" s="218"/>
      <c r="I55" s="219"/>
      <c r="J55" s="218"/>
      <c r="K55" s="160"/>
      <c r="L55" s="160"/>
      <c r="M55" s="160"/>
      <c r="N55" s="160"/>
    </row>
    <row r="56" spans="1:14" s="87" customFormat="1" ht="24" customHeight="1" thickBot="1" x14ac:dyDescent="0.3">
      <c r="A56" s="154"/>
      <c r="B56" s="268">
        <f>B55+0.1</f>
        <v>11.499999999999998</v>
      </c>
      <c r="C56" s="220" t="s">
        <v>215</v>
      </c>
      <c r="D56" s="221" t="s">
        <v>175</v>
      </c>
      <c r="E56" s="148" t="s">
        <v>208</v>
      </c>
      <c r="F56" s="156"/>
      <c r="G56" s="222"/>
      <c r="H56" s="223"/>
      <c r="I56" s="224"/>
      <c r="J56" s="223"/>
      <c r="K56" s="188"/>
      <c r="L56" s="188"/>
      <c r="M56" s="188"/>
      <c r="N56" s="188"/>
    </row>
    <row r="57" spans="1:14" ht="51" x14ac:dyDescent="0.2">
      <c r="A57" s="278">
        <f>A51+1</f>
        <v>12</v>
      </c>
      <c r="B57" s="279"/>
      <c r="C57" s="270" t="s">
        <v>222</v>
      </c>
      <c r="D57" s="163" t="s">
        <v>193</v>
      </c>
      <c r="E57" s="209">
        <v>110</v>
      </c>
      <c r="F57" s="209"/>
      <c r="G57" s="280"/>
      <c r="H57" s="281"/>
      <c r="I57" s="282"/>
      <c r="J57" s="281"/>
      <c r="K57" s="283"/>
      <c r="L57" s="283"/>
      <c r="M57" s="283"/>
      <c r="N57" s="283"/>
    </row>
    <row r="58" spans="1:14" s="130" customFormat="1" ht="51" x14ac:dyDescent="0.2">
      <c r="A58" s="225">
        <f>A57+1</f>
        <v>13</v>
      </c>
      <c r="B58" s="251"/>
      <c r="C58" s="285" t="s">
        <v>223</v>
      </c>
      <c r="D58" s="286" t="s">
        <v>192</v>
      </c>
      <c r="E58" s="287">
        <v>1</v>
      </c>
      <c r="F58" s="287"/>
      <c r="G58" s="288"/>
      <c r="H58" s="289"/>
      <c r="I58" s="290"/>
      <c r="J58" s="289"/>
      <c r="K58" s="291"/>
      <c r="L58" s="291"/>
      <c r="M58" s="291"/>
      <c r="N58" s="291"/>
    </row>
    <row r="59" spans="1:14" s="87" customFormat="1" ht="87" customHeight="1" x14ac:dyDescent="0.2">
      <c r="A59" s="225">
        <f t="shared" ref="A59:A60" si="2">A58+1</f>
        <v>14</v>
      </c>
      <c r="B59" s="269"/>
      <c r="C59" s="204" t="s">
        <v>224</v>
      </c>
      <c r="D59" s="292" t="s">
        <v>225</v>
      </c>
      <c r="E59" s="254">
        <v>1</v>
      </c>
      <c r="F59" s="254"/>
      <c r="G59" s="205"/>
      <c r="H59" s="206"/>
      <c r="I59" s="207"/>
      <c r="J59" s="206"/>
      <c r="K59" s="208"/>
      <c r="L59" s="208"/>
      <c r="M59" s="208"/>
      <c r="N59" s="208"/>
    </row>
    <row r="60" spans="1:14" s="87" customFormat="1" ht="90" thickBot="1" x14ac:dyDescent="0.25">
      <c r="A60" s="226">
        <f t="shared" si="2"/>
        <v>15</v>
      </c>
      <c r="B60" s="293"/>
      <c r="C60" s="294" t="s">
        <v>226</v>
      </c>
      <c r="D60" s="295" t="s">
        <v>225</v>
      </c>
      <c r="E60" s="296">
        <v>1</v>
      </c>
      <c r="F60" s="296"/>
      <c r="G60" s="297"/>
      <c r="H60" s="298"/>
      <c r="I60" s="299"/>
      <c r="J60" s="298"/>
      <c r="K60" s="300"/>
      <c r="L60" s="300"/>
      <c r="M60" s="300"/>
      <c r="N60" s="300"/>
    </row>
    <row r="61" spans="1:14" s="87" customFormat="1" ht="35.25" customHeight="1" thickTop="1" thickBot="1" x14ac:dyDescent="0.3">
      <c r="A61" s="301"/>
      <c r="B61" s="302"/>
      <c r="C61" s="303" t="s">
        <v>227</v>
      </c>
      <c r="D61" s="304"/>
      <c r="E61" s="305"/>
      <c r="F61" s="305"/>
      <c r="G61" s="306"/>
      <c r="H61" s="307"/>
      <c r="I61" s="308"/>
      <c r="J61" s="307"/>
      <c r="K61" s="309"/>
      <c r="L61" s="309"/>
      <c r="M61" s="309"/>
      <c r="N61" s="309"/>
    </row>
    <row r="62" spans="1:14" s="87" customFormat="1" ht="12.75" customHeight="1" x14ac:dyDescent="0.2">
      <c r="A62" s="310"/>
      <c r="B62" s="311"/>
      <c r="C62" s="312"/>
      <c r="D62" s="313"/>
      <c r="E62" s="314"/>
      <c r="F62" s="315"/>
      <c r="G62" s="316"/>
      <c r="H62" s="316"/>
      <c r="I62" s="316"/>
      <c r="J62" s="316"/>
      <c r="K62" s="316"/>
      <c r="L62" s="317"/>
      <c r="M62" s="317"/>
      <c r="N62" s="317"/>
    </row>
    <row r="63" spans="1:14" s="130" customFormat="1" x14ac:dyDescent="0.2">
      <c r="A63" s="318" t="s">
        <v>228</v>
      </c>
      <c r="B63" s="122"/>
      <c r="D63" s="319"/>
      <c r="E63" s="320"/>
      <c r="F63" s="315"/>
      <c r="G63" s="321"/>
      <c r="H63" s="321"/>
      <c r="I63" s="321"/>
      <c r="J63" s="321"/>
      <c r="K63" s="321"/>
      <c r="L63" s="317"/>
      <c r="M63" s="317"/>
      <c r="N63" s="317"/>
    </row>
    <row r="64" spans="1:14" s="258" customFormat="1" ht="18.75" customHeight="1" x14ac:dyDescent="0.2">
      <c r="A64" s="322" t="s">
        <v>229</v>
      </c>
      <c r="B64" s="920" t="s">
        <v>230</v>
      </c>
      <c r="C64" s="926"/>
      <c r="D64" s="926"/>
      <c r="E64" s="926"/>
      <c r="F64" s="926"/>
      <c r="G64" s="926"/>
      <c r="H64" s="926"/>
      <c r="I64" s="926"/>
      <c r="J64" s="926"/>
      <c r="K64" s="926"/>
      <c r="L64" s="317"/>
      <c r="M64" s="317"/>
      <c r="N64" s="317"/>
    </row>
    <row r="65" spans="1:14" s="258" customFormat="1" ht="27.75" customHeight="1" x14ac:dyDescent="0.2">
      <c r="A65" s="322" t="s">
        <v>231</v>
      </c>
      <c r="B65" s="920" t="s">
        <v>232</v>
      </c>
      <c r="C65" s="926"/>
      <c r="D65" s="926"/>
      <c r="E65" s="926"/>
      <c r="F65" s="926"/>
      <c r="G65" s="926"/>
      <c r="H65" s="926"/>
      <c r="I65" s="926"/>
      <c r="J65" s="926"/>
      <c r="K65" s="926"/>
      <c r="L65" s="317"/>
      <c r="M65" s="317"/>
      <c r="N65" s="317"/>
    </row>
    <row r="66" spans="1:14" s="87" customFormat="1" ht="21" customHeight="1" x14ac:dyDescent="0.2">
      <c r="A66" s="323" t="s">
        <v>233</v>
      </c>
      <c r="B66" s="927" t="s">
        <v>234</v>
      </c>
      <c r="C66" s="927"/>
      <c r="D66" s="927"/>
      <c r="E66" s="927"/>
      <c r="F66" s="927"/>
      <c r="G66" s="927"/>
      <c r="H66" s="927"/>
      <c r="I66" s="927"/>
      <c r="J66" s="927"/>
      <c r="K66" s="927"/>
      <c r="L66" s="317"/>
      <c r="M66" s="317"/>
      <c r="N66" s="317"/>
    </row>
    <row r="67" spans="1:14" s="258" customFormat="1" ht="26.25" customHeight="1" x14ac:dyDescent="0.2">
      <c r="A67" s="322" t="s">
        <v>235</v>
      </c>
      <c r="B67" s="920" t="s">
        <v>236</v>
      </c>
      <c r="C67" s="920"/>
      <c r="D67" s="920"/>
      <c r="E67" s="920"/>
      <c r="F67" s="920"/>
      <c r="G67" s="920"/>
      <c r="H67" s="920"/>
      <c r="I67" s="920"/>
      <c r="J67" s="920"/>
      <c r="K67" s="920"/>
      <c r="L67" s="317"/>
      <c r="M67" s="317"/>
      <c r="N67" s="317"/>
    </row>
    <row r="68" spans="1:14" s="258" customFormat="1" ht="33.75" customHeight="1" x14ac:dyDescent="0.2">
      <c r="A68" s="322" t="s">
        <v>237</v>
      </c>
      <c r="B68" s="920" t="s">
        <v>238</v>
      </c>
      <c r="C68" s="920"/>
      <c r="D68" s="920"/>
      <c r="E68" s="920"/>
      <c r="F68" s="920"/>
      <c r="G68" s="920"/>
      <c r="H68" s="920"/>
      <c r="I68" s="920"/>
      <c r="J68" s="920"/>
      <c r="K68" s="920"/>
      <c r="L68" s="317"/>
      <c r="M68" s="317"/>
      <c r="N68" s="317"/>
    </row>
  </sheetData>
  <mergeCells count="8">
    <mergeCell ref="B67:K67"/>
    <mergeCell ref="B68:K68"/>
    <mergeCell ref="G6:H6"/>
    <mergeCell ref="I6:J6"/>
    <mergeCell ref="A7:B7"/>
    <mergeCell ref="B64:K64"/>
    <mergeCell ref="B65:K65"/>
    <mergeCell ref="B66:K66"/>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0"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39E6-B206-4910-825A-8F1F66C22BBF}">
  <dimension ref="A1:Z139"/>
  <sheetViews>
    <sheetView showGridLines="0" view="pageBreakPreview" topLeftCell="A5" zoomScaleNormal="115" zoomScaleSheetLayoutView="100" workbookViewId="0">
      <pane xSplit="6" ySplit="4" topLeftCell="G11" activePane="bottomRight" state="frozen"/>
      <selection activeCell="A5" sqref="A5"/>
      <selection pane="topRight" activeCell="G5" sqref="G5"/>
      <selection pane="bottomLeft" activeCell="A9" sqref="A9"/>
      <selection pane="bottomRight" activeCell="C11" sqref="C11"/>
    </sheetView>
  </sheetViews>
  <sheetFormatPr defaultColWidth="9.85546875" defaultRowHeight="14.25" x14ac:dyDescent="0.2"/>
  <cols>
    <col min="1" max="1" width="3.28515625" style="389" customWidth="1"/>
    <col min="2" max="2" width="5.140625" style="389" customWidth="1"/>
    <col min="3" max="3" width="48.85546875" style="390" customWidth="1"/>
    <col min="4" max="4" width="6.7109375" style="389" customWidth="1"/>
    <col min="5" max="5" width="9.5703125" style="389" customWidth="1"/>
    <col min="6" max="6" width="13.5703125" style="389" bestFit="1" customWidth="1"/>
    <col min="7" max="7" width="11.7109375" style="389" customWidth="1"/>
    <col min="8" max="11" width="14" style="389" customWidth="1"/>
    <col min="12" max="14" width="13.5703125" style="389" bestFit="1" customWidth="1"/>
    <col min="15" max="16384" width="9.85546875" style="339"/>
  </cols>
  <sheetData>
    <row r="1" spans="1:14" s="333" customFormat="1" ht="20.25" x14ac:dyDescent="0.3">
      <c r="A1" s="329" t="s">
        <v>159</v>
      </c>
      <c r="B1" s="329"/>
      <c r="C1" s="330"/>
      <c r="D1" s="331"/>
      <c r="E1" s="332"/>
      <c r="F1" s="332"/>
      <c r="G1" s="332"/>
      <c r="H1" s="332"/>
      <c r="I1" s="332"/>
      <c r="J1" s="332"/>
      <c r="K1" s="332"/>
      <c r="L1" s="332"/>
      <c r="M1" s="332"/>
      <c r="N1" s="332"/>
    </row>
    <row r="2" spans="1:14" s="333" customFormat="1" ht="12.75" customHeight="1" x14ac:dyDescent="0.2">
      <c r="A2" s="334" t="s">
        <v>280</v>
      </c>
      <c r="B2" s="334"/>
      <c r="C2" s="335"/>
      <c r="D2" s="336"/>
      <c r="E2" s="332"/>
      <c r="F2" s="332"/>
      <c r="G2" s="332"/>
      <c r="H2" s="332"/>
      <c r="I2" s="332"/>
      <c r="J2" s="332"/>
      <c r="K2" s="332"/>
      <c r="L2" s="332"/>
      <c r="M2" s="332"/>
      <c r="N2" s="332"/>
    </row>
    <row r="3" spans="1:14" s="333" customFormat="1" ht="5.25" customHeight="1" x14ac:dyDescent="0.25">
      <c r="A3" s="335"/>
      <c r="B3" s="335"/>
      <c r="C3" s="335"/>
      <c r="D3" s="337"/>
      <c r="E3" s="332"/>
      <c r="F3" s="332"/>
      <c r="G3" s="332"/>
      <c r="H3" s="332"/>
      <c r="I3" s="332"/>
      <c r="J3" s="332"/>
      <c r="K3" s="332"/>
      <c r="L3" s="332"/>
      <c r="M3" s="332"/>
      <c r="N3" s="332"/>
    </row>
    <row r="4" spans="1:14" ht="15.75" x14ac:dyDescent="0.25">
      <c r="A4" s="329" t="s">
        <v>240</v>
      </c>
      <c r="B4" s="329"/>
      <c r="C4" s="284"/>
      <c r="D4" s="325"/>
      <c r="E4" s="332"/>
      <c r="F4" s="332"/>
      <c r="G4" s="332"/>
      <c r="H4" s="332"/>
      <c r="I4" s="332"/>
      <c r="J4" s="325"/>
      <c r="K4" s="338"/>
      <c r="L4" s="332"/>
      <c r="M4" s="332"/>
      <c r="N4" s="332"/>
    </row>
    <row r="5" spans="1:14" ht="15.75" x14ac:dyDescent="0.25">
      <c r="A5" s="340"/>
      <c r="B5" s="341"/>
      <c r="C5" s="284"/>
      <c r="D5" s="325"/>
      <c r="E5" s="332"/>
      <c r="F5" s="332"/>
      <c r="G5" s="325"/>
      <c r="H5" s="342"/>
      <c r="I5" s="342"/>
      <c r="J5" s="342"/>
      <c r="K5" s="343"/>
      <c r="L5" s="332"/>
      <c r="M5" s="332"/>
      <c r="N5" s="332"/>
    </row>
    <row r="6" spans="1:14" ht="8.25" customHeight="1" thickBot="1" x14ac:dyDescent="0.25">
      <c r="A6" s="340"/>
      <c r="B6" s="340"/>
      <c r="C6" s="335"/>
      <c r="D6" s="344"/>
      <c r="E6" s="332"/>
      <c r="F6" s="332"/>
      <c r="G6" s="930"/>
      <c r="H6" s="930"/>
      <c r="I6" s="930"/>
      <c r="J6" s="930"/>
      <c r="K6" s="930"/>
      <c r="L6" s="332"/>
      <c r="M6" s="332"/>
      <c r="N6" s="332"/>
    </row>
    <row r="7" spans="1:14" ht="15" customHeight="1" x14ac:dyDescent="0.2">
      <c r="A7" s="931" t="s">
        <v>241</v>
      </c>
      <c r="B7" s="932"/>
      <c r="C7" s="935" t="s">
        <v>242</v>
      </c>
      <c r="D7" s="935" t="s">
        <v>243</v>
      </c>
      <c r="E7" s="928" t="s">
        <v>301</v>
      </c>
      <c r="F7" s="928" t="s">
        <v>170</v>
      </c>
      <c r="G7" s="937" t="s">
        <v>244</v>
      </c>
      <c r="H7" s="938"/>
      <c r="I7" s="937" t="s">
        <v>245</v>
      </c>
      <c r="J7" s="939"/>
      <c r="K7" s="345" t="s">
        <v>246</v>
      </c>
      <c r="L7" s="928" t="s">
        <v>165</v>
      </c>
      <c r="M7" s="928" t="s">
        <v>302</v>
      </c>
      <c r="N7" s="928" t="s">
        <v>167</v>
      </c>
    </row>
    <row r="8" spans="1:14" s="349" customFormat="1" ht="15" customHeight="1" thickBot="1" x14ac:dyDescent="0.25">
      <c r="A8" s="933"/>
      <c r="B8" s="934"/>
      <c r="C8" s="936"/>
      <c r="D8" s="936"/>
      <c r="E8" s="929"/>
      <c r="F8" s="929"/>
      <c r="G8" s="346" t="s">
        <v>247</v>
      </c>
      <c r="H8" s="347" t="s">
        <v>248</v>
      </c>
      <c r="I8" s="346" t="s">
        <v>247</v>
      </c>
      <c r="J8" s="347" t="s">
        <v>248</v>
      </c>
      <c r="K8" s="348" t="s">
        <v>249</v>
      </c>
      <c r="L8" s="929"/>
      <c r="M8" s="929"/>
      <c r="N8" s="929"/>
    </row>
    <row r="9" spans="1:14" ht="18" customHeight="1" thickTop="1" x14ac:dyDescent="0.2">
      <c r="A9" s="350"/>
      <c r="B9" s="351"/>
      <c r="C9" s="392" t="s">
        <v>281</v>
      </c>
      <c r="D9" s="352"/>
      <c r="E9" s="353"/>
      <c r="F9" s="353"/>
      <c r="G9" s="353"/>
      <c r="H9" s="353"/>
      <c r="I9" s="353"/>
      <c r="J9" s="353"/>
      <c r="K9" s="353"/>
      <c r="L9" s="353"/>
      <c r="M9" s="353"/>
      <c r="N9" s="353"/>
    </row>
    <row r="10" spans="1:14" ht="52.5" customHeight="1" x14ac:dyDescent="0.2">
      <c r="A10" s="225"/>
      <c r="B10" s="393"/>
      <c r="C10" s="394" t="s">
        <v>282</v>
      </c>
      <c r="D10" s="239"/>
      <c r="E10" s="353"/>
      <c r="F10" s="353"/>
      <c r="G10" s="353"/>
      <c r="H10" s="353"/>
      <c r="I10" s="353"/>
      <c r="J10" s="353"/>
      <c r="K10" s="353"/>
      <c r="L10" s="353"/>
      <c r="M10" s="353"/>
      <c r="N10" s="353"/>
    </row>
    <row r="11" spans="1:14" ht="191.25" x14ac:dyDescent="0.2">
      <c r="A11" s="354">
        <v>1</v>
      </c>
      <c r="B11" s="395"/>
      <c r="C11" s="396" t="s">
        <v>541</v>
      </c>
      <c r="D11" s="357"/>
      <c r="E11" s="362"/>
      <c r="F11" s="362"/>
      <c r="G11" s="362"/>
      <c r="H11" s="362"/>
      <c r="I11" s="362"/>
      <c r="J11" s="362"/>
      <c r="K11" s="362"/>
      <c r="L11" s="362"/>
      <c r="M11" s="362"/>
      <c r="N11" s="362"/>
    </row>
    <row r="12" spans="1:14" ht="20.100000000000001" customHeight="1" x14ac:dyDescent="0.2">
      <c r="A12" s="354"/>
      <c r="B12" s="372" t="s">
        <v>198</v>
      </c>
      <c r="C12" s="373" t="s">
        <v>283</v>
      </c>
      <c r="D12" s="366" t="s">
        <v>258</v>
      </c>
      <c r="E12" s="367">
        <v>100</v>
      </c>
      <c r="F12" s="367"/>
      <c r="G12" s="367"/>
      <c r="H12" s="367"/>
      <c r="I12" s="367"/>
      <c r="J12" s="367"/>
      <c r="K12" s="367"/>
      <c r="L12" s="367"/>
      <c r="M12" s="367"/>
      <c r="N12" s="367"/>
    </row>
    <row r="13" spans="1:14" ht="20.100000000000001" customHeight="1" x14ac:dyDescent="0.2">
      <c r="A13" s="354"/>
      <c r="B13" s="372" t="s">
        <v>211</v>
      </c>
      <c r="C13" s="373" t="s">
        <v>284</v>
      </c>
      <c r="D13" s="366" t="s">
        <v>258</v>
      </c>
      <c r="E13" s="367">
        <v>20</v>
      </c>
      <c r="F13" s="367"/>
      <c r="G13" s="367"/>
      <c r="H13" s="367"/>
      <c r="I13" s="367"/>
      <c r="J13" s="367"/>
      <c r="K13" s="367"/>
      <c r="L13" s="367"/>
      <c r="M13" s="367"/>
      <c r="N13" s="367"/>
    </row>
    <row r="14" spans="1:14" ht="20.100000000000001" customHeight="1" x14ac:dyDescent="0.2">
      <c r="A14" s="354"/>
      <c r="B14" s="372" t="s">
        <v>212</v>
      </c>
      <c r="C14" s="397" t="s">
        <v>285</v>
      </c>
      <c r="D14" s="378" t="s">
        <v>258</v>
      </c>
      <c r="E14" s="369">
        <v>15</v>
      </c>
      <c r="F14" s="369"/>
      <c r="G14" s="369"/>
      <c r="H14" s="369"/>
      <c r="I14" s="369"/>
      <c r="J14" s="369"/>
      <c r="K14" s="369"/>
      <c r="L14" s="369"/>
      <c r="M14" s="369"/>
      <c r="N14" s="369"/>
    </row>
    <row r="15" spans="1:14" ht="20.100000000000001" customHeight="1" x14ac:dyDescent="0.2">
      <c r="A15" s="354"/>
      <c r="B15" s="372" t="s">
        <v>214</v>
      </c>
      <c r="C15" s="373" t="s">
        <v>286</v>
      </c>
      <c r="D15" s="366" t="s">
        <v>258</v>
      </c>
      <c r="E15" s="367">
        <v>5</v>
      </c>
      <c r="F15" s="367"/>
      <c r="G15" s="367"/>
      <c r="H15" s="367"/>
      <c r="I15" s="367"/>
      <c r="J15" s="367"/>
      <c r="K15" s="367"/>
      <c r="L15" s="367"/>
      <c r="M15" s="367"/>
      <c r="N15" s="367"/>
    </row>
    <row r="16" spans="1:14" ht="20.100000000000001" customHeight="1" x14ac:dyDescent="0.2">
      <c r="A16" s="354"/>
      <c r="B16" s="372" t="s">
        <v>216</v>
      </c>
      <c r="C16" s="373" t="s">
        <v>287</v>
      </c>
      <c r="D16" s="366" t="s">
        <v>258</v>
      </c>
      <c r="E16" s="367">
        <v>5</v>
      </c>
      <c r="F16" s="367"/>
      <c r="G16" s="367"/>
      <c r="H16" s="367"/>
      <c r="I16" s="367"/>
      <c r="J16" s="367"/>
      <c r="K16" s="367"/>
      <c r="L16" s="367"/>
      <c r="M16" s="367"/>
      <c r="N16" s="367"/>
    </row>
    <row r="17" spans="1:14" s="400" customFormat="1" ht="15" customHeight="1" x14ac:dyDescent="0.2">
      <c r="A17" s="354">
        <f>A11+1</f>
        <v>2</v>
      </c>
      <c r="B17" s="398"/>
      <c r="C17" s="399" t="s">
        <v>288</v>
      </c>
      <c r="D17" s="370"/>
      <c r="E17" s="371"/>
      <c r="F17" s="371"/>
      <c r="G17" s="371"/>
      <c r="H17" s="371"/>
      <c r="I17" s="371"/>
      <c r="J17" s="371"/>
      <c r="K17" s="371"/>
      <c r="L17" s="371"/>
      <c r="M17" s="371"/>
      <c r="N17" s="371"/>
    </row>
    <row r="18" spans="1:14" s="400" customFormat="1" ht="25.5" x14ac:dyDescent="0.2">
      <c r="A18" s="354"/>
      <c r="B18" s="401" t="s">
        <v>198</v>
      </c>
      <c r="C18" s="373" t="s">
        <v>303</v>
      </c>
      <c r="D18" s="366" t="s">
        <v>175</v>
      </c>
      <c r="E18" s="367">
        <v>15</v>
      </c>
      <c r="F18" s="367"/>
      <c r="G18" s="367" t="s">
        <v>304</v>
      </c>
      <c r="H18" s="367" t="s">
        <v>304</v>
      </c>
      <c r="I18" s="367"/>
      <c r="J18" s="367"/>
      <c r="K18" s="367"/>
      <c r="L18" s="367"/>
      <c r="M18" s="367"/>
      <c r="N18" s="367"/>
    </row>
    <row r="19" spans="1:14" s="400" customFormat="1" ht="25.5" x14ac:dyDescent="0.2">
      <c r="A19" s="154"/>
      <c r="B19" s="372" t="s">
        <v>211</v>
      </c>
      <c r="C19" s="373" t="s">
        <v>289</v>
      </c>
      <c r="D19" s="366" t="str">
        <f>IF(C19="","",IF(E19="","",IF(E19&gt;1,"Nos.","No.")))</f>
        <v>Nos.</v>
      </c>
      <c r="E19" s="367">
        <v>65</v>
      </c>
      <c r="F19" s="367"/>
      <c r="G19" s="367"/>
      <c r="H19" s="367"/>
      <c r="I19" s="367"/>
      <c r="J19" s="367"/>
      <c r="K19" s="367"/>
      <c r="L19" s="367"/>
      <c r="M19" s="367"/>
      <c r="N19" s="367"/>
    </row>
    <row r="20" spans="1:14" s="400" customFormat="1" ht="23.1" customHeight="1" x14ac:dyDescent="0.2">
      <c r="A20" s="154"/>
      <c r="B20" s="372" t="s">
        <v>212</v>
      </c>
      <c r="C20" s="373" t="s">
        <v>290</v>
      </c>
      <c r="D20" s="366" t="str">
        <f>IF(C20="","",IF(E20="","",IF(E20&gt;1,"Nos.","No.")))</f>
        <v>Nos.</v>
      </c>
      <c r="E20" s="367">
        <v>65</v>
      </c>
      <c r="F20" s="367"/>
      <c r="G20" s="367"/>
      <c r="H20" s="367"/>
      <c r="I20" s="367"/>
      <c r="J20" s="367"/>
      <c r="K20" s="367"/>
      <c r="L20" s="367"/>
      <c r="M20" s="367"/>
      <c r="N20" s="367"/>
    </row>
    <row r="21" spans="1:14" s="400" customFormat="1" ht="18" customHeight="1" x14ac:dyDescent="0.25">
      <c r="A21" s="154">
        <f>A17+1</f>
        <v>3</v>
      </c>
      <c r="B21" s="402"/>
      <c r="C21" s="356" t="s">
        <v>291</v>
      </c>
      <c r="D21" s="403"/>
      <c r="E21" s="172"/>
      <c r="F21" s="172"/>
      <c r="G21" s="172"/>
      <c r="H21" s="172"/>
      <c r="I21" s="172"/>
      <c r="J21" s="172"/>
      <c r="K21" s="172"/>
      <c r="L21" s="172"/>
      <c r="M21" s="172"/>
      <c r="N21" s="172"/>
    </row>
    <row r="22" spans="1:14" ht="18" customHeight="1" x14ac:dyDescent="0.2">
      <c r="A22" s="364"/>
      <c r="B22" s="372" t="s">
        <v>198</v>
      </c>
      <c r="C22" s="373" t="s">
        <v>292</v>
      </c>
      <c r="D22" s="366" t="str">
        <f>IF(C22="","",IF(E22="","",IF(E22&gt;1,"Nos.","No.")))</f>
        <v>Nos.</v>
      </c>
      <c r="E22" s="253">
        <v>2</v>
      </c>
      <c r="F22" s="253"/>
      <c r="G22" s="253"/>
      <c r="H22" s="253"/>
      <c r="I22" s="253"/>
      <c r="J22" s="253"/>
      <c r="K22" s="253"/>
      <c r="L22" s="253"/>
      <c r="M22" s="253"/>
      <c r="N22" s="253"/>
    </row>
    <row r="23" spans="1:14" ht="18" customHeight="1" x14ac:dyDescent="0.2">
      <c r="A23" s="364"/>
      <c r="B23" s="372" t="s">
        <v>211</v>
      </c>
      <c r="C23" s="397" t="s">
        <v>293</v>
      </c>
      <c r="D23" s="378" t="str">
        <f>IF(C23="","",IF(E23="","",IF(E23&gt;1,"Nos.","No.")))</f>
        <v>Nos.</v>
      </c>
      <c r="E23" s="253">
        <v>2</v>
      </c>
      <c r="F23" s="253"/>
      <c r="G23" s="253"/>
      <c r="H23" s="253"/>
      <c r="I23" s="253"/>
      <c r="J23" s="253"/>
      <c r="K23" s="253"/>
      <c r="L23" s="253"/>
      <c r="M23" s="253"/>
      <c r="N23" s="253"/>
    </row>
    <row r="24" spans="1:14" ht="18" customHeight="1" x14ac:dyDescent="0.2">
      <c r="A24" s="364"/>
      <c r="B24" s="372" t="s">
        <v>212</v>
      </c>
      <c r="C24" s="397" t="s">
        <v>294</v>
      </c>
      <c r="D24" s="378" t="str">
        <f>IF(C24="","",IF(E24="","",IF(E24&gt;1,"Nos.","No.")))</f>
        <v>Nos.</v>
      </c>
      <c r="E24" s="253">
        <v>2</v>
      </c>
      <c r="F24" s="253"/>
      <c r="G24" s="253"/>
      <c r="H24" s="253"/>
      <c r="I24" s="253"/>
      <c r="J24" s="253"/>
      <c r="K24" s="253"/>
      <c r="L24" s="253"/>
      <c r="M24" s="253"/>
      <c r="N24" s="253"/>
    </row>
    <row r="25" spans="1:14" s="363" customFormat="1" ht="18" customHeight="1" thickBot="1" x14ac:dyDescent="0.25">
      <c r="A25" s="380"/>
      <c r="B25" s="374" t="s">
        <v>214</v>
      </c>
      <c r="C25" s="375" t="s">
        <v>295</v>
      </c>
      <c r="D25" s="376" t="s">
        <v>175</v>
      </c>
      <c r="E25" s="404">
        <v>1</v>
      </c>
      <c r="F25" s="404"/>
      <c r="G25" s="404"/>
      <c r="H25" s="404"/>
      <c r="I25" s="404"/>
      <c r="J25" s="404"/>
      <c r="K25" s="404"/>
      <c r="L25" s="404"/>
      <c r="M25" s="404"/>
      <c r="N25" s="404"/>
    </row>
    <row r="26" spans="1:14" ht="65.25" customHeight="1" x14ac:dyDescent="0.2">
      <c r="A26" s="405">
        <f>A21+1</f>
        <v>4</v>
      </c>
      <c r="B26" s="406"/>
      <c r="C26" s="197" t="s">
        <v>296</v>
      </c>
      <c r="D26" s="407" t="s">
        <v>225</v>
      </c>
      <c r="E26" s="408">
        <v>1</v>
      </c>
      <c r="F26" s="408"/>
      <c r="G26" s="408"/>
      <c r="H26" s="408"/>
      <c r="I26" s="408"/>
      <c r="J26" s="408"/>
      <c r="K26" s="408"/>
      <c r="L26" s="408"/>
      <c r="M26" s="408"/>
      <c r="N26" s="408"/>
    </row>
    <row r="27" spans="1:14" ht="39" customHeight="1" x14ac:dyDescent="0.2">
      <c r="A27" s="354">
        <f>A26+1</f>
        <v>5</v>
      </c>
      <c r="B27" s="395"/>
      <c r="C27" s="409" t="s">
        <v>297</v>
      </c>
      <c r="D27" s="378" t="s">
        <v>225</v>
      </c>
      <c r="E27" s="367">
        <v>1</v>
      </c>
      <c r="F27" s="367"/>
      <c r="G27" s="367"/>
      <c r="H27" s="367"/>
      <c r="I27" s="367"/>
      <c r="J27" s="367"/>
      <c r="K27" s="367"/>
      <c r="L27" s="367"/>
      <c r="M27" s="367"/>
      <c r="N27" s="367"/>
    </row>
    <row r="28" spans="1:14" s="400" customFormat="1" ht="27.75" customHeight="1" x14ac:dyDescent="0.2">
      <c r="A28" s="354">
        <f>A27+1</f>
        <v>6</v>
      </c>
      <c r="B28" s="398"/>
      <c r="C28" s="373" t="s">
        <v>298</v>
      </c>
      <c r="D28" s="366" t="s">
        <v>225</v>
      </c>
      <c r="E28" s="367">
        <v>1</v>
      </c>
      <c r="F28" s="367"/>
      <c r="G28" s="367"/>
      <c r="H28" s="367"/>
      <c r="I28" s="367"/>
      <c r="J28" s="367"/>
      <c r="K28" s="367"/>
      <c r="L28" s="367"/>
      <c r="M28" s="367"/>
      <c r="N28" s="367"/>
    </row>
    <row r="29" spans="1:14" s="400" customFormat="1" ht="20.100000000000001" customHeight="1" x14ac:dyDescent="0.2">
      <c r="A29" s="154">
        <f t="shared" ref="A29:A31" si="0">A28+1</f>
        <v>7</v>
      </c>
      <c r="B29" s="398"/>
      <c r="C29" s="397" t="s">
        <v>299</v>
      </c>
      <c r="D29" s="378" t="s">
        <v>225</v>
      </c>
      <c r="E29" s="367">
        <v>1</v>
      </c>
      <c r="F29" s="367"/>
      <c r="G29" s="367"/>
      <c r="H29" s="367"/>
      <c r="I29" s="367"/>
      <c r="J29" s="367"/>
      <c r="K29" s="367"/>
      <c r="L29" s="367"/>
      <c r="M29" s="367"/>
      <c r="N29" s="367"/>
    </row>
    <row r="30" spans="1:14" ht="30" customHeight="1" x14ac:dyDescent="0.2">
      <c r="A30" s="354">
        <f t="shared" si="0"/>
        <v>8</v>
      </c>
      <c r="B30" s="395"/>
      <c r="C30" s="410" t="s">
        <v>300</v>
      </c>
      <c r="D30" s="366" t="s">
        <v>225</v>
      </c>
      <c r="E30" s="367">
        <v>1</v>
      </c>
      <c r="F30" s="367"/>
      <c r="G30" s="367"/>
      <c r="H30" s="367"/>
      <c r="I30" s="367"/>
      <c r="J30" s="367"/>
      <c r="K30" s="367"/>
      <c r="L30" s="367"/>
      <c r="M30" s="367"/>
      <c r="N30" s="367"/>
    </row>
    <row r="31" spans="1:14" ht="18" customHeight="1" x14ac:dyDescent="0.2">
      <c r="A31" s="354">
        <f t="shared" si="0"/>
        <v>9</v>
      </c>
      <c r="B31" s="351"/>
      <c r="C31" s="356" t="s">
        <v>250</v>
      </c>
      <c r="D31" s="352"/>
      <c r="E31" s="353"/>
      <c r="F31" s="353"/>
      <c r="G31" s="353"/>
      <c r="H31" s="353"/>
      <c r="I31" s="353"/>
      <c r="J31" s="353"/>
      <c r="K31" s="353"/>
      <c r="L31" s="353"/>
      <c r="M31" s="353"/>
      <c r="N31" s="353"/>
    </row>
    <row r="32" spans="1:14" s="358" customFormat="1" ht="28.5" customHeight="1" x14ac:dyDescent="0.2">
      <c r="A32" s="418">
        <f>A31+0.1</f>
        <v>9.1</v>
      </c>
      <c r="B32" s="355"/>
      <c r="C32" s="356" t="s">
        <v>251</v>
      </c>
      <c r="D32" s="357"/>
      <c r="E32" s="124"/>
      <c r="F32" s="412"/>
      <c r="G32" s="412"/>
      <c r="H32" s="412"/>
      <c r="I32" s="412"/>
      <c r="J32" s="412"/>
      <c r="K32" s="412"/>
      <c r="L32" s="412"/>
      <c r="M32" s="412"/>
      <c r="N32" s="412"/>
    </row>
    <row r="33" spans="1:14" s="363" customFormat="1" ht="51" x14ac:dyDescent="0.2">
      <c r="A33" s="359"/>
      <c r="B33" s="360"/>
      <c r="C33" s="361" t="s">
        <v>252</v>
      </c>
      <c r="D33" s="357"/>
      <c r="E33" s="362"/>
      <c r="F33" s="412"/>
      <c r="G33" s="412"/>
      <c r="H33" s="412"/>
      <c r="I33" s="412"/>
      <c r="J33" s="412"/>
      <c r="K33" s="412"/>
      <c r="L33" s="412"/>
      <c r="M33" s="412"/>
      <c r="N33" s="412"/>
    </row>
    <row r="34" spans="1:14" s="363" customFormat="1" ht="18" customHeight="1" x14ac:dyDescent="0.2">
      <c r="A34" s="364"/>
      <c r="B34" s="355" t="s">
        <v>212</v>
      </c>
      <c r="C34" s="365" t="s">
        <v>253</v>
      </c>
      <c r="D34" s="366" t="s">
        <v>254</v>
      </c>
      <c r="E34" s="367">
        <v>1</v>
      </c>
      <c r="F34" s="413"/>
      <c r="G34" s="413"/>
      <c r="H34" s="413"/>
      <c r="I34" s="413"/>
      <c r="J34" s="413"/>
      <c r="K34" s="413"/>
      <c r="L34" s="413"/>
      <c r="M34" s="413"/>
      <c r="N34" s="413"/>
    </row>
    <row r="35" spans="1:14" s="363" customFormat="1" ht="38.25" x14ac:dyDescent="0.2">
      <c r="A35" s="364"/>
      <c r="B35" s="360" t="s">
        <v>214</v>
      </c>
      <c r="C35" s="368" t="s">
        <v>255</v>
      </c>
      <c r="D35" s="366" t="s">
        <v>254</v>
      </c>
      <c r="E35" s="369">
        <v>1</v>
      </c>
      <c r="F35" s="413"/>
      <c r="G35" s="413"/>
      <c r="H35" s="413"/>
      <c r="I35" s="413"/>
      <c r="J35" s="413"/>
      <c r="K35" s="413"/>
      <c r="L35" s="413"/>
      <c r="M35" s="413"/>
      <c r="N35" s="413"/>
    </row>
    <row r="36" spans="1:14" s="363" customFormat="1" ht="114.75" x14ac:dyDescent="0.2">
      <c r="A36" s="418">
        <f>A32+0.1</f>
        <v>9.1999999999999993</v>
      </c>
      <c r="B36" s="360"/>
      <c r="C36" s="365" t="s">
        <v>256</v>
      </c>
      <c r="D36" s="370"/>
      <c r="E36" s="371"/>
      <c r="F36" s="415"/>
      <c r="G36" s="415"/>
      <c r="H36" s="415"/>
      <c r="I36" s="415"/>
      <c r="J36" s="415"/>
      <c r="K36" s="415"/>
      <c r="L36" s="415"/>
      <c r="M36" s="415"/>
      <c r="N36" s="415"/>
    </row>
    <row r="37" spans="1:14" ht="20.100000000000001" customHeight="1" x14ac:dyDescent="0.2">
      <c r="A37" s="354"/>
      <c r="B37" s="372" t="s">
        <v>198</v>
      </c>
      <c r="C37" s="373" t="s">
        <v>257</v>
      </c>
      <c r="D37" s="366" t="s">
        <v>258</v>
      </c>
      <c r="E37" s="367">
        <v>20</v>
      </c>
      <c r="F37" s="413"/>
      <c r="G37" s="413"/>
      <c r="H37" s="413"/>
      <c r="I37" s="413"/>
      <c r="J37" s="413"/>
      <c r="K37" s="413"/>
      <c r="L37" s="413"/>
      <c r="M37" s="413"/>
      <c r="N37" s="413"/>
    </row>
    <row r="38" spans="1:14" s="358" customFormat="1" ht="15" customHeight="1" x14ac:dyDescent="0.2">
      <c r="A38" s="418">
        <f>A36+0.1</f>
        <v>9.2999999999999989</v>
      </c>
      <c r="B38" s="355"/>
      <c r="C38" s="356" t="s">
        <v>259</v>
      </c>
      <c r="D38" s="357"/>
      <c r="E38" s="124"/>
      <c r="F38" s="412"/>
      <c r="G38" s="412"/>
      <c r="H38" s="412"/>
      <c r="I38" s="412"/>
      <c r="J38" s="412"/>
      <c r="K38" s="412"/>
      <c r="L38" s="412"/>
      <c r="M38" s="412"/>
      <c r="N38" s="412"/>
    </row>
    <row r="39" spans="1:14" s="363" customFormat="1" ht="38.25" x14ac:dyDescent="0.2">
      <c r="A39" s="359"/>
      <c r="B39" s="360"/>
      <c r="C39" s="361" t="s">
        <v>260</v>
      </c>
      <c r="D39" s="357"/>
      <c r="E39" s="362"/>
      <c r="F39" s="412"/>
      <c r="G39" s="412"/>
      <c r="H39" s="412"/>
      <c r="I39" s="412"/>
      <c r="J39" s="412"/>
      <c r="K39" s="412"/>
      <c r="L39" s="412"/>
      <c r="M39" s="412"/>
      <c r="N39" s="412"/>
    </row>
    <row r="40" spans="1:14" s="363" customFormat="1" ht="16.5" customHeight="1" x14ac:dyDescent="0.2">
      <c r="A40" s="364"/>
      <c r="B40" s="360"/>
      <c r="C40" s="365" t="s">
        <v>261</v>
      </c>
      <c r="D40" s="357"/>
      <c r="E40" s="362"/>
      <c r="F40" s="412"/>
      <c r="G40" s="412"/>
      <c r="H40" s="412"/>
      <c r="I40" s="412"/>
      <c r="J40" s="412"/>
      <c r="K40" s="412"/>
      <c r="L40" s="412"/>
      <c r="M40" s="412"/>
      <c r="N40" s="412"/>
    </row>
    <row r="41" spans="1:14" s="363" customFormat="1" ht="20.100000000000001" customHeight="1" x14ac:dyDescent="0.2">
      <c r="A41" s="364"/>
      <c r="B41" s="372" t="s">
        <v>198</v>
      </c>
      <c r="C41" s="373" t="s">
        <v>306</v>
      </c>
      <c r="D41" s="366" t="s">
        <v>175</v>
      </c>
      <c r="E41" s="367">
        <v>1</v>
      </c>
      <c r="F41" s="413"/>
      <c r="G41" s="413"/>
      <c r="H41" s="413"/>
      <c r="I41" s="413"/>
      <c r="J41" s="413"/>
      <c r="K41" s="413"/>
      <c r="L41" s="413"/>
      <c r="M41" s="413"/>
      <c r="N41" s="413"/>
    </row>
    <row r="42" spans="1:14" s="358" customFormat="1" ht="15" customHeight="1" x14ac:dyDescent="0.2">
      <c r="A42" s="418">
        <f>A38+0.1</f>
        <v>9.3999999999999986</v>
      </c>
      <c r="B42" s="355"/>
      <c r="C42" s="356" t="s">
        <v>262</v>
      </c>
      <c r="D42" s="357"/>
      <c r="E42" s="124"/>
      <c r="F42" s="412"/>
      <c r="G42" s="412"/>
      <c r="H42" s="412"/>
      <c r="I42" s="412"/>
      <c r="J42" s="412"/>
      <c r="K42" s="412"/>
      <c r="L42" s="412"/>
      <c r="M42" s="412"/>
      <c r="N42" s="412"/>
    </row>
    <row r="43" spans="1:14" s="363" customFormat="1" ht="51" x14ac:dyDescent="0.2">
      <c r="A43" s="359"/>
      <c r="B43" s="360"/>
      <c r="C43" s="361" t="s">
        <v>305</v>
      </c>
      <c r="D43" s="357"/>
      <c r="E43" s="362"/>
      <c r="F43" s="412"/>
      <c r="G43" s="412"/>
      <c r="H43" s="412"/>
      <c r="I43" s="412"/>
      <c r="J43" s="412"/>
      <c r="K43" s="412"/>
      <c r="L43" s="412"/>
      <c r="M43" s="412"/>
      <c r="N43" s="412"/>
    </row>
    <row r="44" spans="1:14" s="363" customFormat="1" ht="25.5" x14ac:dyDescent="0.2">
      <c r="A44" s="364"/>
      <c r="B44" s="360" t="s">
        <v>198</v>
      </c>
      <c r="C44" s="324" t="s">
        <v>263</v>
      </c>
      <c r="D44" s="366" t="s">
        <v>175</v>
      </c>
      <c r="E44" s="367">
        <v>1</v>
      </c>
      <c r="F44" s="413"/>
      <c r="G44" s="413"/>
      <c r="H44" s="413"/>
      <c r="I44" s="413"/>
      <c r="J44" s="413"/>
      <c r="K44" s="413"/>
      <c r="L44" s="413"/>
      <c r="M44" s="413"/>
      <c r="N44" s="413"/>
    </row>
    <row r="45" spans="1:14" s="363" customFormat="1" ht="18" customHeight="1" x14ac:dyDescent="0.2">
      <c r="A45" s="364"/>
      <c r="B45" s="360" t="s">
        <v>211</v>
      </c>
      <c r="C45" s="368" t="s">
        <v>264</v>
      </c>
      <c r="D45" s="366" t="s">
        <v>175</v>
      </c>
      <c r="E45" s="367">
        <v>2</v>
      </c>
      <c r="F45" s="413"/>
      <c r="G45" s="413"/>
      <c r="H45" s="413"/>
      <c r="I45" s="413"/>
      <c r="J45" s="413"/>
      <c r="K45" s="413"/>
      <c r="L45" s="413"/>
      <c r="M45" s="413"/>
      <c r="N45" s="413"/>
    </row>
    <row r="46" spans="1:14" s="363" customFormat="1" ht="18" customHeight="1" x14ac:dyDescent="0.2">
      <c r="A46" s="364"/>
      <c r="B46" s="360" t="s">
        <v>212</v>
      </c>
      <c r="C46" s="368" t="s">
        <v>265</v>
      </c>
      <c r="D46" s="366" t="s">
        <v>175</v>
      </c>
      <c r="E46" s="367">
        <v>2</v>
      </c>
      <c r="F46" s="413"/>
      <c r="G46" s="413"/>
      <c r="H46" s="413"/>
      <c r="I46" s="413"/>
      <c r="J46" s="413"/>
      <c r="K46" s="413"/>
      <c r="L46" s="413"/>
      <c r="M46" s="413"/>
      <c r="N46" s="413"/>
    </row>
    <row r="47" spans="1:14" s="363" customFormat="1" ht="18" customHeight="1" x14ac:dyDescent="0.2">
      <c r="A47" s="364"/>
      <c r="B47" s="360" t="s">
        <v>214</v>
      </c>
      <c r="C47" s="368" t="s">
        <v>266</v>
      </c>
      <c r="D47" s="366" t="s">
        <v>175</v>
      </c>
      <c r="E47" s="367">
        <v>1</v>
      </c>
      <c r="F47" s="413"/>
      <c r="G47" s="413"/>
      <c r="H47" s="413"/>
      <c r="I47" s="413"/>
      <c r="J47" s="413"/>
      <c r="K47" s="413"/>
      <c r="L47" s="413"/>
      <c r="M47" s="413"/>
      <c r="N47" s="413"/>
    </row>
    <row r="48" spans="1:14" s="363" customFormat="1" ht="18" customHeight="1" x14ac:dyDescent="0.2">
      <c r="A48" s="364"/>
      <c r="B48" s="360" t="s">
        <v>216</v>
      </c>
      <c r="C48" s="368" t="s">
        <v>267</v>
      </c>
      <c r="D48" s="366" t="s">
        <v>175</v>
      </c>
      <c r="E48" s="367">
        <v>1</v>
      </c>
      <c r="F48" s="413"/>
      <c r="G48" s="413"/>
      <c r="H48" s="413"/>
      <c r="I48" s="413"/>
      <c r="J48" s="413"/>
      <c r="K48" s="413"/>
      <c r="L48" s="413"/>
      <c r="M48" s="413"/>
      <c r="N48" s="413"/>
    </row>
    <row r="49" spans="1:26" s="358" customFormat="1" ht="15" customHeight="1" x14ac:dyDescent="0.2">
      <c r="A49" s="418">
        <f>A42+0.1</f>
        <v>9.4999999999999982</v>
      </c>
      <c r="B49" s="355"/>
      <c r="C49" s="356" t="s">
        <v>268</v>
      </c>
      <c r="D49" s="357"/>
      <c r="E49" s="124"/>
      <c r="F49" s="412"/>
      <c r="G49" s="412"/>
      <c r="H49" s="412"/>
      <c r="I49" s="412"/>
      <c r="J49" s="412"/>
      <c r="K49" s="412"/>
      <c r="L49" s="412"/>
      <c r="M49" s="412"/>
      <c r="N49" s="412"/>
    </row>
    <row r="50" spans="1:26" s="363" customFormat="1" ht="38.25" x14ac:dyDescent="0.2">
      <c r="A50" s="359"/>
      <c r="B50" s="360"/>
      <c r="C50" s="361" t="s">
        <v>269</v>
      </c>
      <c r="D50" s="357"/>
      <c r="E50" s="362"/>
      <c r="F50" s="412"/>
      <c r="G50" s="412"/>
      <c r="H50" s="412"/>
      <c r="I50" s="412"/>
      <c r="J50" s="412"/>
      <c r="K50" s="412"/>
      <c r="L50" s="412"/>
      <c r="M50" s="412"/>
      <c r="N50" s="412"/>
    </row>
    <row r="51" spans="1:26" s="363" customFormat="1" x14ac:dyDescent="0.2">
      <c r="A51" s="364"/>
      <c r="B51" s="360" t="s">
        <v>198</v>
      </c>
      <c r="C51" s="377" t="s">
        <v>270</v>
      </c>
      <c r="D51" s="366" t="s">
        <v>175</v>
      </c>
      <c r="E51" s="367">
        <v>1</v>
      </c>
      <c r="F51" s="413"/>
      <c r="G51" s="413"/>
      <c r="H51" s="413"/>
      <c r="I51" s="413"/>
      <c r="J51" s="413"/>
      <c r="K51" s="413"/>
      <c r="L51" s="413"/>
      <c r="M51" s="413"/>
      <c r="N51" s="413"/>
    </row>
    <row r="52" spans="1:26" s="363" customFormat="1" ht="25.5" x14ac:dyDescent="0.2">
      <c r="A52" s="364"/>
      <c r="B52" s="360" t="s">
        <v>211</v>
      </c>
      <c r="C52" s="361" t="s">
        <v>271</v>
      </c>
      <c r="D52" s="366" t="s">
        <v>175</v>
      </c>
      <c r="E52" s="367">
        <v>1</v>
      </c>
      <c r="F52" s="413"/>
      <c r="G52" s="413"/>
      <c r="H52" s="413"/>
      <c r="I52" s="413"/>
      <c r="J52" s="413"/>
      <c r="K52" s="413"/>
      <c r="L52" s="413"/>
      <c r="M52" s="413"/>
      <c r="N52" s="413"/>
    </row>
    <row r="53" spans="1:26" s="363" customFormat="1" ht="25.5" x14ac:dyDescent="0.2">
      <c r="A53" s="364"/>
      <c r="B53" s="360" t="s">
        <v>212</v>
      </c>
      <c r="C53" s="377" t="s">
        <v>272</v>
      </c>
      <c r="D53" s="366" t="s">
        <v>175</v>
      </c>
      <c r="E53" s="367">
        <v>1</v>
      </c>
      <c r="F53" s="413"/>
      <c r="G53" s="413"/>
      <c r="H53" s="413"/>
      <c r="I53" s="413"/>
      <c r="J53" s="413"/>
      <c r="K53" s="413"/>
      <c r="L53" s="413"/>
      <c r="M53" s="413"/>
      <c r="N53" s="413"/>
    </row>
    <row r="54" spans="1:26" s="363" customFormat="1" ht="25.5" x14ac:dyDescent="0.2">
      <c r="A54" s="364"/>
      <c r="B54" s="360" t="s">
        <v>214</v>
      </c>
      <c r="C54" s="377" t="s">
        <v>273</v>
      </c>
      <c r="D54" s="378" t="s">
        <v>175</v>
      </c>
      <c r="E54" s="367">
        <v>1</v>
      </c>
      <c r="F54" s="414"/>
      <c r="G54" s="414"/>
      <c r="H54" s="414"/>
      <c r="I54" s="414"/>
      <c r="J54" s="414"/>
      <c r="K54" s="414"/>
      <c r="L54" s="414"/>
      <c r="M54" s="414"/>
      <c r="N54" s="414"/>
    </row>
    <row r="55" spans="1:26" s="358" customFormat="1" ht="15" customHeight="1" x14ac:dyDescent="0.2">
      <c r="A55" s="418">
        <f>A49+0.1</f>
        <v>9.5999999999999979</v>
      </c>
      <c r="B55" s="355"/>
      <c r="C55" s="356" t="s">
        <v>274</v>
      </c>
      <c r="D55" s="357"/>
      <c r="E55" s="124"/>
      <c r="F55" s="412"/>
      <c r="G55" s="412"/>
      <c r="H55" s="412"/>
      <c r="I55" s="412"/>
      <c r="J55" s="412"/>
      <c r="K55" s="412"/>
      <c r="L55" s="412"/>
      <c r="M55" s="412"/>
      <c r="N55" s="412"/>
    </row>
    <row r="56" spans="1:26" s="363" customFormat="1" ht="78.75" customHeight="1" thickBot="1" x14ac:dyDescent="0.25">
      <c r="A56" s="380"/>
      <c r="B56" s="379" t="s">
        <v>198</v>
      </c>
      <c r="C56" s="381" t="s">
        <v>275</v>
      </c>
      <c r="D56" s="376" t="s">
        <v>225</v>
      </c>
      <c r="E56" s="367">
        <v>1</v>
      </c>
      <c r="F56" s="413"/>
      <c r="G56" s="413"/>
      <c r="H56" s="413"/>
      <c r="I56" s="413"/>
      <c r="J56" s="413"/>
      <c r="K56" s="413"/>
      <c r="L56" s="413"/>
      <c r="M56" s="413"/>
      <c r="N56" s="413"/>
    </row>
    <row r="57" spans="1:26" ht="24.95" customHeight="1" thickTop="1" thickBot="1" x14ac:dyDescent="0.25">
      <c r="A57" s="382"/>
      <c r="B57" s="383"/>
      <c r="C57" s="384" t="s">
        <v>276</v>
      </c>
      <c r="D57" s="385"/>
      <c r="E57" s="385"/>
      <c r="F57" s="385"/>
      <c r="G57" s="385"/>
      <c r="H57" s="385"/>
      <c r="I57" s="385"/>
      <c r="J57" s="385"/>
      <c r="K57" s="385"/>
      <c r="L57" s="385"/>
      <c r="M57" s="385"/>
      <c r="N57" s="385"/>
    </row>
    <row r="58" spans="1:26" ht="9" customHeight="1" x14ac:dyDescent="0.2">
      <c r="A58" s="325"/>
      <c r="B58" s="325"/>
      <c r="C58" s="284"/>
      <c r="D58" s="325"/>
      <c r="E58" s="325"/>
      <c r="F58" s="412"/>
      <c r="G58" s="325"/>
      <c r="H58" s="325"/>
      <c r="I58" s="325"/>
      <c r="J58" s="325"/>
      <c r="K58" s="325"/>
      <c r="L58" s="412"/>
      <c r="M58" s="412"/>
      <c r="N58" s="412"/>
    </row>
    <row r="59" spans="1:26" x14ac:dyDescent="0.2">
      <c r="A59" s="940" t="s">
        <v>228</v>
      </c>
      <c r="B59" s="940"/>
      <c r="C59" s="284"/>
      <c r="D59" s="325"/>
      <c r="E59" s="325"/>
      <c r="F59" s="412"/>
      <c r="G59" s="325"/>
      <c r="H59" s="325"/>
      <c r="I59" s="325"/>
      <c r="J59" s="325"/>
      <c r="K59" s="325"/>
      <c r="L59" s="412"/>
      <c r="M59" s="412"/>
      <c r="N59" s="412"/>
    </row>
    <row r="60" spans="1:26" ht="15" customHeight="1" x14ac:dyDescent="0.2">
      <c r="A60" s="411" t="s">
        <v>277</v>
      </c>
      <c r="B60" s="920" t="s">
        <v>234</v>
      </c>
      <c r="C60" s="920"/>
      <c r="D60" s="920"/>
      <c r="E60" s="920"/>
      <c r="F60" s="920"/>
      <c r="G60" s="920"/>
      <c r="H60" s="920"/>
      <c r="I60" s="920"/>
      <c r="J60" s="920"/>
      <c r="K60" s="920"/>
      <c r="L60" s="413"/>
      <c r="M60" s="413"/>
      <c r="N60" s="413"/>
      <c r="O60" s="388"/>
      <c r="P60" s="388"/>
      <c r="Q60" s="388"/>
      <c r="R60" s="388"/>
      <c r="S60" s="388"/>
      <c r="T60" s="388"/>
      <c r="U60" s="388"/>
      <c r="V60" s="388"/>
      <c r="W60" s="388"/>
      <c r="X60" s="388"/>
      <c r="Y60" s="388"/>
      <c r="Z60" s="388"/>
    </row>
    <row r="61" spans="1:26" ht="28.5" customHeight="1" x14ac:dyDescent="0.2">
      <c r="A61" s="411" t="s">
        <v>277</v>
      </c>
      <c r="B61" s="920" t="s">
        <v>278</v>
      </c>
      <c r="C61" s="920"/>
      <c r="D61" s="920"/>
      <c r="E61" s="920"/>
      <c r="F61" s="920"/>
      <c r="G61" s="920"/>
      <c r="H61" s="920"/>
      <c r="I61" s="920"/>
      <c r="J61" s="920"/>
      <c r="K61" s="920"/>
      <c r="L61" s="413"/>
      <c r="M61" s="413"/>
      <c r="N61" s="413"/>
      <c r="O61" s="388"/>
      <c r="P61" s="388"/>
      <c r="Q61" s="388"/>
      <c r="R61" s="388"/>
      <c r="S61" s="388"/>
      <c r="T61" s="388"/>
      <c r="U61" s="388"/>
      <c r="V61" s="388"/>
      <c r="W61" s="388"/>
      <c r="X61" s="388"/>
      <c r="Y61" s="388"/>
      <c r="Z61" s="388"/>
    </row>
    <row r="62" spans="1:26" ht="30.75" customHeight="1" x14ac:dyDescent="0.2">
      <c r="A62" s="411" t="s">
        <v>277</v>
      </c>
      <c r="B62" s="920" t="s">
        <v>279</v>
      </c>
      <c r="C62" s="920"/>
      <c r="D62" s="920"/>
      <c r="E62" s="920"/>
      <c r="F62" s="920"/>
      <c r="G62" s="920"/>
      <c r="H62" s="920"/>
      <c r="I62" s="920"/>
      <c r="J62" s="920"/>
      <c r="K62" s="920"/>
      <c r="L62" s="415"/>
      <c r="M62" s="415"/>
      <c r="N62" s="415"/>
      <c r="O62" s="388"/>
      <c r="P62" s="388"/>
      <c r="Q62" s="388"/>
      <c r="R62" s="388"/>
      <c r="S62" s="388"/>
      <c r="T62" s="388"/>
      <c r="U62" s="388"/>
      <c r="V62" s="388"/>
      <c r="W62" s="388"/>
      <c r="X62" s="388"/>
      <c r="Y62" s="388"/>
      <c r="Z62" s="388"/>
    </row>
    <row r="63" spans="1:26" x14ac:dyDescent="0.2">
      <c r="F63" s="413"/>
      <c r="L63" s="413"/>
      <c r="M63" s="413"/>
      <c r="N63" s="413"/>
    </row>
    <row r="64" spans="1:26" x14ac:dyDescent="0.2">
      <c r="F64" s="412"/>
      <c r="L64" s="412"/>
      <c r="M64" s="412"/>
      <c r="N64" s="412"/>
    </row>
    <row r="65" spans="6:14" x14ac:dyDescent="0.2">
      <c r="F65" s="412"/>
      <c r="L65" s="412"/>
      <c r="M65" s="412"/>
      <c r="N65" s="412"/>
    </row>
    <row r="66" spans="6:14" x14ac:dyDescent="0.2">
      <c r="F66" s="412"/>
      <c r="L66" s="412"/>
      <c r="M66" s="412"/>
      <c r="N66" s="412"/>
    </row>
    <row r="67" spans="6:14" x14ac:dyDescent="0.2">
      <c r="F67" s="413"/>
      <c r="L67" s="413"/>
      <c r="M67" s="413"/>
      <c r="N67" s="413"/>
    </row>
    <row r="68" spans="6:14" x14ac:dyDescent="0.2">
      <c r="F68" s="412"/>
      <c r="L68" s="412"/>
      <c r="M68" s="412"/>
      <c r="N68" s="412"/>
    </row>
    <row r="69" spans="6:14" x14ac:dyDescent="0.2">
      <c r="F69" s="412"/>
      <c r="L69" s="412"/>
      <c r="M69" s="412"/>
      <c r="N69" s="412"/>
    </row>
    <row r="70" spans="6:14" x14ac:dyDescent="0.2">
      <c r="F70" s="413"/>
      <c r="L70" s="413"/>
      <c r="M70" s="413"/>
      <c r="N70" s="413"/>
    </row>
    <row r="71" spans="6:14" x14ac:dyDescent="0.2">
      <c r="F71" s="413"/>
      <c r="L71" s="413"/>
      <c r="M71" s="413"/>
      <c r="N71" s="413"/>
    </row>
    <row r="72" spans="6:14" x14ac:dyDescent="0.2">
      <c r="F72" s="413"/>
      <c r="L72" s="413"/>
      <c r="M72" s="413"/>
      <c r="N72" s="413"/>
    </row>
    <row r="73" spans="6:14" x14ac:dyDescent="0.2">
      <c r="F73" s="413"/>
      <c r="L73" s="413"/>
      <c r="M73" s="413"/>
      <c r="N73" s="413"/>
    </row>
    <row r="74" spans="6:14" x14ac:dyDescent="0.2">
      <c r="F74" s="413"/>
      <c r="L74" s="413"/>
      <c r="M74" s="413"/>
      <c r="N74" s="413"/>
    </row>
    <row r="75" spans="6:14" x14ac:dyDescent="0.2">
      <c r="F75" s="412"/>
      <c r="L75" s="412"/>
      <c r="M75" s="412"/>
      <c r="N75" s="412"/>
    </row>
    <row r="76" spans="6:14" x14ac:dyDescent="0.2">
      <c r="F76" s="412"/>
      <c r="L76" s="412"/>
      <c r="M76" s="412"/>
      <c r="N76" s="412"/>
    </row>
    <row r="77" spans="6:14" x14ac:dyDescent="0.2">
      <c r="F77" s="413"/>
      <c r="L77" s="413"/>
      <c r="M77" s="413"/>
      <c r="N77" s="413"/>
    </row>
    <row r="78" spans="6:14" x14ac:dyDescent="0.2">
      <c r="F78" s="413"/>
      <c r="L78" s="413"/>
      <c r="M78" s="413"/>
      <c r="N78" s="413"/>
    </row>
    <row r="79" spans="6:14" x14ac:dyDescent="0.2">
      <c r="F79" s="413"/>
      <c r="L79" s="413"/>
      <c r="M79" s="413"/>
      <c r="N79" s="413"/>
    </row>
    <row r="80" spans="6:14" x14ac:dyDescent="0.2">
      <c r="F80" s="414"/>
      <c r="L80" s="414"/>
      <c r="M80" s="414"/>
      <c r="N80" s="414"/>
    </row>
    <row r="81" spans="6:14" x14ac:dyDescent="0.2">
      <c r="F81" s="412"/>
      <c r="L81" s="412"/>
      <c r="M81" s="412"/>
      <c r="N81" s="412"/>
    </row>
    <row r="82" spans="6:14" ht="15" thickBot="1" x14ac:dyDescent="0.25">
      <c r="F82" s="413"/>
      <c r="L82" s="413"/>
      <c r="M82" s="413"/>
      <c r="N82" s="413"/>
    </row>
    <row r="83" spans="6:14" ht="16.5" thickTop="1" thickBot="1" x14ac:dyDescent="0.25">
      <c r="F83" s="386"/>
      <c r="L83" s="387"/>
      <c r="M83" s="387"/>
      <c r="N83" s="387"/>
    </row>
    <row r="84" spans="6:14" x14ac:dyDescent="0.2">
      <c r="F84" s="412"/>
      <c r="L84" s="416"/>
      <c r="M84" s="416"/>
      <c r="N84" s="416"/>
    </row>
    <row r="85" spans="6:14" x14ac:dyDescent="0.2">
      <c r="F85" s="412"/>
      <c r="L85" s="412"/>
      <c r="M85" s="412"/>
      <c r="N85" s="412"/>
    </row>
    <row r="86" spans="6:14" x14ac:dyDescent="0.2">
      <c r="L86" s="413"/>
      <c r="M86" s="413"/>
      <c r="N86" s="413"/>
    </row>
    <row r="87" spans="6:14" x14ac:dyDescent="0.2">
      <c r="L87" s="413"/>
      <c r="M87" s="413"/>
      <c r="N87" s="413"/>
    </row>
    <row r="88" spans="6:14" x14ac:dyDescent="0.2">
      <c r="L88" s="417"/>
      <c r="M88" s="417"/>
      <c r="N88" s="417"/>
    </row>
    <row r="89" spans="6:14" x14ac:dyDescent="0.2">
      <c r="F89" s="413"/>
      <c r="L89" s="413"/>
      <c r="M89" s="413"/>
      <c r="N89" s="413"/>
    </row>
    <row r="90" spans="6:14" x14ac:dyDescent="0.2">
      <c r="F90" s="412"/>
      <c r="L90" s="416"/>
      <c r="M90" s="416"/>
      <c r="N90" s="416"/>
    </row>
    <row r="91" spans="6:14" x14ac:dyDescent="0.2">
      <c r="F91" s="412"/>
      <c r="L91" s="412"/>
      <c r="M91" s="412"/>
      <c r="N91" s="412"/>
    </row>
    <row r="92" spans="6:14" x14ac:dyDescent="0.2">
      <c r="F92" s="412"/>
      <c r="L92" s="412"/>
      <c r="M92" s="412"/>
      <c r="N92" s="412"/>
    </row>
    <row r="93" spans="6:14" x14ac:dyDescent="0.2">
      <c r="F93" s="413"/>
      <c r="L93" s="413"/>
      <c r="M93" s="413"/>
      <c r="N93" s="413"/>
    </row>
    <row r="94" spans="6:14" x14ac:dyDescent="0.2">
      <c r="F94" s="412"/>
      <c r="L94" s="416"/>
      <c r="M94" s="416"/>
      <c r="N94" s="416"/>
    </row>
    <row r="95" spans="6:14" x14ac:dyDescent="0.2">
      <c r="F95" s="412"/>
      <c r="L95" s="412"/>
      <c r="M95" s="412"/>
      <c r="N95" s="412"/>
    </row>
    <row r="96" spans="6:14" x14ac:dyDescent="0.2">
      <c r="F96" s="413"/>
      <c r="L96" s="413"/>
      <c r="M96" s="413"/>
      <c r="N96" s="413"/>
    </row>
    <row r="97" spans="6:14" x14ac:dyDescent="0.2">
      <c r="F97" s="413"/>
      <c r="L97" s="413"/>
      <c r="M97" s="413"/>
      <c r="N97" s="413"/>
    </row>
    <row r="98" spans="6:14" x14ac:dyDescent="0.2">
      <c r="F98" s="413"/>
      <c r="L98" s="413"/>
      <c r="M98" s="413"/>
      <c r="N98" s="413"/>
    </row>
    <row r="99" spans="6:14" x14ac:dyDescent="0.2">
      <c r="F99" s="413"/>
      <c r="L99" s="413"/>
      <c r="M99" s="413"/>
      <c r="N99" s="413"/>
    </row>
    <row r="100" spans="6:14" x14ac:dyDescent="0.2">
      <c r="F100" s="413"/>
      <c r="L100" s="413"/>
      <c r="M100" s="413"/>
      <c r="N100" s="413"/>
    </row>
    <row r="101" spans="6:14" x14ac:dyDescent="0.2">
      <c r="F101" s="412"/>
      <c r="L101" s="416"/>
      <c r="M101" s="416"/>
      <c r="N101" s="416"/>
    </row>
    <row r="102" spans="6:14" x14ac:dyDescent="0.2">
      <c r="F102" s="412"/>
      <c r="L102" s="412"/>
      <c r="M102" s="412"/>
      <c r="N102" s="412"/>
    </row>
    <row r="103" spans="6:14" x14ac:dyDescent="0.2">
      <c r="F103" s="413"/>
      <c r="L103" s="413"/>
      <c r="M103" s="413"/>
      <c r="N103" s="413"/>
    </row>
    <row r="104" spans="6:14" x14ac:dyDescent="0.2">
      <c r="F104" s="413"/>
      <c r="L104" s="413"/>
      <c r="M104" s="413"/>
      <c r="N104" s="413"/>
    </row>
    <row r="105" spans="6:14" x14ac:dyDescent="0.2">
      <c r="F105" s="413"/>
      <c r="L105" s="413"/>
      <c r="M105" s="413"/>
      <c r="N105" s="413"/>
    </row>
    <row r="106" spans="6:14" x14ac:dyDescent="0.2">
      <c r="F106" s="414"/>
      <c r="L106" s="414"/>
      <c r="M106" s="414"/>
      <c r="N106" s="414"/>
    </row>
    <row r="107" spans="6:14" x14ac:dyDescent="0.2">
      <c r="F107" s="412"/>
      <c r="L107" s="416"/>
      <c r="M107" s="416"/>
      <c r="N107" s="416"/>
    </row>
    <row r="108" spans="6:14" ht="15" thickBot="1" x14ac:dyDescent="0.25">
      <c r="F108" s="413"/>
      <c r="L108" s="413"/>
      <c r="M108" s="413"/>
      <c r="N108" s="413"/>
    </row>
    <row r="109" spans="6:14" ht="16.5" thickTop="1" thickBot="1" x14ac:dyDescent="0.25">
      <c r="F109" s="385"/>
      <c r="L109" s="387"/>
      <c r="M109" s="387"/>
      <c r="N109" s="387"/>
    </row>
    <row r="110" spans="6:14" x14ac:dyDescent="0.2">
      <c r="F110" s="412"/>
      <c r="L110" s="412"/>
      <c r="M110" s="412"/>
      <c r="N110" s="412"/>
    </row>
    <row r="111" spans="6:14" x14ac:dyDescent="0.2">
      <c r="F111" s="413"/>
      <c r="L111" s="413"/>
      <c r="M111" s="413"/>
      <c r="N111" s="413"/>
    </row>
    <row r="112" spans="6:14" x14ac:dyDescent="0.2">
      <c r="L112" s="413"/>
      <c r="M112" s="413"/>
      <c r="N112" s="413"/>
    </row>
    <row r="113" spans="6:14" x14ac:dyDescent="0.2">
      <c r="L113" s="417"/>
      <c r="M113" s="417"/>
      <c r="N113" s="417"/>
    </row>
    <row r="114" spans="6:14" x14ac:dyDescent="0.2">
      <c r="L114" s="413"/>
      <c r="M114" s="413"/>
      <c r="N114" s="413"/>
    </row>
    <row r="115" spans="6:14" x14ac:dyDescent="0.2">
      <c r="F115" s="412"/>
      <c r="L115" s="416"/>
      <c r="M115" s="416"/>
      <c r="N115" s="416"/>
    </row>
    <row r="116" spans="6:14" x14ac:dyDescent="0.2">
      <c r="F116" s="412"/>
      <c r="L116" s="412"/>
      <c r="M116" s="412"/>
      <c r="N116" s="412"/>
    </row>
    <row r="117" spans="6:14" x14ac:dyDescent="0.2">
      <c r="F117" s="412"/>
      <c r="L117" s="412"/>
      <c r="M117" s="412"/>
      <c r="N117" s="412"/>
    </row>
    <row r="118" spans="6:14" x14ac:dyDescent="0.2">
      <c r="F118" s="413"/>
      <c r="L118" s="413"/>
      <c r="M118" s="413"/>
      <c r="N118" s="413"/>
    </row>
    <row r="119" spans="6:14" x14ac:dyDescent="0.2">
      <c r="F119" s="412"/>
      <c r="L119" s="416"/>
      <c r="M119" s="416"/>
      <c r="N119" s="416"/>
    </row>
    <row r="120" spans="6:14" x14ac:dyDescent="0.2">
      <c r="F120" s="412"/>
      <c r="L120" s="412"/>
      <c r="M120" s="412"/>
      <c r="N120" s="412"/>
    </row>
    <row r="121" spans="6:14" x14ac:dyDescent="0.2">
      <c r="F121" s="413"/>
      <c r="L121" s="413"/>
      <c r="M121" s="413"/>
      <c r="N121" s="413"/>
    </row>
    <row r="122" spans="6:14" x14ac:dyDescent="0.2">
      <c r="F122" s="413"/>
      <c r="L122" s="413"/>
      <c r="M122" s="413"/>
      <c r="N122" s="413"/>
    </row>
    <row r="123" spans="6:14" x14ac:dyDescent="0.2">
      <c r="F123" s="413"/>
      <c r="L123" s="413"/>
      <c r="M123" s="413"/>
      <c r="N123" s="413"/>
    </row>
    <row r="124" spans="6:14" x14ac:dyDescent="0.2">
      <c r="F124" s="413"/>
      <c r="L124" s="413"/>
      <c r="M124" s="413"/>
      <c r="N124" s="413"/>
    </row>
    <row r="125" spans="6:14" x14ac:dyDescent="0.2">
      <c r="F125" s="413"/>
      <c r="L125" s="413"/>
      <c r="M125" s="413"/>
      <c r="N125" s="413"/>
    </row>
    <row r="126" spans="6:14" x14ac:dyDescent="0.2">
      <c r="F126" s="412"/>
      <c r="L126" s="416"/>
      <c r="M126" s="416"/>
      <c r="N126" s="416"/>
    </row>
    <row r="127" spans="6:14" x14ac:dyDescent="0.2">
      <c r="F127" s="412"/>
      <c r="L127" s="412"/>
      <c r="M127" s="412"/>
      <c r="N127" s="412"/>
    </row>
    <row r="128" spans="6:14" x14ac:dyDescent="0.2">
      <c r="F128" s="413"/>
      <c r="L128" s="413"/>
      <c r="M128" s="413"/>
      <c r="N128" s="413"/>
    </row>
    <row r="129" spans="6:14" x14ac:dyDescent="0.2">
      <c r="F129" s="413"/>
      <c r="L129" s="413"/>
      <c r="M129" s="413"/>
      <c r="N129" s="413"/>
    </row>
    <row r="130" spans="6:14" x14ac:dyDescent="0.2">
      <c r="F130" s="413"/>
      <c r="L130" s="413"/>
      <c r="M130" s="413"/>
      <c r="N130" s="413"/>
    </row>
    <row r="131" spans="6:14" x14ac:dyDescent="0.2">
      <c r="F131" s="414"/>
      <c r="L131" s="414"/>
      <c r="M131" s="414"/>
      <c r="N131" s="414"/>
    </row>
    <row r="132" spans="6:14" x14ac:dyDescent="0.2">
      <c r="F132" s="412"/>
      <c r="L132" s="416"/>
      <c r="M132" s="416"/>
      <c r="N132" s="416"/>
    </row>
    <row r="133" spans="6:14" ht="15" thickBot="1" x14ac:dyDescent="0.25">
      <c r="F133" s="413"/>
      <c r="L133" s="413"/>
      <c r="M133" s="413"/>
      <c r="N133" s="413"/>
    </row>
    <row r="134" spans="6:14" ht="16.5" thickTop="1" thickBot="1" x14ac:dyDescent="0.25">
      <c r="F134" s="385"/>
      <c r="L134" s="385"/>
      <c r="M134" s="385"/>
      <c r="N134" s="385"/>
    </row>
    <row r="135" spans="6:14" x14ac:dyDescent="0.2">
      <c r="F135" s="325"/>
      <c r="L135" s="325"/>
      <c r="M135" s="325"/>
      <c r="N135" s="325"/>
    </row>
    <row r="136" spans="6:14" x14ac:dyDescent="0.2">
      <c r="F136" s="325"/>
      <c r="L136" s="325"/>
      <c r="M136" s="325"/>
      <c r="N136" s="325"/>
    </row>
    <row r="137" spans="6:14" x14ac:dyDescent="0.2">
      <c r="L137" s="388"/>
      <c r="M137" s="388"/>
      <c r="N137" s="388"/>
    </row>
    <row r="138" spans="6:14" x14ac:dyDescent="0.2">
      <c r="L138" s="388"/>
      <c r="M138" s="388"/>
      <c r="N138" s="388"/>
    </row>
    <row r="139" spans="6:14" x14ac:dyDescent="0.2">
      <c r="L139" s="388"/>
      <c r="M139" s="388"/>
      <c r="N139" s="388"/>
    </row>
  </sheetData>
  <mergeCells count="15">
    <mergeCell ref="M7:M8"/>
    <mergeCell ref="N7:N8"/>
    <mergeCell ref="A59:B59"/>
    <mergeCell ref="B60:K60"/>
    <mergeCell ref="B61:K61"/>
    <mergeCell ref="B62:K62"/>
    <mergeCell ref="F7:F8"/>
    <mergeCell ref="L7:L8"/>
    <mergeCell ref="G6:K6"/>
    <mergeCell ref="A7:B8"/>
    <mergeCell ref="C7:C8"/>
    <mergeCell ref="D7:D8"/>
    <mergeCell ref="E7:E8"/>
    <mergeCell ref="G7:H7"/>
    <mergeCell ref="I7:J7"/>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5FAA-8793-447B-9FEE-E7818DCD2456}">
  <dimension ref="A1:U65"/>
  <sheetViews>
    <sheetView showGridLines="0" view="pageBreakPreview" zoomScaleNormal="100" zoomScaleSheetLayoutView="100" workbookViewId="0">
      <pane xSplit="5" ySplit="8" topLeftCell="F56" activePane="bottomRight" state="frozen"/>
      <selection pane="topRight" activeCell="F1" sqref="F1"/>
      <selection pane="bottomLeft" activeCell="A9" sqref="A9"/>
      <selection pane="bottomRight" activeCell="K60" activeCellId="2" sqref="H60 J60 K60"/>
    </sheetView>
  </sheetViews>
  <sheetFormatPr defaultColWidth="9.5703125" defaultRowHeight="12.75" x14ac:dyDescent="0.2"/>
  <cols>
    <col min="1" max="1" width="4.5703125" style="122" customWidth="1"/>
    <col min="2" max="2" width="2.7109375" style="122" customWidth="1"/>
    <col min="3" max="3" width="49" style="130" customWidth="1"/>
    <col min="4" max="4" width="6.28515625" style="319" customWidth="1"/>
    <col min="5" max="5" width="9.5703125" style="319" customWidth="1"/>
    <col min="6" max="6" width="13.5703125" style="319" bestFit="1" customWidth="1"/>
    <col min="7" max="8" width="11.7109375" style="319" customWidth="1"/>
    <col min="9" max="10" width="11.7109375" style="130" customWidth="1"/>
    <col min="11" max="11" width="14" style="130" customWidth="1"/>
    <col min="12" max="14" width="13.5703125" style="319" bestFit="1" customWidth="1"/>
    <col min="15" max="16384" width="9.5703125" style="130"/>
  </cols>
  <sheetData>
    <row r="1" spans="1:14" ht="17.25" customHeight="1" x14ac:dyDescent="0.25">
      <c r="A1" s="944" t="s">
        <v>159</v>
      </c>
      <c r="B1" s="944"/>
      <c r="C1" s="944"/>
      <c r="D1" s="419"/>
      <c r="E1" s="419"/>
      <c r="F1" s="419"/>
      <c r="G1" s="419"/>
      <c r="H1" s="419"/>
      <c r="I1" s="343"/>
      <c r="J1" s="343"/>
      <c r="K1" s="420"/>
      <c r="L1" s="419"/>
      <c r="M1" s="419"/>
      <c r="N1" s="419"/>
    </row>
    <row r="2" spans="1:14" ht="15.75" customHeight="1" x14ac:dyDescent="0.2">
      <c r="A2" s="945" t="s">
        <v>307</v>
      </c>
      <c r="B2" s="945"/>
      <c r="C2" s="945"/>
      <c r="D2" s="419"/>
      <c r="E2" s="419"/>
      <c r="F2" s="419"/>
      <c r="G2" s="419"/>
      <c r="H2" s="419"/>
      <c r="L2" s="419"/>
      <c r="M2" s="419"/>
      <c r="N2" s="419"/>
    </row>
    <row r="3" spans="1:14" ht="6" customHeight="1" x14ac:dyDescent="0.25">
      <c r="A3" s="421"/>
      <c r="B3" s="421"/>
      <c r="C3" s="284"/>
      <c r="D3" s="419"/>
      <c r="E3" s="419"/>
      <c r="F3" s="419"/>
      <c r="G3" s="419"/>
      <c r="H3" s="419"/>
      <c r="L3" s="419"/>
      <c r="M3" s="419"/>
      <c r="N3" s="419"/>
    </row>
    <row r="4" spans="1:14" ht="15.75" x14ac:dyDescent="0.25">
      <c r="A4" s="329" t="s">
        <v>308</v>
      </c>
      <c r="B4" s="329"/>
      <c r="C4" s="284"/>
      <c r="D4" s="419"/>
      <c r="E4" s="419"/>
      <c r="F4" s="419"/>
      <c r="G4" s="419"/>
      <c r="H4" s="419"/>
      <c r="K4" s="422"/>
      <c r="L4" s="419"/>
      <c r="M4" s="419"/>
      <c r="N4" s="419"/>
    </row>
    <row r="5" spans="1:14" ht="15.75" x14ac:dyDescent="0.25">
      <c r="A5" s="340"/>
      <c r="B5" s="341"/>
      <c r="C5" s="421"/>
      <c r="D5" s="419"/>
      <c r="E5" s="419"/>
      <c r="F5" s="419"/>
      <c r="G5" s="419"/>
      <c r="H5" s="419"/>
      <c r="I5" s="423"/>
      <c r="J5" s="423"/>
      <c r="K5" s="422"/>
      <c r="L5" s="419"/>
      <c r="M5" s="419"/>
      <c r="N5" s="419"/>
    </row>
    <row r="6" spans="1:14" ht="4.5" customHeight="1" thickBot="1" x14ac:dyDescent="0.3">
      <c r="A6" s="340"/>
      <c r="B6" s="421"/>
      <c r="C6" s="421" t="s">
        <v>309</v>
      </c>
      <c r="D6" s="419"/>
      <c r="E6" s="419"/>
      <c r="F6" s="419"/>
      <c r="G6" s="419"/>
      <c r="H6" s="419"/>
      <c r="I6" s="423"/>
      <c r="J6" s="423"/>
      <c r="K6" s="420"/>
      <c r="L6" s="419"/>
      <c r="M6" s="419"/>
      <c r="N6" s="419"/>
    </row>
    <row r="7" spans="1:14" ht="15" customHeight="1" x14ac:dyDescent="0.2">
      <c r="A7" s="931" t="s">
        <v>241</v>
      </c>
      <c r="B7" s="932"/>
      <c r="C7" s="935" t="s">
        <v>242</v>
      </c>
      <c r="D7" s="935" t="s">
        <v>243</v>
      </c>
      <c r="E7" s="928" t="s">
        <v>301</v>
      </c>
      <c r="F7" s="928" t="s">
        <v>170</v>
      </c>
      <c r="G7" s="937" t="s">
        <v>244</v>
      </c>
      <c r="H7" s="938"/>
      <c r="I7" s="937" t="s">
        <v>245</v>
      </c>
      <c r="J7" s="939"/>
      <c r="K7" s="345" t="s">
        <v>246</v>
      </c>
      <c r="L7" s="928" t="s">
        <v>165</v>
      </c>
      <c r="M7" s="928" t="s">
        <v>166</v>
      </c>
      <c r="N7" s="928" t="s">
        <v>167</v>
      </c>
    </row>
    <row r="8" spans="1:14" ht="15" customHeight="1" thickBot="1" x14ac:dyDescent="0.25">
      <c r="A8" s="933"/>
      <c r="B8" s="934"/>
      <c r="C8" s="936"/>
      <c r="D8" s="936"/>
      <c r="E8" s="929"/>
      <c r="F8" s="929"/>
      <c r="G8" s="346" t="s">
        <v>247</v>
      </c>
      <c r="H8" s="347" t="s">
        <v>248</v>
      </c>
      <c r="I8" s="346" t="s">
        <v>247</v>
      </c>
      <c r="J8" s="347" t="s">
        <v>248</v>
      </c>
      <c r="K8" s="348" t="s">
        <v>249</v>
      </c>
      <c r="L8" s="929"/>
      <c r="M8" s="929"/>
      <c r="N8" s="929"/>
    </row>
    <row r="9" spans="1:14" ht="18" customHeight="1" thickTop="1" x14ac:dyDescent="0.2">
      <c r="A9" s="424"/>
      <c r="B9" s="425"/>
      <c r="C9" s="426" t="s">
        <v>310</v>
      </c>
      <c r="D9" s="427"/>
      <c r="E9" s="427"/>
      <c r="F9" s="427"/>
      <c r="G9" s="427"/>
      <c r="H9" s="427"/>
      <c r="I9" s="427"/>
      <c r="J9" s="427"/>
      <c r="K9" s="427"/>
      <c r="L9" s="427"/>
      <c r="M9" s="427"/>
      <c r="N9" s="427"/>
    </row>
    <row r="10" spans="1:14" s="391" customFormat="1" ht="51" customHeight="1" x14ac:dyDescent="0.2">
      <c r="A10" s="354"/>
      <c r="B10" s="395"/>
      <c r="C10" s="123" t="s">
        <v>311</v>
      </c>
      <c r="D10" s="124"/>
      <c r="E10" s="124"/>
      <c r="F10" s="124"/>
      <c r="G10" s="124"/>
      <c r="H10" s="124"/>
      <c r="I10" s="124"/>
      <c r="J10" s="124"/>
      <c r="K10" s="124"/>
      <c r="L10" s="124"/>
      <c r="M10" s="124"/>
      <c r="N10" s="124"/>
    </row>
    <row r="11" spans="1:14" s="391" customFormat="1" ht="24.95" customHeight="1" x14ac:dyDescent="0.2">
      <c r="A11" s="418">
        <v>1.1000000000000001</v>
      </c>
      <c r="B11" s="428"/>
      <c r="C11" s="429" t="s">
        <v>312</v>
      </c>
      <c r="D11" s="430"/>
      <c r="E11" s="430"/>
      <c r="F11" s="430"/>
      <c r="G11" s="430"/>
      <c r="H11" s="430"/>
      <c r="I11" s="430"/>
      <c r="J11" s="430"/>
      <c r="K11" s="430"/>
      <c r="L11" s="430"/>
      <c r="M11" s="430"/>
      <c r="N11" s="430"/>
    </row>
    <row r="12" spans="1:14" s="391" customFormat="1" ht="15" customHeight="1" x14ac:dyDescent="0.2">
      <c r="A12" s="418"/>
      <c r="B12" s="431" t="s">
        <v>198</v>
      </c>
      <c r="C12" s="432" t="s">
        <v>313</v>
      </c>
      <c r="D12" s="433" t="str">
        <f>IF(C12="","",IF(E12="","",IF(E12&gt;1,"Nos.","No.")))</f>
        <v>Nos.</v>
      </c>
      <c r="E12" s="433" t="s">
        <v>190</v>
      </c>
      <c r="F12" s="433"/>
      <c r="G12" s="433"/>
      <c r="H12" s="433"/>
      <c r="I12" s="433"/>
      <c r="J12" s="433"/>
      <c r="K12" s="433"/>
      <c r="L12" s="433"/>
      <c r="M12" s="433"/>
      <c r="N12" s="433"/>
    </row>
    <row r="13" spans="1:14" s="391" customFormat="1" ht="15" customHeight="1" x14ac:dyDescent="0.2">
      <c r="A13" s="418"/>
      <c r="B13" s="431" t="s">
        <v>211</v>
      </c>
      <c r="C13" s="432" t="s">
        <v>314</v>
      </c>
      <c r="D13" s="433" t="str">
        <f>IF(C13="","",IF(E13="","",IF(E13&gt;1,"Nos.","No.")))</f>
        <v>Nos.</v>
      </c>
      <c r="E13" s="433" t="s">
        <v>190</v>
      </c>
      <c r="F13" s="433"/>
      <c r="G13" s="433"/>
      <c r="H13" s="433"/>
      <c r="I13" s="433"/>
      <c r="J13" s="433"/>
      <c r="K13" s="433"/>
      <c r="L13" s="433"/>
      <c r="M13" s="433"/>
      <c r="N13" s="433"/>
    </row>
    <row r="14" spans="1:14" s="391" customFormat="1" ht="15" customHeight="1" x14ac:dyDescent="0.2">
      <c r="A14" s="434">
        <f>A11+0.1</f>
        <v>1.2000000000000002</v>
      </c>
      <c r="B14" s="428"/>
      <c r="C14" s="435" t="s">
        <v>315</v>
      </c>
      <c r="D14" s="436"/>
      <c r="E14" s="436"/>
      <c r="F14" s="436"/>
      <c r="G14" s="436"/>
      <c r="H14" s="436"/>
      <c r="I14" s="436"/>
      <c r="J14" s="436"/>
      <c r="K14" s="436"/>
      <c r="L14" s="436"/>
      <c r="M14" s="436"/>
      <c r="N14" s="436"/>
    </row>
    <row r="15" spans="1:14" s="391" customFormat="1" ht="15" customHeight="1" x14ac:dyDescent="0.2">
      <c r="A15" s="354"/>
      <c r="B15" s="437" t="s">
        <v>198</v>
      </c>
      <c r="C15" s="123" t="s">
        <v>316</v>
      </c>
      <c r="D15" s="433" t="str">
        <f>IF(C15="","",IF(E15="","",IF(E15&gt;1,"Nos.","No.")))</f>
        <v>Nos.</v>
      </c>
      <c r="E15" s="433" t="s">
        <v>190</v>
      </c>
      <c r="F15" s="433"/>
      <c r="G15" s="433"/>
      <c r="H15" s="433"/>
      <c r="I15" s="433"/>
      <c r="J15" s="433"/>
      <c r="K15" s="433"/>
      <c r="L15" s="433"/>
      <c r="M15" s="433"/>
      <c r="N15" s="433"/>
    </row>
    <row r="16" spans="1:14" s="391" customFormat="1" ht="15" customHeight="1" x14ac:dyDescent="0.2">
      <c r="A16" s="354"/>
      <c r="B16" s="437" t="s">
        <v>211</v>
      </c>
      <c r="C16" s="123" t="s">
        <v>317</v>
      </c>
      <c r="D16" s="433" t="str">
        <f>IF(C16="","",IF(E16="","",IF(E16&gt;1,"Nos.","No.")))</f>
        <v>Nos.</v>
      </c>
      <c r="E16" s="433" t="s">
        <v>190</v>
      </c>
      <c r="F16" s="433"/>
      <c r="G16" s="433"/>
      <c r="H16" s="433"/>
      <c r="I16" s="433"/>
      <c r="J16" s="433"/>
      <c r="K16" s="433"/>
      <c r="L16" s="433"/>
      <c r="M16" s="433"/>
      <c r="N16" s="433"/>
    </row>
    <row r="17" spans="1:14" s="391" customFormat="1" ht="25.5" x14ac:dyDescent="0.2">
      <c r="A17" s="434">
        <f>A14+0.1</f>
        <v>1.3000000000000003</v>
      </c>
      <c r="B17" s="438"/>
      <c r="C17" s="439" t="s">
        <v>318</v>
      </c>
      <c r="D17" s="433" t="s">
        <v>175</v>
      </c>
      <c r="E17" s="440">
        <v>2</v>
      </c>
      <c r="F17" s="433"/>
      <c r="G17" s="433"/>
      <c r="H17" s="433"/>
      <c r="I17" s="433"/>
      <c r="J17" s="433"/>
      <c r="K17" s="433"/>
      <c r="L17" s="433"/>
      <c r="M17" s="433"/>
      <c r="N17" s="433"/>
    </row>
    <row r="18" spans="1:14" s="391" customFormat="1" ht="15" customHeight="1" x14ac:dyDescent="0.2">
      <c r="A18" s="434">
        <f>A17+0.1</f>
        <v>1.4000000000000004</v>
      </c>
      <c r="B18" s="441"/>
      <c r="C18" s="442" t="s">
        <v>319</v>
      </c>
      <c r="D18" s="124"/>
      <c r="E18" s="443"/>
      <c r="F18" s="444"/>
      <c r="G18" s="444"/>
      <c r="H18" s="444"/>
      <c r="I18" s="444"/>
      <c r="J18" s="444"/>
      <c r="K18" s="444"/>
      <c r="L18" s="444"/>
      <c r="M18" s="444"/>
      <c r="N18" s="444"/>
    </row>
    <row r="19" spans="1:14" s="391" customFormat="1" ht="15" customHeight="1" x14ac:dyDescent="0.2">
      <c r="A19" s="445"/>
      <c r="B19" s="437" t="s">
        <v>198</v>
      </c>
      <c r="C19" s="204" t="s">
        <v>320</v>
      </c>
      <c r="D19" s="433" t="s">
        <v>175</v>
      </c>
      <c r="E19" s="440" t="s">
        <v>190</v>
      </c>
      <c r="F19" s="433"/>
      <c r="G19" s="433"/>
      <c r="H19" s="433"/>
      <c r="I19" s="433"/>
      <c r="J19" s="433"/>
      <c r="K19" s="433"/>
      <c r="L19" s="433"/>
      <c r="M19" s="433"/>
      <c r="N19" s="433"/>
    </row>
    <row r="20" spans="1:14" s="391" customFormat="1" ht="15" customHeight="1" x14ac:dyDescent="0.2">
      <c r="A20" s="434">
        <f>A18+0.1</f>
        <v>1.5000000000000004</v>
      </c>
      <c r="B20" s="437"/>
      <c r="C20" s="396" t="s">
        <v>321</v>
      </c>
      <c r="D20" s="430"/>
      <c r="E20" s="443"/>
      <c r="F20" s="430"/>
      <c r="G20" s="430"/>
      <c r="H20" s="430"/>
      <c r="I20" s="430"/>
      <c r="J20" s="430"/>
      <c r="K20" s="430"/>
      <c r="L20" s="430"/>
      <c r="M20" s="430"/>
      <c r="N20" s="430"/>
    </row>
    <row r="21" spans="1:14" s="391" customFormat="1" ht="20.100000000000001" customHeight="1" x14ac:dyDescent="0.2">
      <c r="A21" s="446"/>
      <c r="B21" s="447" t="s">
        <v>198</v>
      </c>
      <c r="C21" s="448" t="s">
        <v>322</v>
      </c>
      <c r="D21" s="433" t="str">
        <f>IF(C21="","",IF(E21="","",IF(E21&gt;1,"Nos.","No.")))</f>
        <v>Nos.</v>
      </c>
      <c r="E21" s="440">
        <v>4</v>
      </c>
      <c r="F21" s="433"/>
      <c r="G21" s="433"/>
      <c r="H21" s="433"/>
      <c r="I21" s="433"/>
      <c r="J21" s="433"/>
      <c r="K21" s="433"/>
      <c r="L21" s="433"/>
      <c r="M21" s="433"/>
      <c r="N21" s="433"/>
    </row>
    <row r="22" spans="1:14" s="391" customFormat="1" ht="20.100000000000001" customHeight="1" x14ac:dyDescent="0.2">
      <c r="A22" s="445"/>
      <c r="B22" s="447" t="s">
        <v>211</v>
      </c>
      <c r="C22" s="449" t="s">
        <v>323</v>
      </c>
      <c r="D22" s="450" t="str">
        <f>IF(C22="","",IF(E22="","",IF(E22&gt;1,"Nos.","No.")))</f>
        <v>Nos.</v>
      </c>
      <c r="E22" s="451" t="s">
        <v>190</v>
      </c>
      <c r="F22" s="450"/>
      <c r="G22" s="450"/>
      <c r="H22" s="450"/>
      <c r="I22" s="450"/>
      <c r="J22" s="450"/>
      <c r="K22" s="450"/>
      <c r="L22" s="450"/>
      <c r="M22" s="450"/>
      <c r="N22" s="450"/>
    </row>
    <row r="23" spans="1:14" s="391" customFormat="1" ht="20.100000000000001" customHeight="1" x14ac:dyDescent="0.2">
      <c r="A23" s="445"/>
      <c r="B23" s="447" t="s">
        <v>212</v>
      </c>
      <c r="C23" s="449" t="s">
        <v>324</v>
      </c>
      <c r="D23" s="450" t="str">
        <f>IF(C23="","",IF(E23="","",IF(E23&gt;1,"Nos.","No.")))</f>
        <v>Nos.</v>
      </c>
      <c r="E23" s="451">
        <v>4</v>
      </c>
      <c r="F23" s="450"/>
      <c r="G23" s="450"/>
      <c r="H23" s="450"/>
      <c r="I23" s="450"/>
      <c r="J23" s="450"/>
      <c r="K23" s="450"/>
      <c r="L23" s="450"/>
      <c r="M23" s="450"/>
      <c r="N23" s="450"/>
    </row>
    <row r="24" spans="1:14" s="391" customFormat="1" ht="20.100000000000001" customHeight="1" x14ac:dyDescent="0.2">
      <c r="A24" s="445"/>
      <c r="B24" s="447" t="s">
        <v>214</v>
      </c>
      <c r="C24" s="449" t="s">
        <v>357</v>
      </c>
      <c r="D24" s="450" t="s">
        <v>175</v>
      </c>
      <c r="E24" s="451">
        <v>2</v>
      </c>
      <c r="F24" s="450"/>
      <c r="G24" s="450"/>
      <c r="H24" s="450"/>
      <c r="I24" s="450"/>
      <c r="J24" s="450"/>
      <c r="K24" s="450"/>
      <c r="L24" s="450"/>
      <c r="M24" s="450"/>
      <c r="N24" s="450"/>
    </row>
    <row r="25" spans="1:14" s="391" customFormat="1" ht="20.100000000000001" customHeight="1" x14ac:dyDescent="0.2">
      <c r="A25" s="445"/>
      <c r="B25" s="447" t="s">
        <v>216</v>
      </c>
      <c r="C25" s="449" t="s">
        <v>325</v>
      </c>
      <c r="D25" s="450" t="str">
        <f>IF(C25="","",IF(E25="","",IF(E25&gt;1,"Nos.","No.")))</f>
        <v>Nos.</v>
      </c>
      <c r="E25" s="451">
        <v>6</v>
      </c>
      <c r="F25" s="450"/>
      <c r="G25" s="450"/>
      <c r="H25" s="450"/>
      <c r="I25" s="450"/>
      <c r="J25" s="450"/>
      <c r="K25" s="450"/>
      <c r="L25" s="450"/>
      <c r="M25" s="450"/>
      <c r="N25" s="450"/>
    </row>
    <row r="26" spans="1:14" s="391" customFormat="1" ht="20.100000000000001" customHeight="1" thickBot="1" x14ac:dyDescent="0.25">
      <c r="A26" s="445"/>
      <c r="B26" s="447" t="s">
        <v>218</v>
      </c>
      <c r="C26" s="452" t="s">
        <v>326</v>
      </c>
      <c r="D26" s="430" t="s">
        <v>175</v>
      </c>
      <c r="E26" s="443">
        <v>4</v>
      </c>
      <c r="F26" s="430"/>
      <c r="G26" s="430"/>
      <c r="H26" s="430"/>
      <c r="I26" s="430"/>
      <c r="J26" s="430"/>
      <c r="K26" s="430"/>
      <c r="L26" s="430"/>
      <c r="M26" s="430"/>
      <c r="N26" s="430"/>
    </row>
    <row r="27" spans="1:14" ht="20.100000000000001" customHeight="1" thickTop="1" thickBot="1" x14ac:dyDescent="0.25">
      <c r="A27" s="453"/>
      <c r="B27" s="454"/>
      <c r="C27" s="455" t="s">
        <v>327</v>
      </c>
      <c r="D27" s="456"/>
      <c r="E27" s="457"/>
      <c r="F27" s="457"/>
      <c r="G27" s="457"/>
      <c r="H27" s="457"/>
      <c r="I27" s="457"/>
      <c r="J27" s="457"/>
      <c r="K27" s="457"/>
      <c r="L27" s="457"/>
      <c r="M27" s="457"/>
      <c r="N27" s="457"/>
    </row>
    <row r="28" spans="1:14" ht="16.5" customHeight="1" x14ac:dyDescent="0.2">
      <c r="A28" s="458"/>
      <c r="B28" s="459"/>
      <c r="C28" s="460" t="s">
        <v>328</v>
      </c>
      <c r="D28" s="461"/>
      <c r="E28" s="461"/>
      <c r="F28" s="461"/>
      <c r="G28" s="461"/>
      <c r="H28" s="461"/>
      <c r="I28" s="461"/>
      <c r="J28" s="461"/>
      <c r="K28" s="461"/>
      <c r="L28" s="461"/>
      <c r="M28" s="461"/>
      <c r="N28" s="461"/>
    </row>
    <row r="29" spans="1:14" ht="54.75" customHeight="1" x14ac:dyDescent="0.2">
      <c r="A29" s="121"/>
      <c r="B29" s="462"/>
      <c r="C29" s="123" t="s">
        <v>329</v>
      </c>
      <c r="D29" s="430"/>
      <c r="E29" s="430"/>
      <c r="F29" s="430"/>
      <c r="G29" s="430"/>
      <c r="H29" s="430"/>
      <c r="I29" s="430"/>
      <c r="J29" s="430"/>
      <c r="K29" s="430"/>
      <c r="L29" s="430"/>
      <c r="M29" s="430"/>
      <c r="N29" s="430"/>
    </row>
    <row r="30" spans="1:14" ht="65.099999999999994" customHeight="1" x14ac:dyDescent="0.2">
      <c r="A30" s="354">
        <v>2.1</v>
      </c>
      <c r="B30" s="395"/>
      <c r="C30" s="429" t="s">
        <v>330</v>
      </c>
      <c r="D30" s="430"/>
      <c r="E30" s="430"/>
      <c r="F30" s="430"/>
      <c r="G30" s="430"/>
      <c r="H30" s="430"/>
      <c r="I30" s="430"/>
      <c r="J30" s="430"/>
      <c r="K30" s="430"/>
      <c r="L30" s="430"/>
      <c r="M30" s="430"/>
      <c r="N30" s="430"/>
    </row>
    <row r="31" spans="1:14" ht="15" customHeight="1" x14ac:dyDescent="0.2">
      <c r="A31" s="354"/>
      <c r="B31" s="438" t="s">
        <v>198</v>
      </c>
      <c r="C31" s="448" t="s">
        <v>331</v>
      </c>
      <c r="D31" s="433" t="s">
        <v>258</v>
      </c>
      <c r="E31" s="433" t="s">
        <v>190</v>
      </c>
      <c r="F31" s="433"/>
      <c r="G31" s="433"/>
      <c r="H31" s="433"/>
      <c r="I31" s="433"/>
      <c r="J31" s="433"/>
      <c r="K31" s="433"/>
      <c r="L31" s="433"/>
      <c r="M31" s="433"/>
      <c r="N31" s="433"/>
    </row>
    <row r="32" spans="1:14" ht="30" customHeight="1" x14ac:dyDescent="0.2">
      <c r="A32" s="354">
        <f>A30+0.1</f>
        <v>2.2000000000000002</v>
      </c>
      <c r="B32" s="395"/>
      <c r="C32" s="429" t="s">
        <v>332</v>
      </c>
      <c r="D32" s="124"/>
      <c r="E32" s="463"/>
      <c r="F32" s="463"/>
      <c r="G32" s="463"/>
      <c r="H32" s="463"/>
      <c r="I32" s="463"/>
      <c r="J32" s="463"/>
      <c r="K32" s="463"/>
      <c r="L32" s="463"/>
      <c r="M32" s="463"/>
      <c r="N32" s="463"/>
    </row>
    <row r="33" spans="1:14" ht="15" customHeight="1" x14ac:dyDescent="0.2">
      <c r="A33" s="464"/>
      <c r="B33" s="422" t="s">
        <v>198</v>
      </c>
      <c r="C33" s="448" t="s">
        <v>333</v>
      </c>
      <c r="D33" s="253" t="s">
        <v>258</v>
      </c>
      <c r="E33" s="465" t="s">
        <v>190</v>
      </c>
      <c r="F33" s="465"/>
      <c r="G33" s="465"/>
      <c r="H33" s="465"/>
      <c r="I33" s="465"/>
      <c r="J33" s="465"/>
      <c r="K33" s="465"/>
      <c r="L33" s="465"/>
      <c r="M33" s="465"/>
      <c r="N33" s="465"/>
    </row>
    <row r="34" spans="1:14" ht="15" customHeight="1" x14ac:dyDescent="0.2">
      <c r="A34" s="464"/>
      <c r="B34" s="372" t="s">
        <v>211</v>
      </c>
      <c r="C34" s="449" t="s">
        <v>334</v>
      </c>
      <c r="D34" s="466" t="s">
        <v>258</v>
      </c>
      <c r="E34" s="467" t="s">
        <v>190</v>
      </c>
      <c r="F34" s="467"/>
      <c r="G34" s="467"/>
      <c r="H34" s="467"/>
      <c r="I34" s="467"/>
      <c r="J34" s="467"/>
      <c r="K34" s="467"/>
      <c r="L34" s="467"/>
      <c r="M34" s="467"/>
      <c r="N34" s="467"/>
    </row>
    <row r="35" spans="1:14" ht="27" customHeight="1" x14ac:dyDescent="0.2">
      <c r="A35" s="354">
        <f>A32+0.1</f>
        <v>2.3000000000000003</v>
      </c>
      <c r="B35" s="468"/>
      <c r="C35" s="442" t="s">
        <v>335</v>
      </c>
      <c r="D35" s="172"/>
      <c r="E35" s="463"/>
      <c r="F35" s="463"/>
      <c r="G35" s="463"/>
      <c r="H35" s="463"/>
      <c r="I35" s="463"/>
      <c r="J35" s="463"/>
      <c r="K35" s="463"/>
      <c r="L35" s="463"/>
      <c r="M35" s="463"/>
      <c r="N35" s="463"/>
    </row>
    <row r="36" spans="1:14" ht="15" customHeight="1" x14ac:dyDescent="0.2">
      <c r="A36" s="464"/>
      <c r="B36" s="422" t="s">
        <v>198</v>
      </c>
      <c r="C36" s="448" t="s">
        <v>336</v>
      </c>
      <c r="D36" s="253" t="s">
        <v>258</v>
      </c>
      <c r="E36" s="465" t="s">
        <v>190</v>
      </c>
      <c r="F36" s="465"/>
      <c r="G36" s="465"/>
      <c r="H36" s="465"/>
      <c r="I36" s="465"/>
      <c r="J36" s="465"/>
      <c r="K36" s="465"/>
      <c r="L36" s="465"/>
      <c r="M36" s="465"/>
      <c r="N36" s="465"/>
    </row>
    <row r="37" spans="1:14" ht="15" customHeight="1" x14ac:dyDescent="0.2">
      <c r="A37" s="464"/>
      <c r="B37" s="372" t="s">
        <v>211</v>
      </c>
      <c r="C37" s="449" t="s">
        <v>337</v>
      </c>
      <c r="D37" s="466" t="s">
        <v>258</v>
      </c>
      <c r="E37" s="467" t="s">
        <v>190</v>
      </c>
      <c r="F37" s="467"/>
      <c r="G37" s="467"/>
      <c r="H37" s="467"/>
      <c r="I37" s="467"/>
      <c r="J37" s="467"/>
      <c r="K37" s="467"/>
      <c r="L37" s="467"/>
      <c r="M37" s="467"/>
      <c r="N37" s="467"/>
    </row>
    <row r="38" spans="1:14" ht="15" customHeight="1" x14ac:dyDescent="0.2">
      <c r="A38" s="354">
        <f>A35+0.1</f>
        <v>2.4000000000000004</v>
      </c>
      <c r="B38" s="395"/>
      <c r="C38" s="469" t="s">
        <v>338</v>
      </c>
      <c r="D38" s="436"/>
      <c r="E38" s="436"/>
      <c r="F38" s="436"/>
      <c r="G38" s="436"/>
      <c r="H38" s="436"/>
      <c r="I38" s="436"/>
      <c r="J38" s="436"/>
      <c r="K38" s="436"/>
      <c r="L38" s="436"/>
      <c r="M38" s="436"/>
      <c r="N38" s="436"/>
    </row>
    <row r="39" spans="1:14" ht="20.100000000000001" customHeight="1" x14ac:dyDescent="0.2">
      <c r="A39" s="354"/>
      <c r="B39" s="447" t="s">
        <v>198</v>
      </c>
      <c r="C39" s="448" t="s">
        <v>339</v>
      </c>
      <c r="D39" s="433" t="str">
        <f>IF(C39="","",IF(E39="","",IF(E39&gt;1,"Nos.","No.")))</f>
        <v>Nos.</v>
      </c>
      <c r="E39" s="433" t="s">
        <v>190</v>
      </c>
      <c r="F39" s="433"/>
      <c r="G39" s="433"/>
      <c r="H39" s="433"/>
      <c r="I39" s="433"/>
      <c r="J39" s="433"/>
      <c r="K39" s="433"/>
      <c r="L39" s="433"/>
      <c r="M39" s="433"/>
      <c r="N39" s="433"/>
    </row>
    <row r="40" spans="1:14" ht="14.25" customHeight="1" x14ac:dyDescent="0.2">
      <c r="A40" s="354">
        <f>A38+0.1</f>
        <v>2.5000000000000004</v>
      </c>
      <c r="B40" s="395"/>
      <c r="C40" s="442" t="s">
        <v>340</v>
      </c>
      <c r="D40" s="430"/>
      <c r="E40" s="430"/>
      <c r="F40" s="430"/>
      <c r="G40" s="430"/>
      <c r="H40" s="430"/>
      <c r="I40" s="430"/>
      <c r="J40" s="430"/>
      <c r="K40" s="430"/>
      <c r="L40" s="430"/>
      <c r="M40" s="430"/>
      <c r="N40" s="430"/>
    </row>
    <row r="41" spans="1:14" ht="20.100000000000001" customHeight="1" x14ac:dyDescent="0.2">
      <c r="A41" s="354"/>
      <c r="B41" s="447" t="s">
        <v>198</v>
      </c>
      <c r="C41" s="448" t="s">
        <v>341</v>
      </c>
      <c r="D41" s="433" t="str">
        <f>IF(C41="","",IF(E41="","",IF(E41&gt;1,"Nos.","No.")))</f>
        <v>Nos.</v>
      </c>
      <c r="E41" s="433" t="s">
        <v>190</v>
      </c>
      <c r="F41" s="433"/>
      <c r="G41" s="433"/>
      <c r="H41" s="433"/>
      <c r="I41" s="433"/>
      <c r="J41" s="433"/>
      <c r="K41" s="433"/>
      <c r="L41" s="433"/>
      <c r="M41" s="433"/>
      <c r="N41" s="433"/>
    </row>
    <row r="42" spans="1:14" ht="14.25" customHeight="1" x14ac:dyDescent="0.2">
      <c r="A42" s="354">
        <f>A40+0.1</f>
        <v>2.6000000000000005</v>
      </c>
      <c r="B42" s="395"/>
      <c r="C42" s="442" t="s">
        <v>342</v>
      </c>
      <c r="D42" s="430"/>
      <c r="E42" s="430"/>
      <c r="F42" s="430"/>
      <c r="G42" s="430"/>
      <c r="H42" s="430"/>
      <c r="I42" s="430"/>
      <c r="J42" s="430"/>
      <c r="K42" s="430"/>
      <c r="L42" s="430"/>
      <c r="M42" s="430"/>
      <c r="N42" s="430"/>
    </row>
    <row r="43" spans="1:14" ht="15" customHeight="1" thickBot="1" x14ac:dyDescent="0.25">
      <c r="A43" s="354"/>
      <c r="B43" s="447" t="s">
        <v>198</v>
      </c>
      <c r="C43" s="470" t="s">
        <v>341</v>
      </c>
      <c r="D43" s="433" t="str">
        <f>IF(C43="","",IF(E43="","",IF(E43&gt;1,"Nos.","No.")))</f>
        <v>Nos.</v>
      </c>
      <c r="E43" s="433" t="s">
        <v>190</v>
      </c>
      <c r="F43" s="433"/>
      <c r="G43" s="433"/>
      <c r="H43" s="433"/>
      <c r="I43" s="433"/>
      <c r="J43" s="433"/>
      <c r="K43" s="433"/>
      <c r="L43" s="433"/>
      <c r="M43" s="433"/>
      <c r="N43" s="433"/>
    </row>
    <row r="44" spans="1:14" ht="20.100000000000001" customHeight="1" thickTop="1" thickBot="1" x14ac:dyDescent="0.25">
      <c r="A44" s="453"/>
      <c r="B44" s="454"/>
      <c r="C44" s="455" t="s">
        <v>327</v>
      </c>
      <c r="D44" s="471"/>
      <c r="E44" s="457"/>
      <c r="F44" s="457"/>
      <c r="G44" s="457"/>
      <c r="H44" s="457"/>
      <c r="I44" s="457"/>
      <c r="J44" s="457"/>
      <c r="K44" s="457"/>
      <c r="L44" s="457"/>
      <c r="M44" s="457"/>
      <c r="N44" s="457"/>
    </row>
    <row r="45" spans="1:14" ht="28.5" customHeight="1" x14ac:dyDescent="0.2">
      <c r="A45" s="121"/>
      <c r="B45" s="462"/>
      <c r="C45" s="472" t="s">
        <v>343</v>
      </c>
      <c r="D45" s="430"/>
      <c r="E45" s="430"/>
      <c r="F45" s="430"/>
      <c r="G45" s="430"/>
      <c r="H45" s="430"/>
      <c r="I45" s="430"/>
      <c r="J45" s="430"/>
      <c r="K45" s="430"/>
      <c r="L45" s="430"/>
      <c r="M45" s="430"/>
      <c r="N45" s="430"/>
    </row>
    <row r="46" spans="1:14" ht="66.75" customHeight="1" x14ac:dyDescent="0.2">
      <c r="A46" s="121"/>
      <c r="B46" s="462"/>
      <c r="C46" s="410" t="s">
        <v>344</v>
      </c>
      <c r="D46" s="430"/>
      <c r="E46" s="430"/>
      <c r="F46" s="430"/>
      <c r="G46" s="430"/>
      <c r="H46" s="430"/>
      <c r="I46" s="430"/>
      <c r="J46" s="430"/>
      <c r="K46" s="430"/>
      <c r="L46" s="430"/>
      <c r="M46" s="430"/>
      <c r="N46" s="430"/>
    </row>
    <row r="47" spans="1:14" ht="63.75" x14ac:dyDescent="0.2">
      <c r="A47" s="354">
        <v>3.1</v>
      </c>
      <c r="B47" s="395"/>
      <c r="C47" s="396" t="s">
        <v>345</v>
      </c>
      <c r="D47" s="430"/>
      <c r="E47" s="430"/>
      <c r="F47" s="430"/>
      <c r="G47" s="430"/>
      <c r="H47" s="430"/>
      <c r="I47" s="430"/>
      <c r="J47" s="430"/>
      <c r="K47" s="430"/>
      <c r="L47" s="430"/>
      <c r="M47" s="430"/>
      <c r="N47" s="430"/>
    </row>
    <row r="48" spans="1:14" ht="20.100000000000001" customHeight="1" x14ac:dyDescent="0.2">
      <c r="A48" s="354"/>
      <c r="B48" s="447" t="s">
        <v>198</v>
      </c>
      <c r="C48" s="448" t="s">
        <v>346</v>
      </c>
      <c r="D48" s="433" t="s">
        <v>258</v>
      </c>
      <c r="E48" s="433" t="s">
        <v>190</v>
      </c>
      <c r="F48" s="433"/>
      <c r="G48" s="433"/>
      <c r="H48" s="433"/>
      <c r="I48" s="433"/>
      <c r="J48" s="433"/>
      <c r="K48" s="433"/>
      <c r="L48" s="433"/>
      <c r="M48" s="433"/>
      <c r="N48" s="433"/>
    </row>
    <row r="49" spans="1:21" ht="20.100000000000001" customHeight="1" x14ac:dyDescent="0.2">
      <c r="A49" s="354"/>
      <c r="B49" s="447" t="s">
        <v>211</v>
      </c>
      <c r="C49" s="448" t="s">
        <v>347</v>
      </c>
      <c r="D49" s="433" t="s">
        <v>258</v>
      </c>
      <c r="E49" s="433">
        <v>15</v>
      </c>
      <c r="F49" s="433"/>
      <c r="G49" s="433"/>
      <c r="H49" s="433"/>
      <c r="I49" s="433"/>
      <c r="J49" s="433"/>
      <c r="K49" s="433"/>
      <c r="L49" s="433"/>
      <c r="M49" s="433"/>
      <c r="N49" s="433"/>
    </row>
    <row r="50" spans="1:21" ht="20.100000000000001" customHeight="1" x14ac:dyDescent="0.2">
      <c r="A50" s="354"/>
      <c r="B50" s="447" t="s">
        <v>212</v>
      </c>
      <c r="C50" s="448" t="s">
        <v>348</v>
      </c>
      <c r="D50" s="433" t="s">
        <v>258</v>
      </c>
      <c r="E50" s="433" t="s">
        <v>190</v>
      </c>
      <c r="F50" s="433"/>
      <c r="G50" s="433"/>
      <c r="H50" s="433"/>
      <c r="I50" s="433"/>
      <c r="J50" s="433"/>
      <c r="K50" s="433"/>
      <c r="L50" s="433"/>
      <c r="M50" s="433"/>
      <c r="N50" s="433"/>
    </row>
    <row r="51" spans="1:21" ht="28.5" customHeight="1" x14ac:dyDescent="0.2">
      <c r="A51" s="354">
        <f>A47+0.1</f>
        <v>3.2</v>
      </c>
      <c r="B51" s="395"/>
      <c r="C51" s="473" t="s">
        <v>349</v>
      </c>
      <c r="D51" s="430"/>
      <c r="E51" s="430"/>
      <c r="F51" s="430"/>
      <c r="G51" s="430"/>
      <c r="H51" s="430"/>
      <c r="I51" s="430"/>
      <c r="J51" s="430"/>
      <c r="K51" s="430"/>
      <c r="L51" s="430"/>
      <c r="M51" s="430"/>
      <c r="N51" s="430"/>
    </row>
    <row r="52" spans="1:21" s="87" customFormat="1" ht="15" customHeight="1" thickBot="1" x14ac:dyDescent="0.25">
      <c r="A52" s="474"/>
      <c r="B52" s="475" t="s">
        <v>198</v>
      </c>
      <c r="C52" s="476" t="s">
        <v>350</v>
      </c>
      <c r="D52" s="433" t="str">
        <f>IF(C52="","",IF(E52="","",IF(E52&gt;1,"Nos.","No.")))</f>
        <v>Nos.</v>
      </c>
      <c r="E52" s="433" t="s">
        <v>190</v>
      </c>
      <c r="F52" s="433"/>
      <c r="G52" s="433"/>
      <c r="H52" s="433"/>
      <c r="I52" s="433"/>
      <c r="J52" s="433"/>
      <c r="K52" s="433"/>
      <c r="L52" s="433"/>
      <c r="M52" s="433"/>
      <c r="N52" s="433"/>
    </row>
    <row r="53" spans="1:21" ht="20.100000000000001" customHeight="1" thickTop="1" thickBot="1" x14ac:dyDescent="0.25">
      <c r="A53" s="477"/>
      <c r="B53" s="478"/>
      <c r="C53" s="479" t="s">
        <v>327</v>
      </c>
      <c r="D53" s="480"/>
      <c r="E53" s="481"/>
      <c r="F53" s="481"/>
      <c r="G53" s="481"/>
      <c r="H53" s="481"/>
      <c r="I53" s="481"/>
      <c r="J53" s="481"/>
      <c r="K53" s="481"/>
      <c r="L53" s="481"/>
      <c r="M53" s="481"/>
      <c r="N53" s="481"/>
    </row>
    <row r="54" spans="1:21" ht="17.25" customHeight="1" x14ac:dyDescent="0.2">
      <c r="A54" s="354"/>
      <c r="B54" s="395"/>
      <c r="C54" s="482" t="s">
        <v>351</v>
      </c>
      <c r="D54" s="461"/>
      <c r="E54" s="461"/>
      <c r="F54" s="461"/>
      <c r="G54" s="461"/>
      <c r="H54" s="461"/>
      <c r="I54" s="461"/>
      <c r="J54" s="461"/>
      <c r="K54" s="461"/>
      <c r="L54" s="461"/>
      <c r="M54" s="461"/>
      <c r="N54" s="461"/>
    </row>
    <row r="55" spans="1:21" ht="42.75" customHeight="1" x14ac:dyDescent="0.2">
      <c r="A55" s="354"/>
      <c r="B55" s="395"/>
      <c r="C55" s="483" t="s">
        <v>352</v>
      </c>
      <c r="D55" s="430"/>
      <c r="E55" s="430"/>
      <c r="F55" s="430"/>
      <c r="G55" s="430"/>
      <c r="H55" s="430"/>
      <c r="I55" s="430"/>
      <c r="J55" s="430"/>
      <c r="K55" s="430"/>
      <c r="L55" s="430"/>
      <c r="M55" s="430"/>
      <c r="N55" s="430"/>
    </row>
    <row r="56" spans="1:21" ht="42" customHeight="1" x14ac:dyDescent="0.2">
      <c r="A56" s="354">
        <f>4+0.1</f>
        <v>4.0999999999999996</v>
      </c>
      <c r="B56" s="395"/>
      <c r="C56" s="410" t="s">
        <v>353</v>
      </c>
      <c r="D56" s="433" t="s">
        <v>225</v>
      </c>
      <c r="E56" s="433">
        <v>1</v>
      </c>
      <c r="F56" s="433"/>
      <c r="G56" s="433"/>
      <c r="H56" s="433"/>
      <c r="I56" s="433"/>
      <c r="J56" s="433"/>
      <c r="K56" s="433"/>
      <c r="L56" s="433"/>
      <c r="M56" s="433"/>
      <c r="N56" s="433"/>
    </row>
    <row r="57" spans="1:21" ht="27" customHeight="1" thickBot="1" x14ac:dyDescent="0.25">
      <c r="A57" s="354">
        <f>A56+0.1</f>
        <v>4.1999999999999993</v>
      </c>
      <c r="B57" s="395"/>
      <c r="C57" s="410" t="s">
        <v>354</v>
      </c>
      <c r="D57" s="433" t="s">
        <v>225</v>
      </c>
      <c r="E57" s="433">
        <v>1</v>
      </c>
      <c r="F57" s="433"/>
      <c r="G57" s="433"/>
      <c r="H57" s="433"/>
      <c r="I57" s="433"/>
      <c r="J57" s="433"/>
      <c r="K57" s="433"/>
      <c r="L57" s="433"/>
      <c r="M57" s="433"/>
      <c r="N57" s="433"/>
    </row>
    <row r="58" spans="1:21" ht="20.100000000000001" customHeight="1" thickTop="1" thickBot="1" x14ac:dyDescent="0.25">
      <c r="A58" s="941"/>
      <c r="B58" s="942"/>
      <c r="C58" s="455" t="s">
        <v>327</v>
      </c>
      <c r="D58" s="471"/>
      <c r="E58" s="456"/>
      <c r="F58" s="456"/>
      <c r="G58" s="456"/>
      <c r="H58" s="456"/>
      <c r="I58" s="456"/>
      <c r="J58" s="456"/>
      <c r="K58" s="456"/>
      <c r="L58" s="456"/>
      <c r="M58" s="456"/>
      <c r="N58" s="456"/>
    </row>
    <row r="59" spans="1:21" ht="13.5" thickBot="1" x14ac:dyDescent="0.25">
      <c r="A59" s="484"/>
      <c r="I59" s="319"/>
      <c r="J59" s="319"/>
      <c r="K59" s="319"/>
    </row>
    <row r="60" spans="1:21" ht="20.100000000000001" customHeight="1" thickTop="1" thickBot="1" x14ac:dyDescent="0.25">
      <c r="A60" s="485"/>
      <c r="B60" s="486"/>
      <c r="C60" s="487" t="s">
        <v>355</v>
      </c>
      <c r="D60" s="488"/>
      <c r="E60" s="489"/>
      <c r="F60" s="489"/>
      <c r="G60" s="489"/>
      <c r="H60" s="489"/>
      <c r="I60" s="489"/>
      <c r="J60" s="489"/>
      <c r="K60" s="489"/>
      <c r="L60" s="489"/>
      <c r="M60" s="489"/>
      <c r="N60" s="489"/>
    </row>
    <row r="62" spans="1:21" s="339" customFormat="1" ht="14.25" x14ac:dyDescent="0.2">
      <c r="A62" s="943" t="s">
        <v>228</v>
      </c>
      <c r="B62" s="943"/>
      <c r="C62" s="284"/>
      <c r="D62" s="325"/>
      <c r="E62" s="325"/>
      <c r="F62" s="325"/>
      <c r="L62" s="325"/>
      <c r="M62" s="325"/>
      <c r="N62" s="325"/>
    </row>
    <row r="63" spans="1:21" s="339" customFormat="1" ht="15" customHeight="1" x14ac:dyDescent="0.2">
      <c r="A63" s="411" t="s">
        <v>277</v>
      </c>
      <c r="B63" s="258" t="s">
        <v>234</v>
      </c>
      <c r="C63" s="258"/>
      <c r="D63" s="258"/>
      <c r="E63" s="258"/>
      <c r="F63" s="258"/>
      <c r="G63" s="490"/>
      <c r="H63" s="490"/>
      <c r="I63" s="490"/>
      <c r="J63" s="388"/>
      <c r="K63" s="388"/>
      <c r="L63" s="258"/>
      <c r="M63" s="258"/>
      <c r="N63" s="258"/>
      <c r="O63" s="388"/>
      <c r="P63" s="388"/>
      <c r="Q63" s="388"/>
      <c r="R63" s="388"/>
      <c r="S63" s="388"/>
      <c r="T63" s="388"/>
      <c r="U63" s="388"/>
    </row>
    <row r="64" spans="1:21" s="339" customFormat="1" ht="28.5" customHeight="1" x14ac:dyDescent="0.2">
      <c r="A64" s="411" t="s">
        <v>277</v>
      </c>
      <c r="B64" s="920" t="s">
        <v>356</v>
      </c>
      <c r="C64" s="920"/>
      <c r="D64" s="920"/>
      <c r="E64" s="920"/>
      <c r="F64" s="920"/>
      <c r="G64" s="920"/>
      <c r="H64" s="920"/>
      <c r="I64" s="920"/>
      <c r="J64" s="920"/>
      <c r="K64" s="388"/>
      <c r="L64" s="388"/>
      <c r="M64" s="388"/>
      <c r="N64" s="388"/>
      <c r="O64" s="388"/>
      <c r="P64" s="388"/>
      <c r="Q64" s="388"/>
      <c r="R64" s="388"/>
      <c r="S64" s="388"/>
      <c r="T64" s="388"/>
      <c r="U64" s="388"/>
    </row>
    <row r="65" spans="1:21" s="339" customFormat="1" ht="30.75" customHeight="1" x14ac:dyDescent="0.2">
      <c r="A65" s="411" t="s">
        <v>277</v>
      </c>
      <c r="B65" s="920" t="s">
        <v>279</v>
      </c>
      <c r="C65" s="920"/>
      <c r="D65" s="920"/>
      <c r="E65" s="920"/>
      <c r="F65" s="920"/>
      <c r="G65" s="920"/>
      <c r="H65" s="920"/>
      <c r="I65" s="920"/>
      <c r="J65" s="920"/>
      <c r="K65" s="388"/>
      <c r="L65" s="388"/>
      <c r="M65" s="388"/>
      <c r="N65" s="388"/>
      <c r="O65" s="388"/>
      <c r="P65" s="388"/>
      <c r="Q65" s="388"/>
      <c r="R65" s="388"/>
      <c r="S65" s="388"/>
      <c r="T65" s="388"/>
      <c r="U65" s="388"/>
    </row>
  </sheetData>
  <mergeCells count="16">
    <mergeCell ref="L7:L8"/>
    <mergeCell ref="M7:M8"/>
    <mergeCell ref="N7:N8"/>
    <mergeCell ref="A1:C1"/>
    <mergeCell ref="A2:C2"/>
    <mergeCell ref="A7:B8"/>
    <mergeCell ref="C7:C8"/>
    <mergeCell ref="D7:D8"/>
    <mergeCell ref="E7:E8"/>
    <mergeCell ref="A58:B58"/>
    <mergeCell ref="A62:B62"/>
    <mergeCell ref="B64:J64"/>
    <mergeCell ref="B65:J65"/>
    <mergeCell ref="F7:F8"/>
    <mergeCell ref="G7:H7"/>
    <mergeCell ref="I7:J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EBB27B-3D3B-4B0F-8CBC-8F83577C89C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CA249CD7-26EF-4882-BEE8-D01A1EA2E4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763E97-341D-4234-B1F4-3F8E4576DC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 BOQ</vt:lpstr>
      <vt:lpstr>PLUMBING</vt:lpstr>
      <vt:lpstr>ACMV!Print_Area</vt:lpstr>
      <vt:lpstr>'CIVIL ID'!Print_Area</vt:lpstr>
      <vt:lpstr>'ELEC BOQ'!Print_Area</vt:lpstr>
      <vt:lpstr>'ELEC SUMM'!Print_Area</vt:lpstr>
      <vt:lpstr>'FSS BOQ'!Print_Area</vt:lpstr>
      <vt:lpstr>'Grand Summary'!Print_Area</vt:lpstr>
      <vt:lpstr>PLUMBING!Print_Area</vt:lpstr>
      <vt:lpstr>TITLE!Print_Area</vt:lpstr>
      <vt:lpstr>ACMV!Print_Titles</vt:lpstr>
      <vt:lpstr>'CIVIL ID'!Print_Titles</vt:lpstr>
      <vt:lpstr>'ELEC BOQ'!Print_Titles</vt:lpstr>
      <vt:lpstr>'ELEC SUMM'!Print_Titles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2025-04-15T19:40:39Z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