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7"/>
  <workbookPr defaultThemeVersion="124226"/>
  <mc:AlternateContent xmlns:mc="http://schemas.openxmlformats.org/markup-compatibility/2006">
    <mc:Choice Requires="x15">
      <x15ac:absPath xmlns:x15ac="http://schemas.microsoft.com/office/spreadsheetml/2010/11/ac" url="C:\Users\Rehan Aslam\Downloads\"/>
    </mc:Choice>
  </mc:AlternateContent>
  <xr:revisionPtr revIDLastSave="0" documentId="13_ncr:1_{1E059587-2EB4-4FEE-B3A6-4C75F9DBDA13}" xr6:coauthVersionLast="36" xr6:coauthVersionMax="36" xr10:uidLastSave="{00000000-0000-0000-0000-000000000000}"/>
  <bookViews>
    <workbookView xWindow="0" yWindow="0" windowWidth="28800" windowHeight="12225" activeTab="1" xr2:uid="{00000000-000D-0000-FFFF-FFFF00000000}"/>
  </bookViews>
  <sheets>
    <sheet name="Sheet1" sheetId="15" r:id="rId1"/>
    <sheet name="Rationalized HVAC BOQ" sheetId="14" r:id="rId2"/>
    <sheet name="VO" sheetId="17" r:id="rId3"/>
  </sheets>
  <externalReferences>
    <externalReference r:id="rId4"/>
  </externalReferences>
  <definedNames>
    <definedName name="\a">#N/A</definedName>
    <definedName name="\p">#N/A</definedName>
    <definedName name="\s">#N/A</definedName>
    <definedName name="a">'[1]Bill 1'!$A$4:$F$29</definedName>
    <definedName name="_xlnm.Print_Area" localSheetId="1">'Rationalized HVAC BOQ'!$A$1:$N$55</definedName>
    <definedName name="Print_Area_MI">#REF!</definedName>
    <definedName name="_xlnm.Print_Titles" localSheetId="1">'Rationalized HVAC BOQ'!$1:$9</definedName>
  </definedNames>
  <calcPr calcId="191029" iterate="1"/>
</workbook>
</file>

<file path=xl/calcChain.xml><?xml version="1.0" encoding="utf-8"?>
<calcChain xmlns="http://schemas.openxmlformats.org/spreadsheetml/2006/main">
  <c r="J5" i="17" l="1"/>
  <c r="J8" i="17" s="1"/>
  <c r="N56" i="14" s="1"/>
  <c r="J7" i="17"/>
  <c r="J6" i="17"/>
  <c r="L29" i="14" l="1"/>
  <c r="L30" i="14"/>
  <c r="L31" i="14"/>
  <c r="L32" i="14"/>
  <c r="N32" i="14" s="1"/>
  <c r="L34" i="14"/>
  <c r="L35" i="14"/>
  <c r="M54" i="14"/>
  <c r="L54" i="14"/>
  <c r="M53" i="14"/>
  <c r="L53" i="14"/>
  <c r="M52" i="14"/>
  <c r="L52" i="14"/>
  <c r="N52" i="14" s="1"/>
  <c r="M51" i="14"/>
  <c r="L51" i="14"/>
  <c r="M49" i="14"/>
  <c r="L49" i="14"/>
  <c r="N49" i="14" s="1"/>
  <c r="M47" i="14"/>
  <c r="L47" i="14"/>
  <c r="M46" i="14"/>
  <c r="L46" i="14"/>
  <c r="M44" i="14"/>
  <c r="L44" i="14"/>
  <c r="M41" i="14"/>
  <c r="L41" i="14"/>
  <c r="N41" i="14" s="1"/>
  <c r="M40" i="14"/>
  <c r="L40" i="14"/>
  <c r="M38" i="14"/>
  <c r="L38" i="14"/>
  <c r="N38" i="14" s="1"/>
  <c r="M37" i="14"/>
  <c r="L37" i="14"/>
  <c r="M35" i="14"/>
  <c r="M34" i="14"/>
  <c r="N34" i="14" s="1"/>
  <c r="M32" i="14"/>
  <c r="M31" i="14"/>
  <c r="N31" i="14"/>
  <c r="M30" i="14"/>
  <c r="M29" i="14"/>
  <c r="N29" i="14" s="1"/>
  <c r="M27" i="14"/>
  <c r="L27" i="14"/>
  <c r="N27" i="14" s="1"/>
  <c r="M26" i="14"/>
  <c r="L26" i="14"/>
  <c r="M25" i="14"/>
  <c r="L25" i="14"/>
  <c r="N25" i="14" s="1"/>
  <c r="M24" i="14"/>
  <c r="L24" i="14"/>
  <c r="M23" i="14"/>
  <c r="L23" i="14"/>
  <c r="N23" i="14" s="1"/>
  <c r="M22" i="14"/>
  <c r="L22" i="14"/>
  <c r="M20" i="14"/>
  <c r="L20" i="14"/>
  <c r="N20" i="14" s="1"/>
  <c r="M19" i="14"/>
  <c r="L19" i="14"/>
  <c r="M17" i="14"/>
  <c r="L17" i="14"/>
  <c r="N17" i="14" s="1"/>
  <c r="M16" i="14"/>
  <c r="L16" i="14"/>
  <c r="M14" i="14"/>
  <c r="L14" i="14"/>
  <c r="N14" i="14" s="1"/>
  <c r="M13" i="14"/>
  <c r="N16" i="14" l="1"/>
  <c r="N24" i="14"/>
  <c r="N26" i="14"/>
  <c r="N44" i="14"/>
  <c r="N47" i="14"/>
  <c r="N51" i="14"/>
  <c r="N53" i="14"/>
  <c r="N54" i="14"/>
  <c r="N46" i="14"/>
  <c r="N40" i="14"/>
  <c r="N35" i="14"/>
  <c r="N30" i="14"/>
  <c r="N13" i="14"/>
  <c r="N19" i="14"/>
  <c r="N22" i="14"/>
  <c r="N37" i="14"/>
  <c r="H54" i="14"/>
  <c r="H53" i="14"/>
  <c r="H52" i="14"/>
  <c r="J51" i="14"/>
  <c r="H51" i="14"/>
  <c r="H49" i="14"/>
  <c r="H47" i="14"/>
  <c r="J46" i="14"/>
  <c r="H46" i="14"/>
  <c r="H44" i="14"/>
  <c r="H41" i="14"/>
  <c r="J40" i="14"/>
  <c r="H40" i="14"/>
  <c r="H38" i="14"/>
  <c r="J37" i="14"/>
  <c r="H37" i="14"/>
  <c r="H35" i="14"/>
  <c r="H34" i="14"/>
  <c r="J32" i="14"/>
  <c r="H32" i="14"/>
  <c r="J31" i="14"/>
  <c r="H31" i="14"/>
  <c r="H30" i="14"/>
  <c r="J29" i="14"/>
  <c r="H29" i="14"/>
  <c r="H26" i="14"/>
  <c r="J24" i="14"/>
  <c r="H24" i="14"/>
  <c r="J22" i="14"/>
  <c r="H22" i="14"/>
  <c r="J20" i="14"/>
  <c r="H20" i="14"/>
  <c r="J19" i="14"/>
  <c r="H19" i="14"/>
  <c r="H17" i="14"/>
  <c r="J16" i="14"/>
  <c r="H16" i="14"/>
  <c r="H14" i="14"/>
  <c r="H13" i="14"/>
  <c r="J54" i="14"/>
  <c r="J53" i="14"/>
  <c r="J52" i="14"/>
  <c r="J49" i="14"/>
  <c r="A48" i="14"/>
  <c r="A50" i="14" s="1"/>
  <c r="J47" i="14"/>
  <c r="D47" i="14"/>
  <c r="J44" i="14"/>
  <c r="B43" i="14"/>
  <c r="B45" i="14" s="1"/>
  <c r="J41" i="14"/>
  <c r="J38" i="14"/>
  <c r="B37" i="14"/>
  <c r="B38" i="14" s="1"/>
  <c r="J35" i="14"/>
  <c r="J34" i="14"/>
  <c r="D32" i="14"/>
  <c r="D31" i="14"/>
  <c r="J30" i="14"/>
  <c r="D30" i="14"/>
  <c r="D29" i="14"/>
  <c r="J26" i="14"/>
  <c r="K26" i="14" s="1"/>
  <c r="E25" i="14"/>
  <c r="E27" i="14" s="1"/>
  <c r="H27" i="14" s="1"/>
  <c r="J23" i="14"/>
  <c r="H23" i="14"/>
  <c r="J21" i="14"/>
  <c r="K21" i="14" s="1"/>
  <c r="L21" i="14" s="1"/>
  <c r="M21" i="14" s="1"/>
  <c r="N21" i="14" s="1"/>
  <c r="J18" i="14"/>
  <c r="K18" i="14" s="1"/>
  <c r="L18" i="14" s="1"/>
  <c r="M18" i="14" s="1"/>
  <c r="N18" i="14" s="1"/>
  <c r="J17" i="14"/>
  <c r="J15" i="14"/>
  <c r="K15" i="14" s="1"/>
  <c r="L15" i="14" s="1"/>
  <c r="M15" i="14" s="1"/>
  <c r="N15" i="14" s="1"/>
  <c r="A15" i="14"/>
  <c r="A18" i="14" s="1"/>
  <c r="J14" i="14"/>
  <c r="J13" i="14"/>
  <c r="B13" i="14"/>
  <c r="B14" i="14" s="1"/>
  <c r="B16" i="14" l="1"/>
  <c r="B17" i="14" s="1"/>
  <c r="K44" i="14"/>
  <c r="M55" i="14"/>
  <c r="M57" i="14" s="1"/>
  <c r="K47" i="14"/>
  <c r="K41" i="14"/>
  <c r="L55" i="14"/>
  <c r="L57" i="14" s="1"/>
  <c r="N55" i="14"/>
  <c r="N57" i="14" s="1"/>
  <c r="H25" i="14"/>
  <c r="A20" i="14"/>
  <c r="A21" i="14" s="1"/>
  <c r="B22" i="14" s="1"/>
  <c r="B23" i="14" s="1"/>
  <c r="B19" i="14"/>
  <c r="K19" i="14"/>
  <c r="K22" i="14"/>
  <c r="K23" i="14"/>
  <c r="K17" i="14"/>
  <c r="K46" i="14"/>
  <c r="K32" i="14"/>
  <c r="K20" i="14"/>
  <c r="K24" i="14"/>
  <c r="K40" i="14"/>
  <c r="K51" i="14"/>
  <c r="K53" i="14"/>
  <c r="K49" i="14"/>
  <c r="K52" i="14"/>
  <c r="K54" i="14"/>
  <c r="K37" i="14"/>
  <c r="K38" i="14"/>
  <c r="K35" i="14"/>
  <c r="K34" i="14"/>
  <c r="K29" i="14"/>
  <c r="K31" i="14"/>
  <c r="K30" i="14"/>
  <c r="K16" i="14"/>
  <c r="K14" i="14"/>
  <c r="J27" i="14"/>
  <c r="A52" i="14"/>
  <c r="A53" i="14" s="1"/>
  <c r="A54" i="14" s="1"/>
  <c r="B51" i="14"/>
  <c r="J25" i="14"/>
  <c r="B49" i="14"/>
  <c r="K13" i="14"/>
  <c r="H55" i="14"/>
  <c r="H57" i="14" s="1"/>
  <c r="A24" i="14" l="1"/>
  <c r="A25" i="14" s="1"/>
  <c r="A26" i="14" s="1"/>
  <c r="A27" i="14" s="1"/>
  <c r="A28" i="14" s="1"/>
  <c r="A33" i="14" s="1"/>
  <c r="B34" i="14" s="1"/>
  <c r="B35" i="14" s="1"/>
  <c r="K27" i="14"/>
  <c r="K25" i="14"/>
  <c r="J55" i="14"/>
  <c r="J57" i="14" s="1"/>
  <c r="B29" i="14" l="1"/>
  <c r="B30" i="14" s="1"/>
  <c r="B31" i="14" s="1"/>
  <c r="B32" i="14" s="1"/>
  <c r="K55" i="14"/>
  <c r="K57" i="14" s="1"/>
</calcChain>
</file>

<file path=xl/sharedStrings.xml><?xml version="1.0" encoding="utf-8"?>
<sst xmlns="http://schemas.openxmlformats.org/spreadsheetml/2006/main" count="133" uniqueCount="93">
  <si>
    <t>Job.</t>
  </si>
  <si>
    <t>Material</t>
  </si>
  <si>
    <t>Labour</t>
  </si>
  <si>
    <t xml:space="preserve">Amount </t>
  </si>
  <si>
    <t>Rate</t>
  </si>
  <si>
    <t>Units</t>
  </si>
  <si>
    <t>Description</t>
  </si>
  <si>
    <t>S.No.</t>
  </si>
  <si>
    <t>Total Cost of ACMV Works Rs.</t>
  </si>
  <si>
    <t>Qty</t>
  </si>
  <si>
    <t>Amount</t>
  </si>
  <si>
    <t>Supply, fabrication and installation of G.I Sheet 0.46mm (26-SWG) protective cladding over the  insulation work of above Kitchen MS-Duct complete in all respects ready to operate as per drawings, specification, instruction and approval of Consultant.</t>
  </si>
  <si>
    <t>Painting &amp; Identification work on supports, hangers, platform of condensing units etc complete in all respects with one coat of ICI make Red lead oxide primer &amp; two coats of ICI make enamel paint complete in all respects ready to operate as per drawings, specification, instruction and approval of Consultant.</t>
  </si>
  <si>
    <t>Testing, balancing and commissioning of air side of the system (from independent agency) complete in all respects including air measurement &amp; balancing, temp, pressure &amp; electrical data of related equipment etc  complete in all respects ready to operate as per drawings, specification, instruction and approval of Consultant.</t>
  </si>
  <si>
    <t>Supply and installation of 18 SWG Painted G.I. sheet metal tray for refrigerant pipes and control wiring exposed to weather complete in all respects including hangers, supports brackets complete in all respects ready to operate as per specification, drawings and as per instruction of Consultant.</t>
  </si>
  <si>
    <t>Supply and installation of  uPVC pipe (Drain) for internal units with 10mm thick expanded rubber foam insulation, PVC tape wrapping for condensate drain including support hangers, excavation, cutting, chiseling and making good complete in all respects ready to operate as per drawings, specification, instruction and approval of Consultant.</t>
  </si>
  <si>
    <t>Supply, installation, testing and commissioning of refrigerant pipes (liquid + gas) with 12mm thick expended rubber foam insulation, PVC tape wrapping + control wiring from indoor to outdoor for single &amp; multi split type units including gas charging if required and installation of  branch distributor (supplied with units) complete in all respects ready to operate as per schedule, specification, drawings and as per instruction of Consultant.</t>
  </si>
  <si>
    <t>All Heating, Ventilation &amp; Air Conditioning Services shall be completed, tested and commissioned as per drawings, specifications and as per instruction of Client &amp; Consultant.</t>
  </si>
  <si>
    <t>Making of Shop Drawings &amp; AS BUILT drawings (4 sets) on AutoCAD 2013 with sectional details with Technical / Operational manual, LOG book for each equipment complete in all respects ready to operate as per drawings, specification, instruction and approval of Consultant.</t>
  </si>
  <si>
    <t>Supply, Fabrication and installation of G.I sheet metal duct for external duct work of different  sections of supply, return, fresh &amp; exhaust air complete in all respects including plenums, splitter dampers, guide vanes, flexible duct connector, access door, transformation, plenums chambers, anchors supports &amp; hangers complete in all respects ready to operate as per drawings, specification, instruction and approval of Consultant.</t>
  </si>
  <si>
    <t>Rft</t>
  </si>
  <si>
    <t>Sqft</t>
  </si>
  <si>
    <t>1" dia</t>
  </si>
  <si>
    <t>1-1/4" dia</t>
  </si>
  <si>
    <t>No.</t>
  </si>
  <si>
    <t>Supply, installation, testing and commissioning of air conditioning units decorative &amp; ducted &amp; Split  - type (reversible) of different capacities (as per drawing &amp; schedule) including supply of supports, brackets, rubber isolator,  flashing, control wiring &amp; power wiring (connection) in G.I. for external / PVC for internal from outdoor unit to indoor unit complete in all respects ready to operate as per drawings, specification, instruction and approval of Consultant.</t>
  </si>
  <si>
    <r>
      <t>Supply, fabrication and installation of 50mm thick Rockwool insulation of 50kg/m</t>
    </r>
    <r>
      <rPr>
        <vertAlign val="superscript"/>
        <sz val="12"/>
        <rFont val="Arial"/>
        <family val="2"/>
      </rPr>
      <t>3</t>
    </r>
    <r>
      <rPr>
        <sz val="12"/>
        <rFont val="Arial"/>
        <family val="2"/>
      </rPr>
      <t xml:space="preserve">  density with wire mesh reinforcement for M.S sheet metal ducts of kitchen exhaust air, complete in all respects ready to operate as per drawings, specification, instruction and approval of Consultant.</t>
    </r>
  </si>
  <si>
    <t>AC-01 (As per schedule)</t>
  </si>
  <si>
    <t>EAF-01 (As per schedule)</t>
  </si>
  <si>
    <t>EAF-02 (As per schedule)</t>
  </si>
  <si>
    <t>Supply and installation, testing and commissioning of ceiling exhaust fan including electrical connection, flexible duct connection, uPVC pipe, exhaur air louver, support &amp; hangers complete in all respects ready to operate as per specification, drawings and as per instruction of Consultant.</t>
  </si>
  <si>
    <t>Supply, rigging, lifting, placement, Installation, testing and commissioning of Ventilation Fans (as per mentioned in schedule) including supply of vibration isolator, electrical connection, flexible duct connection, support &amp; hangers complete in all respects ready to operate as per drawings, specification, instruction and approval of Consultant.</t>
  </si>
  <si>
    <t>Supply, fabrication and installation of M.S sheet metal welded duct of 2.0 mm (14 Gauge) thickness for kitchen exhaust air. complete in all respects including 300 x150 access doors at all changes in direction, transformation, plenums, chambers, connection piece of hood round to square, supports &amp; hangers etc. complete in all respects ready to operate as per drawings, specification, instruction and approval of Consultant.</t>
  </si>
  <si>
    <t>Supply, installation testing and commissioning of SS-304 fabricated ,  double skin exhaust  hood, including, supports, hangers, electric connections, pipe connection &amp; other accessories complete in all respects ready to operate as per specification, drawings and as per instruction of Consultant.</t>
  </si>
  <si>
    <t xml:space="preserve">Supply &amp; installation of flexible duct including hangers, jubilee clamp complete in all respects as per specification, drawings &amp; as per instruction of consultant.
</t>
  </si>
  <si>
    <t>Supply &amp; installation of butterfly damper for above flexible duct with gas kits, nut bolts,  complete in all respects, ready to operate as per specification, drawings &amp; as per instruction of Consultant.</t>
  </si>
  <si>
    <t>Nos</t>
  </si>
  <si>
    <t xml:space="preserve">10" Dia </t>
  </si>
  <si>
    <t>ACMV WORKS</t>
  </si>
  <si>
    <t>KANTEEN</t>
  </si>
  <si>
    <t>Lot</t>
  </si>
  <si>
    <t>FAF-01 (As per schedule)</t>
  </si>
  <si>
    <t>FAF-02 (As per schedule)</t>
  </si>
  <si>
    <t>Perforated Supply Air with two way directional control &amp; with fine tune damper,</t>
  </si>
  <si>
    <r>
      <t xml:space="preserve">PAS Module 600mm </t>
    </r>
    <r>
      <rPr>
        <sz val="14"/>
        <rFont val="Arial"/>
        <family val="2"/>
      </rPr>
      <t>×</t>
    </r>
    <r>
      <rPr>
        <sz val="12"/>
        <rFont val="Arial"/>
        <family val="2"/>
      </rPr>
      <t xml:space="preserve"> 600mm (neck size shown in drawing)</t>
    </r>
  </si>
  <si>
    <t>Supply &amp; Installation of Aluminium fabricated, power coated grills, Diffuser &amp; Registers for supply air, return air, exhaust air &amp; fresh air of different sizes of (Grade A) supply of wooden frame, support etc. complete in all respects ready to operate as per drawing specification, instruction and approval of consultant.</t>
  </si>
  <si>
    <r>
      <t>Supply,Unloading, rigging, lifting, placement, installation, testing and commissioning of</t>
    </r>
    <r>
      <rPr>
        <b/>
        <sz val="12"/>
        <rFont val="Arial"/>
        <family val="2"/>
      </rPr>
      <t xml:space="preserve"> </t>
    </r>
    <r>
      <rPr>
        <sz val="12"/>
        <rFont val="Arial"/>
        <family val="2"/>
      </rPr>
      <t>heat recovery ventilator (HRV) as per mentioned in schedule, including supply &amp; installation of duct mounted electronic temp controller with temp sensor, vibration isolator, electrical connection, flexible duct connection / connector, power wiring from isolation box to unit (10' to 15' radius), support &amp; hangers complete in all respects ready to operate as per drawings, specification and as per instruction of consultant.</t>
    </r>
  </si>
  <si>
    <t>Supply &amp; installation of Air Curtains complete in all respects ready to operate including supply of support brackets electrical connection complete in all respects ready to operate as per drawings, specification, instruction and approval of Consultant.</t>
  </si>
  <si>
    <t>AC-02 (As per schedule)</t>
  </si>
  <si>
    <t>Supply &amp; installation of aluminum fabricated powder coated Fresh Air  louvers including supply of wooden frame, wooden sheet for close future's lovers, rain protection sheet bird mesh etc complete in all respects ready to operate as per specification, drawings and as per instruction of Consultant.</t>
  </si>
  <si>
    <t>10" × 10"</t>
  </si>
  <si>
    <t>HRV-01 (As per schedule)</t>
  </si>
  <si>
    <r>
      <t>EH-02</t>
    </r>
    <r>
      <rPr>
        <i/>
        <sz val="12"/>
        <rFont val="Arial"/>
        <family val="2"/>
      </rPr>
      <t xml:space="preserve"> (size 22' 0" x 2' 4") Back Shelf Low Proximity Type</t>
    </r>
  </si>
  <si>
    <r>
      <t>EH-01</t>
    </r>
    <r>
      <rPr>
        <i/>
        <sz val="12"/>
        <rFont val="Arial"/>
        <family val="2"/>
      </rPr>
      <t xml:space="preserve"> (size 10' 6" x 4' 1")Wall Mounted Canopy Type</t>
    </r>
  </si>
  <si>
    <t>48" × 12"</t>
  </si>
  <si>
    <t>Exhaust/Fresh Air Grill</t>
  </si>
  <si>
    <t>i</t>
  </si>
  <si>
    <t>KOHSAR MARKET F-6 , ISLAMABAD</t>
  </si>
  <si>
    <t>6 ft length</t>
  </si>
  <si>
    <t>4 ft length</t>
  </si>
  <si>
    <t>Labor Amount</t>
  </si>
  <si>
    <t>Material Amount</t>
  </si>
  <si>
    <t>TOTAL AMOUNT</t>
  </si>
  <si>
    <t>FINAL BILL</t>
  </si>
  <si>
    <t>BILL Qty</t>
  </si>
  <si>
    <t>ABSTRACT</t>
  </si>
  <si>
    <t>HVAC WORKS</t>
  </si>
  <si>
    <t>VARIATION ORDERS SUMMARY</t>
  </si>
  <si>
    <t>KANTEEN F6 ISLAMABAD</t>
  </si>
  <si>
    <t>Sr. No.</t>
  </si>
  <si>
    <t>VO. No.</t>
  </si>
  <si>
    <t>Category of Work</t>
  </si>
  <si>
    <t>Date</t>
  </si>
  <si>
    <t>Reason</t>
  </si>
  <si>
    <t>Verified Impact</t>
  </si>
  <si>
    <t>Status</t>
  </si>
  <si>
    <t>C</t>
  </si>
  <si>
    <t>Unit</t>
  </si>
  <si>
    <t>Additional Item</t>
  </si>
  <si>
    <t>Job</t>
  </si>
  <si>
    <t>Cost Variation</t>
  </si>
  <si>
    <t>TOTAL Amount</t>
  </si>
  <si>
    <t>HVAC Work</t>
  </si>
  <si>
    <t>HVAC-01</t>
  </si>
  <si>
    <t>HVAC-02</t>
  </si>
  <si>
    <t>HVAC-03</t>
  </si>
  <si>
    <t>Approved</t>
  </si>
  <si>
    <t>S.S Kitchen Hood</t>
  </si>
  <si>
    <t>AC Split Unit 1TR</t>
  </si>
  <si>
    <t>Exhuast Fan</t>
  </si>
  <si>
    <t>A</t>
  </si>
  <si>
    <t>Total Cost of ACMV Works including Additional work Rs.</t>
  </si>
  <si>
    <t>Additional Work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</si>
</sst>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_(* \(#,##0\);_(* &quot;-&quot;_);_(@_)"/>
    <numFmt numFmtId="165" formatCode="_(* #,##0.00_);_(* \(#,##0.00\);_(* &quot;-&quot;??_);_(@_)"/>
    <numFmt numFmtId="166" formatCode="General_)"/>
    <numFmt numFmtId="167" formatCode="0.0"/>
    <numFmt numFmtId="168" formatCode="_(* #,##0.000_);_(* \(#,##0.000\);_(* &quot;-&quot;_);_(@_)"/>
    <numFmt numFmtId="169" formatCode="#,##0.0"/>
    <numFmt numFmtId="170" formatCode="_(* #,##0_);_(* \(#,##0\);_(* &quot;-&quot;??_);_(@_)"/>
    <numFmt numFmtId="171" formatCode="d\-mmm\-yy;@"/>
  </numFmts>
  <fonts count="29" x14ac:knownFonts="1">
    <font>
      <sz val="11"/>
      <color theme="1"/>
      <name val="Calibri"/>
      <family val="2"/>
      <scheme val="minor"/>
    </font>
    <font>
      <sz val="10"/>
      <name val="Arial"/>
      <family val="2"/>
    </font>
    <font>
      <sz val="12"/>
      <name val="Arial"/>
      <family val="2"/>
    </font>
    <font>
      <b/>
      <sz val="14"/>
      <name val="Arial"/>
      <family val="2"/>
    </font>
    <font>
      <sz val="14"/>
      <name val="Arial"/>
      <family val="2"/>
    </font>
    <font>
      <sz val="11"/>
      <name val="Arial"/>
      <family val="2"/>
    </font>
    <font>
      <sz val="10"/>
      <name val="Arial"/>
      <family val="2"/>
    </font>
    <font>
      <sz val="11"/>
      <name val="Arial"/>
      <family val="2"/>
    </font>
    <font>
      <b/>
      <sz val="10"/>
      <name val="Arial"/>
      <family val="2"/>
    </font>
    <font>
      <sz val="10"/>
      <color theme="1"/>
      <name val="Arial"/>
      <family val="2"/>
    </font>
    <font>
      <sz val="12"/>
      <color theme="1"/>
      <name val="Arial"/>
      <family val="2"/>
    </font>
    <font>
      <vertAlign val="superscript"/>
      <sz val="12"/>
      <name val="Arial"/>
      <family val="2"/>
    </font>
    <font>
      <b/>
      <sz val="14"/>
      <name val="Courier"/>
      <family val="3"/>
    </font>
    <font>
      <b/>
      <sz val="12"/>
      <name val="Arial"/>
      <family val="2"/>
    </font>
    <font>
      <sz val="11"/>
      <color theme="1"/>
      <name val="Calibri"/>
      <family val="2"/>
      <scheme val="minor"/>
    </font>
    <font>
      <i/>
      <sz val="12"/>
      <name val="Arial"/>
      <family val="2"/>
    </font>
    <font>
      <b/>
      <sz val="36"/>
      <color theme="1"/>
      <name val="Century Gothic"/>
      <family val="2"/>
    </font>
    <font>
      <b/>
      <sz val="24"/>
      <name val="Century Gothic"/>
      <family val="2"/>
    </font>
    <font>
      <b/>
      <sz val="26"/>
      <color theme="1"/>
      <name val="Century Gothic"/>
      <family val="2"/>
    </font>
    <font>
      <b/>
      <sz val="16"/>
      <name val="Century Gothic"/>
      <family val="2"/>
    </font>
    <font>
      <sz val="9"/>
      <color theme="1"/>
      <name val="Century Gothic"/>
      <family val="2"/>
    </font>
    <font>
      <sz val="11"/>
      <color theme="1"/>
      <name val="Century Gothic"/>
      <family val="2"/>
    </font>
    <font>
      <sz val="10"/>
      <name val="Times New Roman"/>
      <family val="1"/>
    </font>
    <font>
      <b/>
      <sz val="10"/>
      <name val="Calibri"/>
      <family val="2"/>
      <scheme val="minor"/>
    </font>
    <font>
      <sz val="10"/>
      <name val="Arial"/>
      <family val="2"/>
    </font>
    <font>
      <sz val="10"/>
      <color rgb="FF000000"/>
      <name val="Calibri"/>
      <family val="2"/>
      <scheme val="minor"/>
    </font>
    <font>
      <sz val="10"/>
      <name val="Calibri"/>
      <family val="2"/>
      <scheme val="minor"/>
    </font>
    <font>
      <b/>
      <sz val="12"/>
      <name val="Calibri"/>
      <family val="2"/>
      <scheme val="minor"/>
    </font>
    <font>
      <b/>
      <sz val="18"/>
      <color rgb="FFFFFF00"/>
      <name val="Arial"/>
      <family val="2"/>
    </font>
  </fonts>
  <fills count="8">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2"/>
        <bgColor indexed="64"/>
      </patternFill>
    </fill>
    <fill>
      <patternFill patternType="solid">
        <fgColor theme="3" tint="0.79998168889431442"/>
        <bgColor indexed="64"/>
      </patternFill>
    </fill>
    <fill>
      <patternFill patternType="solid">
        <fgColor rgb="FF00B050"/>
        <bgColor indexed="64"/>
      </patternFill>
    </fill>
    <fill>
      <patternFill patternType="solid">
        <fgColor rgb="FFFF0000"/>
        <bgColor indexed="64"/>
      </patternFill>
    </fill>
  </fills>
  <borders count="43">
    <border>
      <left/>
      <right/>
      <top/>
      <bottom/>
      <diagonal/>
    </border>
    <border>
      <left style="thin">
        <color indexed="64"/>
      </left>
      <right style="thin">
        <color indexed="64"/>
      </right>
      <top style="double">
        <color indexed="64"/>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hair">
        <color indexed="64"/>
      </bottom>
      <diagonal/>
    </border>
    <border>
      <left style="thin">
        <color indexed="64"/>
      </left>
      <right/>
      <top/>
      <bottom style="hair">
        <color indexed="64"/>
      </bottom>
      <diagonal/>
    </border>
    <border>
      <left style="thin">
        <color indexed="64"/>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double">
        <color indexed="64"/>
      </bottom>
      <diagonal/>
    </border>
    <border>
      <left style="thin">
        <color indexed="64"/>
      </left>
      <right style="thin">
        <color indexed="64"/>
      </right>
      <top style="medium">
        <color indexed="64"/>
      </top>
      <bottom/>
      <diagonal/>
    </border>
    <border>
      <left style="thin">
        <color indexed="64"/>
      </left>
      <right style="medium">
        <color indexed="64"/>
      </right>
      <top style="double">
        <color indexed="64"/>
      </top>
      <bottom/>
      <diagonal/>
    </border>
    <border>
      <left style="thin">
        <color indexed="64"/>
      </left>
      <right style="medium">
        <color indexed="64"/>
      </right>
      <top/>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diagonal/>
    </border>
    <border>
      <left style="thin">
        <color indexed="64"/>
      </left>
      <right/>
      <top style="medium">
        <color indexed="64"/>
      </top>
      <bottom style="thin">
        <color indexed="64"/>
      </bottom>
      <diagonal/>
    </border>
    <border>
      <left style="thin">
        <color indexed="64"/>
      </left>
      <right/>
      <top style="double">
        <color indexed="64"/>
      </top>
      <bottom/>
      <diagonal/>
    </border>
    <border>
      <left/>
      <right style="thin">
        <color indexed="64"/>
      </right>
      <top style="medium">
        <color indexed="64"/>
      </top>
      <bottom/>
      <diagonal/>
    </border>
    <border>
      <left/>
      <right style="thin">
        <color indexed="64"/>
      </right>
      <top/>
      <bottom style="double">
        <color indexed="64"/>
      </bottom>
      <diagonal/>
    </border>
    <border>
      <left/>
      <right style="thin">
        <color indexed="64"/>
      </right>
      <top style="double">
        <color indexed="64"/>
      </top>
      <bottom/>
      <diagonal/>
    </border>
    <border>
      <left/>
      <right style="thin">
        <color indexed="64"/>
      </right>
      <top/>
      <bottom/>
      <diagonal/>
    </border>
    <border>
      <left style="medium">
        <color indexed="64"/>
      </left>
      <right/>
      <top style="medium">
        <color indexed="64"/>
      </top>
      <bottom/>
      <diagonal/>
    </border>
    <border>
      <left style="medium">
        <color indexed="64"/>
      </left>
      <right/>
      <top/>
      <bottom style="double">
        <color indexed="64"/>
      </bottom>
      <diagonal/>
    </border>
    <border>
      <left style="medium">
        <color indexed="64"/>
      </left>
      <right/>
      <top style="double">
        <color indexed="64"/>
      </top>
      <bottom/>
      <diagonal/>
    </border>
    <border>
      <left style="medium">
        <color indexed="64"/>
      </left>
      <right/>
      <top/>
      <bottom/>
      <diagonal/>
    </border>
    <border>
      <left/>
      <right style="thin">
        <color indexed="64"/>
      </right>
      <top style="medium">
        <color indexed="64"/>
      </top>
      <bottom style="thin">
        <color indexed="64"/>
      </bottom>
      <diagonal/>
    </border>
    <border>
      <left/>
      <right style="thin">
        <color indexed="64"/>
      </right>
      <top/>
      <bottom style="hair">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right/>
      <top style="medium">
        <color indexed="64"/>
      </top>
      <bottom/>
      <diagonal/>
    </border>
    <border>
      <left/>
      <right style="medium">
        <color indexed="64"/>
      </right>
      <top/>
      <bottom style="hair">
        <color indexed="64"/>
      </bottom>
      <diagonal/>
    </border>
    <border>
      <left style="thin">
        <color indexed="64"/>
      </left>
      <right/>
      <top style="hair">
        <color indexed="64"/>
      </top>
      <bottom/>
      <diagonal/>
    </border>
    <border>
      <left style="thin">
        <color indexed="64"/>
      </left>
      <right style="medium">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15">
    <xf numFmtId="0" fontId="0" fillId="0" borderId="0"/>
    <xf numFmtId="0" fontId="1" fillId="0" borderId="0"/>
    <xf numFmtId="165" fontId="6" fillId="0" borderId="0" applyFont="0" applyFill="0" applyBorder="0" applyAlignment="0" applyProtection="0"/>
    <xf numFmtId="165" fontId="5" fillId="0" borderId="0" applyFont="0" applyFill="0" applyBorder="0" applyAlignment="0" applyProtection="0"/>
    <xf numFmtId="0" fontId="6" fillId="0" borderId="0"/>
    <xf numFmtId="0" fontId="5" fillId="0" borderId="0"/>
    <xf numFmtId="0" fontId="7" fillId="0" borderId="0"/>
    <xf numFmtId="165" fontId="1" fillId="0" borderId="0" applyFont="0" applyFill="0" applyBorder="0" applyAlignment="0" applyProtection="0"/>
    <xf numFmtId="0" fontId="1" fillId="0" borderId="0"/>
    <xf numFmtId="0" fontId="5" fillId="0" borderId="0"/>
    <xf numFmtId="165" fontId="14" fillId="0" borderId="0" applyFont="0" applyFill="0" applyBorder="0" applyAlignment="0" applyProtection="0"/>
    <xf numFmtId="0" fontId="1" fillId="0" borderId="0"/>
    <xf numFmtId="0" fontId="1" fillId="0" borderId="0"/>
    <xf numFmtId="0" fontId="22" fillId="0" borderId="0"/>
    <xf numFmtId="0" fontId="24" fillId="0" borderId="0"/>
  </cellStyleXfs>
  <cellXfs count="270">
    <xf numFmtId="0" fontId="0" fillId="0" borderId="0" xfId="0"/>
    <xf numFmtId="0" fontId="1" fillId="2" borderId="0" xfId="1" applyFill="1" applyBorder="1" applyAlignment="1">
      <alignment horizontal="center"/>
    </xf>
    <xf numFmtId="0" fontId="1" fillId="2" borderId="0" xfId="1" applyFill="1"/>
    <xf numFmtId="0" fontId="2" fillId="2" borderId="0" xfId="1" applyFont="1" applyFill="1" applyBorder="1" applyAlignment="1">
      <alignment horizontal="left" vertical="center"/>
    </xf>
    <xf numFmtId="0" fontId="1" fillId="2" borderId="0" xfId="1" applyFill="1" applyAlignment="1">
      <alignment horizontal="left" vertical="center"/>
    </xf>
    <xf numFmtId="166" fontId="3" fillId="2" borderId="0" xfId="1" applyNumberFormat="1" applyFont="1" applyFill="1" applyBorder="1" applyAlignment="1" applyProtection="1">
      <alignment horizontal="left"/>
    </xf>
    <xf numFmtId="0" fontId="2" fillId="2" borderId="0" xfId="1" applyFont="1" applyFill="1" applyBorder="1" applyAlignment="1">
      <alignment horizontal="right"/>
    </xf>
    <xf numFmtId="0" fontId="6" fillId="2" borderId="0" xfId="1" applyFont="1" applyFill="1"/>
    <xf numFmtId="0" fontId="2" fillId="2" borderId="7" xfId="1" applyFont="1" applyFill="1" applyBorder="1" applyAlignment="1">
      <alignment horizontal="center"/>
    </xf>
    <xf numFmtId="0" fontId="2" fillId="2" borderId="14" xfId="1" applyFont="1" applyFill="1" applyBorder="1" applyAlignment="1">
      <alignment horizontal="center"/>
    </xf>
    <xf numFmtId="0" fontId="6" fillId="2" borderId="0" xfId="1" applyFont="1" applyFill="1" applyBorder="1"/>
    <xf numFmtId="0" fontId="1" fillId="2" borderId="0" xfId="1" applyFill="1" applyAlignment="1">
      <alignment horizontal="center" vertical="center"/>
    </xf>
    <xf numFmtId="0" fontId="1" fillId="2" borderId="0" xfId="1" applyFill="1" applyAlignment="1">
      <alignment horizontal="center"/>
    </xf>
    <xf numFmtId="164" fontId="2" fillId="2" borderId="4" xfId="2" applyNumberFormat="1" applyFont="1" applyFill="1" applyBorder="1" applyAlignment="1" applyProtection="1">
      <alignment horizontal="center"/>
      <protection locked="0" hidden="1"/>
    </xf>
    <xf numFmtId="164" fontId="2" fillId="2" borderId="2" xfId="2" applyNumberFormat="1" applyFont="1" applyFill="1" applyBorder="1" applyAlignment="1" applyProtection="1">
      <alignment horizontal="center"/>
      <protection locked="0" hidden="1"/>
    </xf>
    <xf numFmtId="0" fontId="1" fillId="2" borderId="0" xfId="1" applyFont="1" applyFill="1"/>
    <xf numFmtId="164" fontId="2" fillId="2" borderId="5" xfId="2" applyNumberFormat="1" applyFont="1" applyFill="1" applyBorder="1" applyAlignment="1" applyProtection="1">
      <alignment horizontal="center"/>
      <protection locked="0" hidden="1"/>
    </xf>
    <xf numFmtId="0" fontId="6" fillId="2" borderId="0" xfId="1" applyFont="1" applyFill="1" applyAlignment="1">
      <alignment vertical="center"/>
    </xf>
    <xf numFmtId="0" fontId="1" fillId="2" borderId="0" xfId="1" applyFont="1" applyFill="1" applyAlignment="1">
      <alignment vertical="center"/>
    </xf>
    <xf numFmtId="166" fontId="1" fillId="2" borderId="0" xfId="1" applyNumberFormat="1" applyFont="1" applyFill="1" applyBorder="1" applyAlignment="1" applyProtection="1">
      <alignment horizontal="center"/>
    </xf>
    <xf numFmtId="0" fontId="1" fillId="2" borderId="0" xfId="1" applyFont="1" applyFill="1" applyAlignment="1">
      <alignment horizontal="center"/>
    </xf>
    <xf numFmtId="0" fontId="2" fillId="2" borderId="2" xfId="1" applyFont="1" applyFill="1" applyBorder="1" applyAlignment="1">
      <alignment horizontal="center"/>
    </xf>
    <xf numFmtId="164" fontId="2" fillId="2" borderId="3" xfId="1" applyNumberFormat="1" applyFont="1" applyFill="1" applyBorder="1" applyAlignment="1" applyProtection="1">
      <alignment horizontal="center"/>
    </xf>
    <xf numFmtId="164" fontId="2" fillId="2" borderId="5" xfId="1" applyNumberFormat="1" applyFont="1" applyFill="1" applyBorder="1" applyAlignment="1" applyProtection="1">
      <alignment horizontal="center"/>
    </xf>
    <xf numFmtId="0" fontId="6" fillId="3" borderId="0" xfId="1" applyFont="1" applyFill="1" applyAlignment="1">
      <alignment vertical="center"/>
    </xf>
    <xf numFmtId="166" fontId="2" fillId="2" borderId="2" xfId="1" applyNumberFormat="1" applyFont="1" applyFill="1" applyBorder="1" applyAlignment="1" applyProtection="1">
      <alignment horizontal="justify" vertical="top" wrapText="1"/>
    </xf>
    <xf numFmtId="166" fontId="2" fillId="2" borderId="2" xfId="1" applyNumberFormat="1" applyFont="1" applyFill="1" applyBorder="1" applyAlignment="1" applyProtection="1">
      <alignment horizontal="center" vertical="center"/>
    </xf>
    <xf numFmtId="3" fontId="2" fillId="2" borderId="2" xfId="1" applyNumberFormat="1" applyFont="1" applyFill="1" applyBorder="1" applyAlignment="1" applyProtection="1">
      <alignment horizontal="center" vertical="center"/>
    </xf>
    <xf numFmtId="166" fontId="2" fillId="2" borderId="3" xfId="1" applyNumberFormat="1" applyFont="1" applyFill="1" applyBorder="1" applyAlignment="1" applyProtection="1">
      <alignment horizontal="justify" vertical="center"/>
    </xf>
    <xf numFmtId="166" fontId="2" fillId="2" borderId="28" xfId="1" applyNumberFormat="1" applyFont="1" applyFill="1" applyBorder="1" applyAlignment="1" applyProtection="1">
      <alignment horizontal="center" vertical="center"/>
    </xf>
    <xf numFmtId="3" fontId="2" fillId="2" borderId="3" xfId="1" applyNumberFormat="1" applyFont="1" applyFill="1" applyBorder="1" applyAlignment="1" applyProtection="1">
      <alignment horizontal="center" vertical="center"/>
    </xf>
    <xf numFmtId="166" fontId="2" fillId="2" borderId="3" xfId="1" applyNumberFormat="1" applyFont="1" applyFill="1" applyBorder="1" applyAlignment="1" applyProtection="1">
      <alignment horizontal="center" vertical="center"/>
    </xf>
    <xf numFmtId="166" fontId="2" fillId="2" borderId="2" xfId="1" quotePrefix="1" applyNumberFormat="1" applyFont="1" applyFill="1" applyBorder="1" applyAlignment="1" applyProtection="1">
      <alignment horizontal="justify" vertical="top"/>
    </xf>
    <xf numFmtId="166" fontId="2" fillId="2" borderId="4" xfId="1" applyNumberFormat="1" applyFont="1" applyFill="1" applyBorder="1" applyAlignment="1" applyProtection="1">
      <alignment horizontal="center"/>
    </xf>
    <xf numFmtId="3" fontId="2" fillId="2" borderId="4" xfId="2" applyNumberFormat="1" applyFont="1" applyFill="1" applyBorder="1" applyAlignment="1" applyProtection="1">
      <alignment horizontal="center"/>
      <protection locked="0" hidden="1"/>
    </xf>
    <xf numFmtId="3" fontId="2" fillId="2" borderId="3" xfId="2" applyNumberFormat="1" applyFont="1" applyFill="1" applyBorder="1" applyAlignment="1" applyProtection="1">
      <alignment horizontal="center" vertical="center"/>
      <protection locked="0" hidden="1"/>
    </xf>
    <xf numFmtId="3" fontId="2" fillId="2" borderId="5" xfId="2" applyNumberFormat="1" applyFont="1" applyFill="1" applyBorder="1" applyAlignment="1" applyProtection="1">
      <alignment horizontal="center" vertical="center"/>
      <protection locked="0" hidden="1"/>
    </xf>
    <xf numFmtId="3" fontId="2" fillId="2" borderId="3" xfId="1" applyNumberFormat="1" applyFont="1" applyFill="1" applyBorder="1" applyAlignment="1" applyProtection="1">
      <alignment horizontal="center"/>
    </xf>
    <xf numFmtId="166" fontId="2" fillId="2" borderId="3" xfId="1" quotePrefix="1" applyNumberFormat="1" applyFont="1" applyFill="1" applyBorder="1" applyAlignment="1" applyProtection="1">
      <alignment horizontal="justify" vertical="center"/>
    </xf>
    <xf numFmtId="0" fontId="10" fillId="2" borderId="5" xfId="0" applyFont="1" applyFill="1" applyBorder="1" applyAlignment="1">
      <alignment horizontal="justify" vertical="top"/>
    </xf>
    <xf numFmtId="0" fontId="2" fillId="2" borderId="5" xfId="1" applyFont="1" applyFill="1" applyBorder="1" applyAlignment="1">
      <alignment horizontal="center"/>
    </xf>
    <xf numFmtId="3" fontId="2" fillId="2" borderId="5" xfId="1" applyNumberFormat="1" applyFont="1" applyFill="1" applyBorder="1" applyAlignment="1">
      <alignment horizontal="center"/>
    </xf>
    <xf numFmtId="3" fontId="2" fillId="2" borderId="3" xfId="1" applyNumberFormat="1" applyFont="1" applyFill="1" applyBorder="1" applyAlignment="1">
      <alignment horizontal="center"/>
    </xf>
    <xf numFmtId="1" fontId="2" fillId="2" borderId="3" xfId="1" applyNumberFormat="1" applyFont="1" applyFill="1" applyBorder="1" applyAlignment="1">
      <alignment horizontal="center" vertical="center"/>
    </xf>
    <xf numFmtId="0" fontId="2" fillId="2" borderId="3" xfId="1" applyFont="1" applyFill="1" applyBorder="1" applyAlignment="1" applyProtection="1">
      <alignment horizontal="center"/>
    </xf>
    <xf numFmtId="0" fontId="2" fillId="2" borderId="3" xfId="1" applyFont="1" applyFill="1" applyBorder="1" applyAlignment="1" applyProtection="1">
      <alignment horizontal="justify" vertical="top"/>
    </xf>
    <xf numFmtId="0" fontId="4" fillId="2" borderId="0" xfId="1" applyFont="1" applyFill="1" applyAlignment="1">
      <alignment vertical="center"/>
    </xf>
    <xf numFmtId="0" fontId="12" fillId="2" borderId="0" xfId="1" applyFont="1" applyFill="1" applyAlignment="1">
      <alignment vertical="center"/>
    </xf>
    <xf numFmtId="0" fontId="2" fillId="2" borderId="2" xfId="1" applyFont="1" applyFill="1" applyBorder="1" applyAlignment="1">
      <alignment horizontal="justify" vertical="center"/>
    </xf>
    <xf numFmtId="166" fontId="13" fillId="2" borderId="0" xfId="5" applyNumberFormat="1" applyFont="1" applyFill="1" applyBorder="1" applyAlignment="1" applyProtection="1">
      <alignment horizontal="left" vertical="center"/>
    </xf>
    <xf numFmtId="166" fontId="2" fillId="2" borderId="0" xfId="5" applyNumberFormat="1" applyFont="1" applyFill="1" applyBorder="1" applyAlignment="1" applyProtection="1">
      <alignment horizontal="left" vertical="center"/>
    </xf>
    <xf numFmtId="0" fontId="13" fillId="4" borderId="8" xfId="0" applyFont="1" applyFill="1" applyBorder="1" applyAlignment="1" applyProtection="1">
      <alignment horizontal="center" vertical="center"/>
      <protection hidden="1"/>
    </xf>
    <xf numFmtId="166" fontId="2" fillId="2" borderId="1" xfId="1" quotePrefix="1" applyNumberFormat="1" applyFont="1" applyFill="1" applyBorder="1" applyAlignment="1" applyProtection="1">
      <alignment horizontal="left"/>
    </xf>
    <xf numFmtId="166" fontId="2" fillId="2" borderId="1" xfId="1" quotePrefix="1" applyNumberFormat="1" applyFont="1" applyFill="1" applyBorder="1" applyAlignment="1" applyProtection="1">
      <alignment horizontal="center"/>
    </xf>
    <xf numFmtId="3" fontId="2" fillId="2" borderId="1" xfId="1" applyNumberFormat="1" applyFont="1" applyFill="1" applyBorder="1" applyAlignment="1" applyProtection="1">
      <alignment horizontal="center"/>
    </xf>
    <xf numFmtId="3" fontId="2" fillId="2" borderId="18" xfId="1" applyNumberFormat="1" applyFont="1" applyFill="1" applyBorder="1" applyAlignment="1" applyProtection="1">
      <alignment horizontal="center"/>
    </xf>
    <xf numFmtId="3" fontId="2" fillId="2" borderId="13" xfId="1" applyNumberFormat="1" applyFont="1" applyFill="1" applyBorder="1" applyAlignment="1" applyProtection="1">
      <alignment horizontal="center"/>
    </xf>
    <xf numFmtId="0" fontId="6" fillId="2" borderId="0" xfId="1" applyFont="1" applyFill="1" applyAlignment="1">
      <alignment vertical="top"/>
    </xf>
    <xf numFmtId="166" fontId="2" fillId="2" borderId="4" xfId="1" applyNumberFormat="1" applyFont="1" applyFill="1" applyBorder="1" applyAlignment="1" applyProtection="1">
      <alignment horizontal="center" vertical="center"/>
    </xf>
    <xf numFmtId="3" fontId="2" fillId="2" borderId="4" xfId="2" applyNumberFormat="1" applyFont="1" applyFill="1" applyBorder="1" applyAlignment="1" applyProtection="1">
      <alignment horizontal="center" vertical="center"/>
      <protection locked="0" hidden="1"/>
    </xf>
    <xf numFmtId="164" fontId="2" fillId="2" borderId="31" xfId="1" applyNumberFormat="1" applyFont="1" applyFill="1" applyBorder="1" applyAlignment="1" applyProtection="1">
      <alignment horizontal="center"/>
    </xf>
    <xf numFmtId="164" fontId="2" fillId="2" borderId="3" xfId="1" applyNumberFormat="1" applyFont="1" applyFill="1" applyBorder="1" applyAlignment="1">
      <alignment horizontal="center" wrapText="1"/>
    </xf>
    <xf numFmtId="164" fontId="2" fillId="2" borderId="15" xfId="1" applyNumberFormat="1" applyFont="1" applyFill="1" applyBorder="1" applyAlignment="1" applyProtection="1">
      <alignment horizontal="center"/>
    </xf>
    <xf numFmtId="164" fontId="2" fillId="2" borderId="4" xfId="1" applyNumberFormat="1" applyFont="1" applyFill="1" applyBorder="1" applyAlignment="1" applyProtection="1">
      <alignment horizontal="center"/>
    </xf>
    <xf numFmtId="164" fontId="2" fillId="2" borderId="34" xfId="1" applyNumberFormat="1" applyFont="1" applyFill="1" applyBorder="1" applyAlignment="1" applyProtection="1">
      <alignment horizontal="center"/>
    </xf>
    <xf numFmtId="166" fontId="2" fillId="2" borderId="3" xfId="1" quotePrefix="1" applyNumberFormat="1" applyFont="1" applyFill="1" applyBorder="1" applyAlignment="1" applyProtection="1">
      <alignment horizontal="left" vertical="center" wrapText="1"/>
    </xf>
    <xf numFmtId="1" fontId="2" fillId="3" borderId="3" xfId="1" applyNumberFormat="1" applyFont="1" applyFill="1" applyBorder="1" applyAlignment="1">
      <alignment horizontal="center" vertical="center"/>
    </xf>
    <xf numFmtId="1" fontId="2" fillId="3" borderId="2" xfId="1" applyNumberFormat="1" applyFont="1" applyFill="1" applyBorder="1" applyAlignment="1">
      <alignment horizontal="center" vertical="center"/>
    </xf>
    <xf numFmtId="3" fontId="10" fillId="3" borderId="7" xfId="5" applyNumberFormat="1" applyFont="1" applyFill="1" applyBorder="1" applyAlignment="1">
      <alignment horizontal="center" vertical="center"/>
    </xf>
    <xf numFmtId="0" fontId="9" fillId="0" borderId="0" xfId="5" applyFont="1" applyFill="1" applyBorder="1" applyAlignment="1">
      <alignment vertical="center"/>
    </xf>
    <xf numFmtId="0" fontId="9" fillId="3" borderId="0" xfId="5" applyFont="1" applyFill="1" applyBorder="1" applyAlignment="1">
      <alignment vertical="center"/>
    </xf>
    <xf numFmtId="0" fontId="2" fillId="3" borderId="2" xfId="5" applyFont="1" applyFill="1" applyBorder="1" applyAlignment="1">
      <alignment horizontal="center" vertical="center"/>
    </xf>
    <xf numFmtId="166" fontId="2" fillId="3" borderId="4" xfId="5" quotePrefix="1" applyNumberFormat="1" applyFont="1" applyFill="1" applyBorder="1" applyAlignment="1" applyProtection="1">
      <alignment horizontal="justify" vertical="top"/>
    </xf>
    <xf numFmtId="166" fontId="10" fillId="3" borderId="4" xfId="5" applyNumberFormat="1" applyFont="1" applyFill="1" applyBorder="1" applyAlignment="1" applyProtection="1">
      <alignment horizontal="center" vertical="center"/>
    </xf>
    <xf numFmtId="166" fontId="2" fillId="3" borderId="3" xfId="5" quotePrefix="1" applyNumberFormat="1" applyFont="1" applyFill="1" applyBorder="1" applyAlignment="1" applyProtection="1">
      <alignment horizontal="justify" vertical="top"/>
    </xf>
    <xf numFmtId="0" fontId="2" fillId="3" borderId="3" xfId="5" applyFont="1" applyFill="1" applyBorder="1" applyAlignment="1">
      <alignment horizontal="center" vertical="center"/>
    </xf>
    <xf numFmtId="3" fontId="10" fillId="3" borderId="37" xfId="5" applyNumberFormat="1" applyFont="1" applyFill="1" applyBorder="1" applyAlignment="1">
      <alignment horizontal="center" vertical="center"/>
    </xf>
    <xf numFmtId="3" fontId="10" fillId="3" borderId="3" xfId="5" applyNumberFormat="1" applyFont="1" applyFill="1" applyBorder="1" applyAlignment="1">
      <alignment horizontal="center" vertical="center"/>
    </xf>
    <xf numFmtId="0" fontId="2" fillId="3" borderId="2" xfId="1" applyFont="1" applyFill="1" applyBorder="1" applyAlignment="1">
      <alignment horizontal="center" vertical="center"/>
    </xf>
    <xf numFmtId="0" fontId="6" fillId="3" borderId="0" xfId="1" applyFont="1" applyFill="1"/>
    <xf numFmtId="166" fontId="2" fillId="3" borderId="4" xfId="1" applyNumberFormat="1" applyFont="1" applyFill="1" applyBorder="1" applyAlignment="1" applyProtection="1">
      <alignment horizontal="justify" vertical="top"/>
    </xf>
    <xf numFmtId="0" fontId="2" fillId="3" borderId="6" xfId="1" applyFont="1" applyFill="1" applyBorder="1" applyAlignment="1">
      <alignment vertical="center"/>
    </xf>
    <xf numFmtId="0" fontId="2" fillId="3" borderId="3" xfId="1" applyFont="1" applyFill="1" applyBorder="1" applyAlignment="1">
      <alignment horizontal="center" vertical="center"/>
    </xf>
    <xf numFmtId="1" fontId="2" fillId="3" borderId="6" xfId="1" applyNumberFormat="1" applyFont="1" applyFill="1" applyBorder="1" applyAlignment="1">
      <alignment horizontal="center" vertical="center"/>
    </xf>
    <xf numFmtId="166" fontId="2" fillId="3" borderId="2" xfId="1" quotePrefix="1" applyNumberFormat="1" applyFont="1" applyFill="1" applyBorder="1" applyAlignment="1" applyProtection="1">
      <alignment horizontal="justify" vertical="top"/>
    </xf>
    <xf numFmtId="0" fontId="2" fillId="3" borderId="6" xfId="1" applyFont="1" applyFill="1" applyBorder="1" applyAlignment="1" applyProtection="1">
      <alignment horizontal="justify" vertical="top"/>
    </xf>
    <xf numFmtId="0" fontId="2" fillId="3" borderId="3" xfId="1" applyFont="1" applyFill="1" applyBorder="1" applyAlignment="1" applyProtection="1">
      <alignment horizontal="center"/>
    </xf>
    <xf numFmtId="3" fontId="2" fillId="3" borderId="3" xfId="1" applyNumberFormat="1" applyFont="1" applyFill="1" applyBorder="1" applyAlignment="1" applyProtection="1">
      <alignment horizontal="center"/>
    </xf>
    <xf numFmtId="164" fontId="2" fillId="3" borderId="2" xfId="1" applyNumberFormat="1" applyFont="1" applyFill="1" applyBorder="1" applyAlignment="1" applyProtection="1">
      <alignment horizontal="center"/>
    </xf>
    <xf numFmtId="164" fontId="2" fillId="3" borderId="15" xfId="1" applyNumberFormat="1" applyFont="1" applyFill="1" applyBorder="1" applyAlignment="1" applyProtection="1">
      <alignment horizontal="center"/>
    </xf>
    <xf numFmtId="166" fontId="2" fillId="3" borderId="5" xfId="1" applyNumberFormat="1" applyFont="1" applyFill="1" applyBorder="1" applyAlignment="1" applyProtection="1">
      <alignment horizontal="justify" vertical="top"/>
    </xf>
    <xf numFmtId="166" fontId="2" fillId="3" borderId="39" xfId="1" applyNumberFormat="1" applyFont="1" applyFill="1" applyBorder="1" applyAlignment="1" applyProtection="1">
      <alignment horizontal="center"/>
    </xf>
    <xf numFmtId="1" fontId="2" fillId="3" borderId="5" xfId="1" applyNumberFormat="1" applyFont="1" applyFill="1" applyBorder="1" applyAlignment="1">
      <alignment horizontal="center"/>
    </xf>
    <xf numFmtId="164" fontId="2" fillId="3" borderId="40" xfId="1" applyNumberFormat="1" applyFont="1" applyFill="1" applyBorder="1" applyAlignment="1" applyProtection="1">
      <alignment horizontal="center"/>
    </xf>
    <xf numFmtId="164" fontId="2" fillId="3" borderId="38" xfId="1" applyNumberFormat="1" applyFont="1" applyFill="1" applyBorder="1" applyAlignment="1" applyProtection="1">
      <alignment horizontal="center"/>
    </xf>
    <xf numFmtId="166" fontId="2" fillId="2" borderId="2" xfId="1" applyNumberFormat="1" applyFont="1" applyFill="1" applyBorder="1" applyAlignment="1" applyProtection="1">
      <alignment horizontal="center"/>
    </xf>
    <xf numFmtId="3" fontId="2" fillId="2" borderId="2" xfId="2" applyNumberFormat="1" applyFont="1" applyFill="1" applyBorder="1" applyAlignment="1" applyProtection="1">
      <alignment horizontal="center"/>
      <protection locked="0" hidden="1"/>
    </xf>
    <xf numFmtId="166" fontId="2" fillId="3" borderId="5" xfId="1" applyNumberFormat="1" applyFont="1" applyFill="1" applyBorder="1" applyAlignment="1" applyProtection="1">
      <alignment horizontal="center"/>
    </xf>
    <xf numFmtId="3" fontId="2" fillId="3" borderId="5" xfId="1" applyNumberFormat="1" applyFont="1" applyFill="1" applyBorder="1" applyAlignment="1" applyProtection="1">
      <alignment horizontal="center"/>
    </xf>
    <xf numFmtId="164" fontId="2" fillId="3" borderId="5" xfId="1" applyNumberFormat="1" applyFont="1" applyFill="1" applyBorder="1" applyAlignment="1" applyProtection="1">
      <alignment horizontal="center"/>
    </xf>
    <xf numFmtId="0" fontId="2" fillId="2" borderId="5" xfId="0" applyFont="1" applyFill="1" applyBorder="1" applyAlignment="1">
      <alignment horizontal="justify" vertical="top"/>
    </xf>
    <xf numFmtId="166" fontId="2" fillId="3" borderId="12" xfId="1" applyNumberFormat="1" applyFont="1" applyFill="1" applyBorder="1" applyAlignment="1" applyProtection="1">
      <alignment horizontal="justify" vertical="top"/>
    </xf>
    <xf numFmtId="0" fontId="2" fillId="3" borderId="12" xfId="1" applyFont="1" applyFill="1" applyBorder="1" applyAlignment="1">
      <alignment horizontal="center"/>
    </xf>
    <xf numFmtId="3" fontId="2" fillId="3" borderId="12" xfId="1" applyNumberFormat="1" applyFont="1" applyFill="1" applyBorder="1" applyAlignment="1">
      <alignment horizontal="center"/>
    </xf>
    <xf numFmtId="164" fontId="2" fillId="3" borderId="12" xfId="1" applyNumberFormat="1" applyFont="1" applyFill="1" applyBorder="1" applyAlignment="1">
      <alignment horizontal="center"/>
    </xf>
    <xf numFmtId="0" fontId="2" fillId="0" borderId="3" xfId="0" applyFont="1" applyFill="1" applyBorder="1" applyAlignment="1">
      <alignment horizontal="justify" vertical="top"/>
    </xf>
    <xf numFmtId="0" fontId="2" fillId="2" borderId="31" xfId="1" applyFont="1" applyFill="1" applyBorder="1" applyAlignment="1">
      <alignment horizontal="center"/>
    </xf>
    <xf numFmtId="3" fontId="2" fillId="2" borderId="31" xfId="1" applyNumberFormat="1" applyFont="1" applyFill="1" applyBorder="1" applyAlignment="1">
      <alignment horizontal="center"/>
    </xf>
    <xf numFmtId="0" fontId="2" fillId="0" borderId="32" xfId="0" applyFont="1" applyFill="1" applyBorder="1" applyAlignment="1">
      <alignment horizontal="justify" vertical="top"/>
    </xf>
    <xf numFmtId="0" fontId="1" fillId="2" borderId="0" xfId="1" applyFill="1" applyAlignment="1">
      <alignment horizontal="left"/>
    </xf>
    <xf numFmtId="166" fontId="2" fillId="2" borderId="4" xfId="1" quotePrefix="1" applyNumberFormat="1" applyFont="1" applyFill="1" applyBorder="1" applyAlignment="1" applyProtection="1">
      <alignment horizontal="left" vertical="center" wrapText="1"/>
    </xf>
    <xf numFmtId="1" fontId="2" fillId="2" borderId="2" xfId="1" applyNumberFormat="1" applyFont="1" applyFill="1" applyBorder="1" applyAlignment="1">
      <alignment horizontal="center" vertical="center"/>
    </xf>
    <xf numFmtId="0" fontId="2" fillId="2" borderId="7" xfId="5" applyFont="1" applyFill="1" applyBorder="1" applyAlignment="1">
      <alignment horizontal="justify" vertical="top"/>
    </xf>
    <xf numFmtId="166" fontId="10" fillId="2" borderId="3" xfId="11" applyNumberFormat="1" applyFont="1" applyFill="1" applyBorder="1" applyAlignment="1" applyProtection="1">
      <alignment horizontal="left" vertical="center" wrapText="1"/>
    </xf>
    <xf numFmtId="3" fontId="2" fillId="2" borderId="2" xfId="2" applyNumberFormat="1" applyFont="1" applyFill="1" applyBorder="1" applyAlignment="1" applyProtection="1">
      <alignment horizontal="center" vertical="center"/>
      <protection locked="0" hidden="1"/>
    </xf>
    <xf numFmtId="166" fontId="1" fillId="2" borderId="21" xfId="1" applyNumberFormat="1" applyFont="1" applyFill="1" applyBorder="1" applyAlignment="1" applyProtection="1">
      <alignment horizontal="center" vertical="top"/>
    </xf>
    <xf numFmtId="0" fontId="1" fillId="2" borderId="22" xfId="1" applyFont="1" applyFill="1" applyBorder="1" applyAlignment="1">
      <alignment horizontal="center" vertical="top"/>
    </xf>
    <xf numFmtId="166" fontId="1" fillId="2" borderId="22" xfId="1" applyNumberFormat="1" applyFont="1" applyFill="1" applyBorder="1" applyAlignment="1" applyProtection="1">
      <alignment horizontal="center" vertical="top"/>
    </xf>
    <xf numFmtId="167" fontId="1" fillId="2" borderId="0" xfId="1" applyNumberFormat="1" applyFont="1" applyFill="1" applyBorder="1" applyAlignment="1" applyProtection="1">
      <alignment horizontal="center" vertical="center"/>
    </xf>
    <xf numFmtId="167" fontId="1" fillId="3" borderId="22" xfId="1" applyNumberFormat="1" applyFont="1" applyFill="1" applyBorder="1" applyAlignment="1" applyProtection="1">
      <alignment horizontal="center" vertical="center"/>
    </xf>
    <xf numFmtId="169" fontId="1" fillId="2" borderId="22" xfId="1" applyNumberFormat="1" applyFont="1" applyFill="1" applyBorder="1" applyAlignment="1" applyProtection="1">
      <alignment horizontal="center" vertical="center"/>
    </xf>
    <xf numFmtId="166" fontId="1" fillId="2" borderId="30" xfId="1" applyNumberFormat="1" applyFont="1" applyFill="1" applyBorder="1" applyAlignment="1" applyProtection="1">
      <alignment horizontal="center" vertical="top"/>
    </xf>
    <xf numFmtId="167" fontId="1" fillId="2" borderId="35" xfId="1" applyNumberFormat="1" applyFont="1" applyFill="1" applyBorder="1" applyAlignment="1" applyProtection="1">
      <alignment horizontal="center" vertical="center"/>
    </xf>
    <xf numFmtId="167" fontId="1" fillId="3" borderId="0" xfId="1" applyNumberFormat="1" applyFont="1" applyFill="1" applyBorder="1" applyAlignment="1" applyProtection="1">
      <alignment horizontal="center" vertical="center"/>
    </xf>
    <xf numFmtId="0" fontId="9" fillId="3" borderId="22" xfId="5" applyFont="1" applyFill="1" applyBorder="1" applyAlignment="1">
      <alignment horizontal="center" vertical="center"/>
    </xf>
    <xf numFmtId="167" fontId="9" fillId="3" borderId="22" xfId="5" applyNumberFormat="1" applyFont="1" applyFill="1" applyBorder="1" applyAlignment="1">
      <alignment horizontal="center" vertical="center"/>
    </xf>
    <xf numFmtId="166" fontId="2" fillId="2" borderId="2" xfId="1" applyNumberFormat="1" applyFont="1" applyFill="1" applyBorder="1" applyAlignment="1" applyProtection="1">
      <alignment horizontal="justify" vertical="top"/>
    </xf>
    <xf numFmtId="0" fontId="10" fillId="2" borderId="6" xfId="1" applyFont="1" applyFill="1" applyBorder="1" applyAlignment="1">
      <alignment vertical="center"/>
    </xf>
    <xf numFmtId="1" fontId="2" fillId="2" borderId="4" xfId="1" applyNumberFormat="1" applyFont="1" applyFill="1" applyBorder="1" applyAlignment="1">
      <alignment horizontal="center" vertical="center"/>
    </xf>
    <xf numFmtId="1" fontId="2" fillId="2" borderId="5" xfId="1" applyNumberFormat="1" applyFont="1" applyFill="1" applyBorder="1" applyAlignment="1">
      <alignment horizontal="center" vertical="center"/>
    </xf>
    <xf numFmtId="0" fontId="2" fillId="2" borderId="7" xfId="1" applyFont="1" applyFill="1" applyBorder="1" applyAlignment="1">
      <alignment horizontal="justify" vertical="top"/>
    </xf>
    <xf numFmtId="0" fontId="2" fillId="2" borderId="7" xfId="1" applyFont="1" applyFill="1" applyBorder="1" applyAlignment="1">
      <alignment horizontal="left" vertical="center"/>
    </xf>
    <xf numFmtId="166" fontId="9" fillId="3" borderId="22" xfId="5" applyNumberFormat="1" applyFont="1" applyFill="1" applyBorder="1" applyAlignment="1">
      <alignment horizontal="center" vertical="center"/>
    </xf>
    <xf numFmtId="0" fontId="2" fillId="2" borderId="3" xfId="1" applyFont="1" applyFill="1" applyBorder="1" applyAlignment="1">
      <alignment horizontal="left" vertical="center"/>
    </xf>
    <xf numFmtId="166" fontId="2" fillId="2" borderId="5" xfId="1" applyNumberFormat="1" applyFont="1" applyFill="1" applyBorder="1" applyAlignment="1" applyProtection="1">
      <alignment horizontal="center" vertical="center"/>
    </xf>
    <xf numFmtId="166" fontId="2" fillId="2" borderId="7" xfId="1" quotePrefix="1" applyNumberFormat="1" applyFont="1" applyFill="1" applyBorder="1" applyAlignment="1" applyProtection="1">
      <alignment horizontal="left" vertical="center" wrapText="1"/>
    </xf>
    <xf numFmtId="0" fontId="1" fillId="2" borderId="0" xfId="1" applyFont="1" applyFill="1" applyBorder="1" applyAlignment="1">
      <alignment horizontal="right" vertical="center"/>
    </xf>
    <xf numFmtId="166" fontId="2" fillId="2" borderId="0" xfId="5" applyNumberFormat="1" applyFont="1" applyFill="1" applyBorder="1" applyAlignment="1" applyProtection="1">
      <alignment horizontal="center" vertical="center"/>
    </xf>
    <xf numFmtId="166" fontId="4" fillId="2" borderId="0" xfId="1" applyNumberFormat="1" applyFont="1" applyFill="1" applyBorder="1" applyAlignment="1" applyProtection="1">
      <alignment horizontal="center"/>
    </xf>
    <xf numFmtId="166" fontId="2" fillId="2" borderId="25" xfId="1" applyNumberFormat="1" applyFont="1" applyFill="1" applyBorder="1" applyAlignment="1" applyProtection="1">
      <alignment horizontal="center" vertical="top"/>
    </xf>
    <xf numFmtId="0" fontId="2" fillId="2" borderId="26" xfId="1" applyFont="1" applyFill="1" applyBorder="1" applyAlignment="1">
      <alignment horizontal="center" vertical="top"/>
    </xf>
    <xf numFmtId="166" fontId="2" fillId="2" borderId="26" xfId="1" applyNumberFormat="1" applyFont="1" applyFill="1" applyBorder="1" applyAlignment="1" applyProtection="1">
      <alignment horizontal="center" vertical="top"/>
    </xf>
    <xf numFmtId="0" fontId="2" fillId="2" borderId="26" xfId="1" applyFont="1" applyFill="1" applyBorder="1" applyAlignment="1">
      <alignment horizontal="center"/>
    </xf>
    <xf numFmtId="166" fontId="2" fillId="2" borderId="26" xfId="1" applyNumberFormat="1" applyFont="1" applyFill="1" applyBorder="1" applyAlignment="1" applyProtection="1">
      <alignment horizontal="center" vertical="center"/>
    </xf>
    <xf numFmtId="166" fontId="2" fillId="3" borderId="26" xfId="1" applyNumberFormat="1" applyFont="1" applyFill="1" applyBorder="1" applyAlignment="1" applyProtection="1">
      <alignment horizontal="center" vertical="top"/>
    </xf>
    <xf numFmtId="166" fontId="2" fillId="2" borderId="29" xfId="1" applyNumberFormat="1" applyFont="1" applyFill="1" applyBorder="1" applyAlignment="1" applyProtection="1">
      <alignment horizontal="center" vertical="top"/>
    </xf>
    <xf numFmtId="166" fontId="2" fillId="2" borderId="23" xfId="1" applyNumberFormat="1" applyFont="1" applyFill="1" applyBorder="1" applyAlignment="1" applyProtection="1">
      <alignment horizontal="center" vertical="top"/>
    </xf>
    <xf numFmtId="0" fontId="2" fillId="2" borderId="26" xfId="1" applyFont="1" applyFill="1" applyBorder="1" applyAlignment="1">
      <alignment horizontal="center" vertical="center"/>
    </xf>
    <xf numFmtId="166" fontId="2" fillId="2" borderId="26" xfId="1" applyNumberFormat="1" applyFont="1" applyFill="1" applyBorder="1" applyAlignment="1">
      <alignment horizontal="center" vertical="top"/>
    </xf>
    <xf numFmtId="0" fontId="6" fillId="2" borderId="26" xfId="1" applyFont="1" applyFill="1" applyBorder="1" applyAlignment="1">
      <alignment horizontal="center" vertical="center"/>
    </xf>
    <xf numFmtId="166" fontId="10" fillId="3" borderId="26" xfId="5" applyNumberFormat="1" applyFont="1" applyFill="1" applyBorder="1" applyAlignment="1">
      <alignment horizontal="center" vertical="top"/>
    </xf>
    <xf numFmtId="0" fontId="10" fillId="3" borderId="26" xfId="5" applyFont="1" applyFill="1" applyBorder="1" applyAlignment="1">
      <alignment horizontal="center" vertical="center"/>
    </xf>
    <xf numFmtId="0" fontId="8" fillId="2" borderId="0" xfId="1" applyFont="1" applyFill="1" applyBorder="1" applyAlignment="1">
      <alignment horizontal="left"/>
    </xf>
    <xf numFmtId="0" fontId="1" fillId="2" borderId="0" xfId="1" applyFill="1" applyBorder="1" applyAlignment="1">
      <alignment horizontal="left"/>
    </xf>
    <xf numFmtId="0" fontId="1" fillId="3" borderId="0" xfId="1" applyFill="1" applyAlignment="1">
      <alignment horizontal="left" vertical="center"/>
    </xf>
    <xf numFmtId="0" fontId="1" fillId="2" borderId="0" xfId="1" applyFont="1" applyFill="1" applyBorder="1" applyAlignment="1">
      <alignment horizontal="left" vertical="center"/>
    </xf>
    <xf numFmtId="0" fontId="1" fillId="2" borderId="0" xfId="1" applyFill="1" applyBorder="1" applyAlignment="1">
      <alignment horizontal="left" vertical="center"/>
    </xf>
    <xf numFmtId="0" fontId="4" fillId="2" borderId="0" xfId="1" applyFont="1" applyFill="1" applyBorder="1" applyAlignment="1">
      <alignment horizontal="left"/>
    </xf>
    <xf numFmtId="166" fontId="1" fillId="2" borderId="0" xfId="1" applyNumberFormat="1" applyFont="1" applyFill="1" applyBorder="1" applyAlignment="1" applyProtection="1">
      <alignment horizontal="left"/>
    </xf>
    <xf numFmtId="0" fontId="2" fillId="2" borderId="0" xfId="1" applyFont="1" applyFill="1" applyBorder="1" applyAlignment="1">
      <alignment horizontal="left"/>
    </xf>
    <xf numFmtId="164" fontId="2" fillId="2" borderId="2" xfId="1" applyNumberFormat="1" applyFont="1" applyFill="1" applyBorder="1" applyAlignment="1">
      <alignment horizontal="center" wrapText="1"/>
    </xf>
    <xf numFmtId="164" fontId="2" fillId="2" borderId="2" xfId="1" applyNumberFormat="1" applyFont="1" applyFill="1" applyBorder="1" applyAlignment="1" applyProtection="1">
      <alignment horizontal="center"/>
    </xf>
    <xf numFmtId="164" fontId="2" fillId="2" borderId="7" xfId="1" applyNumberFormat="1" applyFont="1" applyFill="1" applyBorder="1" applyAlignment="1" applyProtection="1">
      <alignment horizontal="center"/>
    </xf>
    <xf numFmtId="164" fontId="2" fillId="2" borderId="14" xfId="1" applyNumberFormat="1" applyFont="1" applyFill="1" applyBorder="1" applyAlignment="1" applyProtection="1">
      <alignment horizontal="center"/>
    </xf>
    <xf numFmtId="164" fontId="2" fillId="2" borderId="16" xfId="1" applyNumberFormat="1" applyFont="1" applyFill="1" applyBorder="1" applyAlignment="1" applyProtection="1">
      <alignment horizontal="center"/>
    </xf>
    <xf numFmtId="164" fontId="2" fillId="2" borderId="4" xfId="1" applyNumberFormat="1" applyFont="1" applyFill="1" applyBorder="1" applyAlignment="1">
      <alignment horizontal="center" wrapText="1"/>
    </xf>
    <xf numFmtId="164" fontId="2" fillId="2" borderId="6" xfId="1" applyNumberFormat="1" applyFont="1" applyFill="1" applyBorder="1" applyAlignment="1" applyProtection="1">
      <alignment horizontal="center"/>
    </xf>
    <xf numFmtId="168" fontId="2" fillId="3" borderId="12" xfId="1" applyNumberFormat="1" applyFont="1" applyFill="1" applyBorder="1" applyAlignment="1">
      <alignment horizontal="center" wrapText="1"/>
    </xf>
    <xf numFmtId="164" fontId="2" fillId="3" borderId="12" xfId="1" applyNumberFormat="1" applyFont="1" applyFill="1" applyBorder="1" applyAlignment="1">
      <alignment horizontal="center" wrapText="1"/>
    </xf>
    <xf numFmtId="164" fontId="2" fillId="3" borderId="12" xfId="1" applyNumberFormat="1" applyFont="1" applyFill="1" applyBorder="1" applyAlignment="1" applyProtection="1">
      <alignment horizontal="center"/>
    </xf>
    <xf numFmtId="164" fontId="2" fillId="3" borderId="33" xfId="1" applyNumberFormat="1" applyFont="1" applyFill="1" applyBorder="1" applyAlignment="1" applyProtection="1">
      <alignment horizontal="center"/>
    </xf>
    <xf numFmtId="164" fontId="2" fillId="3" borderId="7" xfId="1" applyNumberFormat="1" applyFont="1" applyFill="1" applyBorder="1" applyAlignment="1" applyProtection="1">
      <alignment horizontal="center"/>
    </xf>
    <xf numFmtId="164" fontId="2" fillId="3" borderId="4" xfId="1" applyNumberFormat="1" applyFont="1" applyFill="1" applyBorder="1" applyAlignment="1" applyProtection="1">
      <alignment horizontal="center"/>
    </xf>
    <xf numFmtId="164" fontId="2" fillId="3" borderId="2" xfId="1" applyNumberFormat="1" applyFont="1" applyFill="1" applyBorder="1" applyAlignment="1">
      <alignment horizontal="center"/>
    </xf>
    <xf numFmtId="164" fontId="2" fillId="3" borderId="2" xfId="1" applyNumberFormat="1" applyFont="1" applyFill="1" applyBorder="1" applyAlignment="1">
      <alignment horizontal="center" wrapText="1"/>
    </xf>
    <xf numFmtId="164" fontId="2" fillId="3" borderId="14" xfId="1" applyNumberFormat="1" applyFont="1" applyFill="1" applyBorder="1" applyAlignment="1" applyProtection="1">
      <alignment horizontal="center"/>
    </xf>
    <xf numFmtId="164" fontId="2" fillId="2" borderId="2" xfId="1" applyNumberFormat="1" applyFont="1" applyFill="1" applyBorder="1" applyAlignment="1">
      <alignment horizontal="center"/>
    </xf>
    <xf numFmtId="164" fontId="2" fillId="2" borderId="40" xfId="1" applyNumberFormat="1" applyFont="1" applyFill="1" applyBorder="1" applyAlignment="1" applyProtection="1">
      <alignment horizontal="center"/>
    </xf>
    <xf numFmtId="164" fontId="2" fillId="2" borderId="38" xfId="1" applyNumberFormat="1" applyFont="1" applyFill="1" applyBorder="1" applyAlignment="1" applyProtection="1">
      <alignment horizontal="center"/>
    </xf>
    <xf numFmtId="164" fontId="2" fillId="2" borderId="4" xfId="1" applyNumberFormat="1" applyFont="1" applyFill="1" applyBorder="1" applyAlignment="1">
      <alignment horizontal="center"/>
    </xf>
    <xf numFmtId="170" fontId="10" fillId="3" borderId="4" xfId="10" applyNumberFormat="1" applyFont="1" applyFill="1" applyBorder="1" applyAlignment="1">
      <alignment horizontal="center"/>
    </xf>
    <xf numFmtId="170" fontId="2" fillId="2" borderId="4" xfId="10" applyNumberFormat="1" applyFont="1" applyFill="1" applyBorder="1" applyAlignment="1">
      <alignment horizontal="center"/>
    </xf>
    <xf numFmtId="170" fontId="2" fillId="2" borderId="2" xfId="10" applyNumberFormat="1" applyFont="1" applyFill="1" applyBorder="1" applyAlignment="1">
      <alignment horizontal="center"/>
    </xf>
    <xf numFmtId="170" fontId="2" fillId="3" borderId="16" xfId="10" applyNumberFormat="1" applyFont="1" applyFill="1" applyBorder="1" applyAlignment="1">
      <alignment horizontal="center"/>
    </xf>
    <xf numFmtId="170" fontId="2" fillId="2" borderId="3" xfId="10" applyNumberFormat="1" applyFont="1" applyFill="1" applyBorder="1" applyAlignment="1">
      <alignment horizontal="center"/>
    </xf>
    <xf numFmtId="170" fontId="2" fillId="3" borderId="36" xfId="10" applyNumberFormat="1" applyFont="1" applyFill="1" applyBorder="1" applyAlignment="1">
      <alignment horizontal="center"/>
    </xf>
    <xf numFmtId="170" fontId="10" fillId="3" borderId="2" xfId="10" applyNumberFormat="1" applyFont="1" applyFill="1" applyBorder="1" applyAlignment="1">
      <alignment horizontal="center"/>
    </xf>
    <xf numFmtId="170" fontId="2" fillId="3" borderId="3" xfId="10" applyNumberFormat="1" applyFont="1" applyFill="1" applyBorder="1" applyAlignment="1">
      <alignment horizontal="center"/>
    </xf>
    <xf numFmtId="0" fontId="13" fillId="4" borderId="0" xfId="0" applyFont="1" applyFill="1" applyBorder="1" applyAlignment="1" applyProtection="1">
      <alignment horizontal="center" vertical="center"/>
      <protection hidden="1"/>
    </xf>
    <xf numFmtId="3" fontId="2" fillId="2" borderId="0" xfId="1" applyNumberFormat="1" applyFont="1" applyFill="1" applyBorder="1" applyAlignment="1" applyProtection="1">
      <alignment horizontal="center"/>
    </xf>
    <xf numFmtId="0" fontId="2" fillId="2" borderId="0" xfId="1" applyFont="1" applyFill="1" applyBorder="1" applyAlignment="1">
      <alignment horizontal="center"/>
    </xf>
    <xf numFmtId="164" fontId="2" fillId="2" borderId="0" xfId="1" applyNumberFormat="1" applyFont="1" applyFill="1" applyBorder="1" applyAlignment="1" applyProtection="1">
      <alignment horizontal="center"/>
    </xf>
    <xf numFmtId="164" fontId="2" fillId="3" borderId="0" xfId="1" applyNumberFormat="1" applyFont="1" applyFill="1" applyBorder="1" applyAlignment="1" applyProtection="1">
      <alignment horizontal="center"/>
    </xf>
    <xf numFmtId="170" fontId="2" fillId="3" borderId="0" xfId="10" applyNumberFormat="1" applyFont="1" applyFill="1" applyBorder="1" applyAlignment="1">
      <alignment horizontal="center"/>
    </xf>
    <xf numFmtId="164" fontId="13" fillId="2" borderId="0" xfId="1" applyNumberFormat="1" applyFont="1" applyFill="1" applyBorder="1" applyAlignment="1">
      <alignment horizontal="center" vertical="center"/>
    </xf>
    <xf numFmtId="0" fontId="13" fillId="5" borderId="11" xfId="0" applyFont="1" applyFill="1" applyBorder="1" applyAlignment="1" applyProtection="1">
      <alignment vertical="center"/>
      <protection hidden="1"/>
    </xf>
    <xf numFmtId="0" fontId="13" fillId="5" borderId="10" xfId="0" applyFont="1" applyFill="1" applyBorder="1" applyAlignment="1" applyProtection="1">
      <alignment vertical="center"/>
      <protection hidden="1"/>
    </xf>
    <xf numFmtId="0" fontId="1" fillId="0" borderId="0" xfId="12"/>
    <xf numFmtId="0" fontId="18" fillId="0" borderId="0" xfId="12" applyFont="1" applyAlignment="1">
      <alignment vertical="center"/>
    </xf>
    <xf numFmtId="166" fontId="19" fillId="0" borderId="0" xfId="12" applyNumberFormat="1" applyFont="1" applyAlignment="1">
      <alignment vertical="center"/>
    </xf>
    <xf numFmtId="0" fontId="20" fillId="0" borderId="0" xfId="12" applyFont="1" applyAlignment="1">
      <alignment horizontal="left" vertical="center"/>
    </xf>
    <xf numFmtId="0" fontId="21" fillId="0" borderId="0" xfId="12" applyFont="1" applyAlignment="1">
      <alignment horizontal="left" vertical="center"/>
    </xf>
    <xf numFmtId="0" fontId="3" fillId="2" borderId="0" xfId="1" applyFont="1" applyFill="1" applyAlignment="1">
      <alignment horizontal="left"/>
    </xf>
    <xf numFmtId="3" fontId="2" fillId="6" borderId="3" xfId="1" applyNumberFormat="1" applyFont="1" applyFill="1" applyBorder="1" applyAlignment="1" applyProtection="1">
      <alignment horizontal="center" vertical="center"/>
    </xf>
    <xf numFmtId="3" fontId="2" fillId="6" borderId="4" xfId="2" applyNumberFormat="1" applyFont="1" applyFill="1" applyBorder="1" applyAlignment="1" applyProtection="1">
      <alignment horizontal="center" vertical="center"/>
      <protection locked="0" hidden="1"/>
    </xf>
    <xf numFmtId="3" fontId="2" fillId="6" borderId="3" xfId="2" applyNumberFormat="1" applyFont="1" applyFill="1" applyBorder="1" applyAlignment="1" applyProtection="1">
      <alignment horizontal="center" vertical="center"/>
      <protection locked="0" hidden="1"/>
    </xf>
    <xf numFmtId="3" fontId="2" fillId="6" borderId="2" xfId="2" applyNumberFormat="1" applyFont="1" applyFill="1" applyBorder="1" applyAlignment="1" applyProtection="1">
      <alignment horizontal="center" vertical="center"/>
      <protection locked="0" hidden="1"/>
    </xf>
    <xf numFmtId="3" fontId="2" fillId="6" borderId="5" xfId="1" applyNumberFormat="1" applyFont="1" applyFill="1" applyBorder="1" applyAlignment="1" applyProtection="1">
      <alignment horizontal="center"/>
    </xf>
    <xf numFmtId="3" fontId="2" fillId="6" borderId="5" xfId="2" applyNumberFormat="1" applyFont="1" applyFill="1" applyBorder="1" applyAlignment="1" applyProtection="1">
      <alignment horizontal="center" vertical="center"/>
      <protection locked="0" hidden="1"/>
    </xf>
    <xf numFmtId="3" fontId="2" fillId="6" borderId="5" xfId="1" applyNumberFormat="1" applyFont="1" applyFill="1" applyBorder="1" applyAlignment="1">
      <alignment horizontal="center"/>
    </xf>
    <xf numFmtId="3" fontId="2" fillId="6" borderId="3" xfId="1" applyNumberFormat="1" applyFont="1" applyFill="1" applyBorder="1" applyAlignment="1">
      <alignment horizontal="center"/>
    </xf>
    <xf numFmtId="3" fontId="2" fillId="6" borderId="31" xfId="1" applyNumberFormat="1" applyFont="1" applyFill="1" applyBorder="1" applyAlignment="1">
      <alignment horizontal="center"/>
    </xf>
    <xf numFmtId="1" fontId="2" fillId="6" borderId="3" xfId="1" applyNumberFormat="1" applyFont="1" applyFill="1" applyBorder="1" applyAlignment="1">
      <alignment horizontal="center" vertical="center"/>
    </xf>
    <xf numFmtId="1" fontId="2" fillId="6" borderId="6" xfId="1" applyNumberFormat="1" applyFont="1" applyFill="1" applyBorder="1" applyAlignment="1">
      <alignment horizontal="center" vertical="center"/>
    </xf>
    <xf numFmtId="1" fontId="2" fillId="6" borderId="2" xfId="1" applyNumberFormat="1" applyFont="1" applyFill="1" applyBorder="1" applyAlignment="1">
      <alignment horizontal="center" vertical="center"/>
    </xf>
    <xf numFmtId="1" fontId="2" fillId="6" borderId="5" xfId="1" applyNumberFormat="1" applyFont="1" applyFill="1" applyBorder="1" applyAlignment="1">
      <alignment horizontal="center" vertical="center"/>
    </xf>
    <xf numFmtId="1" fontId="2" fillId="6" borderId="5" xfId="1" applyNumberFormat="1" applyFont="1" applyFill="1" applyBorder="1" applyAlignment="1">
      <alignment horizontal="center"/>
    </xf>
    <xf numFmtId="3" fontId="10" fillId="6" borderId="7" xfId="5" applyNumberFormat="1" applyFont="1" applyFill="1" applyBorder="1" applyAlignment="1">
      <alignment horizontal="center" vertical="center"/>
    </xf>
    <xf numFmtId="3" fontId="10" fillId="6" borderId="3" xfId="5" applyNumberFormat="1" applyFont="1" applyFill="1" applyBorder="1" applyAlignment="1">
      <alignment horizontal="center" vertical="center"/>
    </xf>
    <xf numFmtId="3" fontId="2" fillId="6" borderId="3" xfId="1" applyNumberFormat="1" applyFont="1" applyFill="1" applyBorder="1" applyAlignment="1" applyProtection="1">
      <alignment horizontal="center"/>
    </xf>
    <xf numFmtId="164" fontId="1" fillId="2" borderId="0" xfId="1" applyNumberFormat="1" applyFill="1"/>
    <xf numFmtId="0" fontId="22" fillId="0" borderId="0" xfId="13" applyAlignment="1">
      <alignment vertical="center"/>
    </xf>
    <xf numFmtId="0" fontId="24" fillId="0" borderId="0" xfId="14" applyAlignment="1">
      <alignment vertical="center"/>
    </xf>
    <xf numFmtId="0" fontId="23" fillId="0" borderId="42" xfId="13" applyFont="1" applyBorder="1" applyAlignment="1">
      <alignment horizontal="center" vertical="center"/>
    </xf>
    <xf numFmtId="3" fontId="23" fillId="0" borderId="42" xfId="13" applyNumberFormat="1" applyFont="1" applyBorder="1" applyAlignment="1">
      <alignment horizontal="center" vertical="center"/>
    </xf>
    <xf numFmtId="1" fontId="25" fillId="0" borderId="42" xfId="13" applyNumberFormat="1" applyFont="1" applyFill="1" applyBorder="1" applyAlignment="1">
      <alignment horizontal="center" vertical="center" shrinkToFit="1"/>
    </xf>
    <xf numFmtId="0" fontId="26" fillId="0" borderId="42" xfId="13" applyFont="1" applyFill="1" applyBorder="1" applyAlignment="1">
      <alignment horizontal="center" vertical="center" wrapText="1"/>
    </xf>
    <xf numFmtId="0" fontId="1" fillId="0" borderId="42" xfId="14" applyFont="1" applyBorder="1" applyAlignment="1">
      <alignment horizontal="left" vertical="center" wrapText="1"/>
    </xf>
    <xf numFmtId="171" fontId="25" fillId="0" borderId="42" xfId="13" applyNumberFormat="1" applyFont="1" applyFill="1" applyBorder="1" applyAlignment="1">
      <alignment horizontal="center" vertical="center" shrinkToFit="1"/>
    </xf>
    <xf numFmtId="2" fontId="25" fillId="0" borderId="42" xfId="13" applyNumberFormat="1" applyFont="1" applyFill="1" applyBorder="1" applyAlignment="1">
      <alignment horizontal="center" vertical="center" shrinkToFit="1"/>
    </xf>
    <xf numFmtId="3" fontId="25" fillId="0" borderId="42" xfId="13" applyNumberFormat="1" applyFont="1" applyFill="1" applyBorder="1" applyAlignment="1">
      <alignment horizontal="center" vertical="center" shrinkToFit="1"/>
    </xf>
    <xf numFmtId="0" fontId="26" fillId="0" borderId="42" xfId="13" applyFont="1" applyFill="1" applyBorder="1" applyAlignment="1">
      <alignment horizontal="left" vertical="center"/>
    </xf>
    <xf numFmtId="1" fontId="26" fillId="0" borderId="0" xfId="13" applyNumberFormat="1" applyFont="1" applyAlignment="1">
      <alignment vertical="center"/>
    </xf>
    <xf numFmtId="0" fontId="26" fillId="0" borderId="42" xfId="13" applyFont="1" applyBorder="1" applyAlignment="1">
      <alignment horizontal="center" vertical="center"/>
    </xf>
    <xf numFmtId="0" fontId="26" fillId="0" borderId="42" xfId="13" applyFont="1" applyBorder="1" applyAlignment="1">
      <alignment horizontal="left" vertical="center"/>
    </xf>
    <xf numFmtId="0" fontId="26" fillId="0" borderId="42" xfId="13" applyFont="1" applyFill="1" applyBorder="1" applyAlignment="1">
      <alignment horizontal="center" vertical="center"/>
    </xf>
    <xf numFmtId="3" fontId="27" fillId="0" borderId="42" xfId="13" applyNumberFormat="1" applyFont="1" applyFill="1" applyBorder="1" applyAlignment="1">
      <alignment horizontal="center" vertical="center"/>
    </xf>
    <xf numFmtId="166" fontId="2" fillId="2" borderId="4" xfId="1" applyNumberFormat="1" applyFont="1" applyFill="1" applyBorder="1" applyAlignment="1" applyProtection="1">
      <alignment horizontal="justify" vertical="top"/>
    </xf>
    <xf numFmtId="0" fontId="2" fillId="2" borderId="4" xfId="1" applyFont="1" applyFill="1" applyBorder="1" applyAlignment="1" applyProtection="1">
      <alignment horizontal="center"/>
    </xf>
    <xf numFmtId="3" fontId="2" fillId="2" borderId="4" xfId="1" applyNumberFormat="1" applyFont="1" applyFill="1" applyBorder="1" applyAlignment="1" applyProtection="1">
      <alignment horizontal="center"/>
    </xf>
    <xf numFmtId="3" fontId="2" fillId="6" borderId="4" xfId="1" applyNumberFormat="1" applyFont="1" applyFill="1" applyBorder="1" applyAlignment="1" applyProtection="1">
      <alignment horizontal="center"/>
    </xf>
    <xf numFmtId="0" fontId="2" fillId="2" borderId="42" xfId="1" applyFont="1" applyFill="1" applyBorder="1" applyAlignment="1">
      <alignment horizontal="center" vertical="center"/>
    </xf>
    <xf numFmtId="0" fontId="1" fillId="2" borderId="42" xfId="1" applyFont="1" applyFill="1" applyBorder="1" applyAlignment="1">
      <alignment horizontal="center" vertical="center"/>
    </xf>
    <xf numFmtId="37" fontId="13" fillId="2" borderId="42" xfId="1" quotePrefix="1" applyNumberFormat="1" applyFont="1" applyFill="1" applyBorder="1" applyAlignment="1" applyProtection="1">
      <alignment horizontal="right" vertical="center"/>
    </xf>
    <xf numFmtId="164" fontId="2" fillId="2" borderId="42" xfId="1" applyNumberFormat="1" applyFont="1" applyFill="1" applyBorder="1" applyAlignment="1">
      <alignment horizontal="center" vertical="center"/>
    </xf>
    <xf numFmtId="164" fontId="13" fillId="2" borderId="42" xfId="1" applyNumberFormat="1" applyFont="1" applyFill="1" applyBorder="1" applyAlignment="1">
      <alignment horizontal="center" vertical="center"/>
    </xf>
    <xf numFmtId="0" fontId="1" fillId="2" borderId="42" xfId="1" applyFill="1" applyBorder="1"/>
    <xf numFmtId="0" fontId="1" fillId="2" borderId="42" xfId="1" applyFill="1" applyBorder="1" applyAlignment="1">
      <alignment horizontal="center"/>
    </xf>
    <xf numFmtId="0" fontId="16" fillId="0" borderId="0" xfId="12" applyFont="1" applyAlignment="1">
      <alignment horizontal="center" vertical="center"/>
    </xf>
    <xf numFmtId="166" fontId="17" fillId="0" borderId="0" xfId="12" applyNumberFormat="1" applyFont="1" applyAlignment="1">
      <alignment horizontal="center" vertical="center" wrapText="1"/>
    </xf>
    <xf numFmtId="0" fontId="1" fillId="2" borderId="42" xfId="1" applyFill="1" applyBorder="1" applyAlignment="1">
      <alignment horizontal="center"/>
    </xf>
    <xf numFmtId="37" fontId="13" fillId="2" borderId="42" xfId="1" quotePrefix="1" applyNumberFormat="1" applyFont="1" applyFill="1" applyBorder="1" applyAlignment="1" applyProtection="1">
      <alignment horizontal="right" vertical="center"/>
    </xf>
    <xf numFmtId="0" fontId="13" fillId="5" borderId="23" xfId="0" applyFont="1" applyFill="1" applyBorder="1" applyAlignment="1" applyProtection="1">
      <alignment horizontal="center" vertical="center"/>
      <protection hidden="1"/>
    </xf>
    <xf numFmtId="0" fontId="13" fillId="5" borderId="35" xfId="0" applyFont="1" applyFill="1" applyBorder="1" applyAlignment="1" applyProtection="1">
      <alignment horizontal="center" vertical="center"/>
      <protection hidden="1"/>
    </xf>
    <xf numFmtId="0" fontId="13" fillId="5" borderId="41" xfId="0" applyFont="1" applyFill="1" applyBorder="1" applyAlignment="1" applyProtection="1">
      <alignment horizontal="center" vertical="center"/>
      <protection hidden="1"/>
    </xf>
    <xf numFmtId="0" fontId="13" fillId="4" borderId="17" xfId="0" applyFont="1" applyFill="1" applyBorder="1" applyAlignment="1" applyProtection="1">
      <alignment horizontal="center" vertical="center"/>
      <protection hidden="1"/>
    </xf>
    <xf numFmtId="0" fontId="13" fillId="4" borderId="27" xfId="0" applyFont="1" applyFill="1" applyBorder="1" applyAlignment="1" applyProtection="1">
      <alignment horizontal="center" vertical="center"/>
      <protection hidden="1"/>
    </xf>
    <xf numFmtId="0" fontId="13" fillId="4" borderId="10" xfId="0" applyFont="1" applyFill="1" applyBorder="1" applyAlignment="1" applyProtection="1">
      <alignment horizontal="center" vertical="center"/>
      <protection hidden="1"/>
    </xf>
    <xf numFmtId="0" fontId="13" fillId="4" borderId="11" xfId="0" applyFont="1" applyFill="1" applyBorder="1" applyAlignment="1" applyProtection="1">
      <alignment horizontal="center" vertical="center"/>
      <protection hidden="1"/>
    </xf>
    <xf numFmtId="166" fontId="13" fillId="4" borderId="23" xfId="1" applyNumberFormat="1" applyFont="1" applyFill="1" applyBorder="1" applyAlignment="1" applyProtection="1">
      <alignment horizontal="center" vertical="center"/>
    </xf>
    <xf numFmtId="166" fontId="13" fillId="4" borderId="19" xfId="1" applyNumberFormat="1" applyFont="1" applyFill="1" applyBorder="1" applyAlignment="1" applyProtection="1">
      <alignment horizontal="center" vertical="center"/>
    </xf>
    <xf numFmtId="166" fontId="13" fillId="4" borderId="24" xfId="1" applyNumberFormat="1" applyFont="1" applyFill="1" applyBorder="1" applyAlignment="1" applyProtection="1">
      <alignment horizontal="center" vertical="center"/>
    </xf>
    <xf numFmtId="166" fontId="13" fillId="4" borderId="20" xfId="1" applyNumberFormat="1" applyFont="1" applyFill="1" applyBorder="1" applyAlignment="1" applyProtection="1">
      <alignment horizontal="center" vertical="center"/>
    </xf>
    <xf numFmtId="166" fontId="13" fillId="4" borderId="12" xfId="1" applyNumberFormat="1" applyFont="1" applyFill="1" applyBorder="1" applyAlignment="1" applyProtection="1">
      <alignment horizontal="center" vertical="center"/>
    </xf>
    <xf numFmtId="166" fontId="13" fillId="4" borderId="9" xfId="1" applyNumberFormat="1" applyFont="1" applyFill="1" applyBorder="1" applyAlignment="1" applyProtection="1">
      <alignment horizontal="center" vertical="center"/>
    </xf>
    <xf numFmtId="166" fontId="13" fillId="5" borderId="12" xfId="1" applyNumberFormat="1" applyFont="1" applyFill="1" applyBorder="1" applyAlignment="1" applyProtection="1">
      <alignment horizontal="center" vertical="center" wrapText="1"/>
    </xf>
    <xf numFmtId="166" fontId="13" fillId="5" borderId="9" xfId="1" applyNumberFormat="1" applyFont="1" applyFill="1" applyBorder="1" applyAlignment="1" applyProtection="1">
      <alignment horizontal="center" vertical="center" wrapText="1"/>
    </xf>
    <xf numFmtId="0" fontId="23" fillId="0" borderId="42" xfId="13" applyFont="1" applyBorder="1" applyAlignment="1">
      <alignment horizontal="center" vertical="center"/>
    </xf>
    <xf numFmtId="0" fontId="23" fillId="0" borderId="0" xfId="13" applyFont="1" applyAlignment="1">
      <alignment horizontal="center" vertical="center"/>
    </xf>
    <xf numFmtId="164" fontId="28" fillId="7" borderId="0" xfId="1" applyNumberFormat="1" applyFont="1" applyFill="1" applyBorder="1" applyAlignment="1" applyProtection="1">
      <alignment horizontal="center"/>
    </xf>
  </cellXfs>
  <cellStyles count="15">
    <cellStyle name="Comma" xfId="10" builtinId="3"/>
    <cellStyle name="Comma 2" xfId="2" xr:uid="{00000000-0005-0000-0000-000001000000}"/>
    <cellStyle name="Comma 2 2" xfId="7" xr:uid="{00000000-0005-0000-0000-000002000000}"/>
    <cellStyle name="Comma 3" xfId="3" xr:uid="{00000000-0005-0000-0000-000003000000}"/>
    <cellStyle name="Normal" xfId="0" builtinId="0"/>
    <cellStyle name="Normal 10 2" xfId="12" xr:uid="{00000000-0005-0000-0000-000005000000}"/>
    <cellStyle name="Normal 2" xfId="1" xr:uid="{00000000-0005-0000-0000-000006000000}"/>
    <cellStyle name="Normal 2 2" xfId="5" xr:uid="{00000000-0005-0000-0000-000007000000}"/>
    <cellStyle name="Normal 2 3" xfId="11" xr:uid="{00000000-0005-0000-0000-000008000000}"/>
    <cellStyle name="Normal 3" xfId="4" xr:uid="{00000000-0005-0000-0000-000009000000}"/>
    <cellStyle name="Normal 3 2" xfId="8" xr:uid="{00000000-0005-0000-0000-00000A000000}"/>
    <cellStyle name="Normal 4" xfId="6" xr:uid="{00000000-0005-0000-0000-00000B000000}"/>
    <cellStyle name="Normal 4 2" xfId="9" xr:uid="{00000000-0005-0000-0000-00000C000000}"/>
    <cellStyle name="Normal 5" xfId="13" xr:uid="{00000000-0005-0000-0000-00000D000000}"/>
    <cellStyle name="Normal 6" xfId="14" xr:uid="{00000000-0005-0000-0000-00000E000000}"/>
  </cellStyles>
  <dxfs count="0"/>
  <tableStyles count="0" defaultTableStyle="TableStyleMedium9"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gw4\d\My%20Document\Bk_hgw-4\zaheer\MAKRAN%20COASTAL%202000\BOQ%20Nallient%20Gawadar%20Sub%20Sectio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 1"/>
      <sheetName val="TOC"/>
      <sheetName val="SOC"/>
      <sheetName val="BOQ-1of1"/>
      <sheetName val="BOQ-1of2"/>
      <sheetName val="BOQ-2"/>
      <sheetName val="BOQ-3"/>
      <sheetName val="BOQ 4A-1"/>
      <sheetName val="Boq 4A-2"/>
      <sheetName val="BOQ 4B-1"/>
      <sheetName val="BOQ 4B-2"/>
      <sheetName val="BOQ 4B-3"/>
      <sheetName val="BOQ 4C-1"/>
      <sheetName val="BOQ 4C-2"/>
      <sheetName val="BOQ-5"/>
      <sheetName val="BOQ 6"/>
      <sheetName val="BOQ 7"/>
      <sheetName val="SOC-FINAL"/>
    </sheetNames>
    <sheetDataSet>
      <sheetData sheetId="0" refreshError="1">
        <row r="4">
          <cell r="A4" t="str">
            <v xml:space="preserve"> NALLIENT- GAWADAR SUB SECTION</v>
          </cell>
        </row>
        <row r="5">
          <cell r="A5" t="str">
            <v>Bill No. 1:  Earthwork</v>
          </cell>
        </row>
        <row r="6">
          <cell r="A6" t="str">
            <v>Pay Item</v>
          </cell>
          <cell r="B6" t="str">
            <v>Item Description</v>
          </cell>
          <cell r="C6" t="str">
            <v>Unit</v>
          </cell>
          <cell r="D6" t="str">
            <v>Quantity</v>
          </cell>
          <cell r="E6" t="str">
            <v>Rate</v>
          </cell>
          <cell r="F6" t="str">
            <v>Amount</v>
          </cell>
        </row>
        <row r="7">
          <cell r="A7" t="str">
            <v>No.</v>
          </cell>
          <cell r="E7" t="str">
            <v>(Rs.)</v>
          </cell>
          <cell r="F7" t="str">
            <v>(Rs.)</v>
          </cell>
        </row>
        <row r="8">
          <cell r="F8">
            <v>0</v>
          </cell>
        </row>
        <row r="9">
          <cell r="A9" t="str">
            <v>101</v>
          </cell>
          <cell r="B9" t="str">
            <v>Clearing &amp; Grubbing</v>
          </cell>
          <cell r="C9" t="str">
            <v>SM</v>
          </cell>
          <cell r="D9">
            <v>980000</v>
          </cell>
          <cell r="F9">
            <v>0</v>
          </cell>
        </row>
        <row r="10">
          <cell r="A10" t="str">
            <v>102a</v>
          </cell>
          <cell r="B10" t="str">
            <v>Removal of trees , 150-300 mm girth</v>
          </cell>
          <cell r="C10" t="str">
            <v>Each</v>
          </cell>
          <cell r="D10">
            <v>30</v>
          </cell>
          <cell r="F10">
            <v>0</v>
          </cell>
        </row>
        <row r="11">
          <cell r="A11" t="str">
            <v>102b</v>
          </cell>
          <cell r="B11" t="str">
            <v>Removal of trees , 301-600 mm girth</v>
          </cell>
          <cell r="C11" t="str">
            <v>Each</v>
          </cell>
          <cell r="D11">
            <v>24</v>
          </cell>
          <cell r="F11">
            <v>0</v>
          </cell>
        </row>
        <row r="12">
          <cell r="A12" t="str">
            <v>102c</v>
          </cell>
          <cell r="B12" t="str">
            <v>Removal of trees , 601 mm or over girth</v>
          </cell>
          <cell r="C12" t="str">
            <v>Each</v>
          </cell>
          <cell r="D12" t="str">
            <v>-</v>
          </cell>
          <cell r="F12">
            <v>0</v>
          </cell>
        </row>
        <row r="13">
          <cell r="A13" t="str">
            <v>104</v>
          </cell>
          <cell r="B13" t="str">
            <v>Compaction of Natural Ground</v>
          </cell>
          <cell r="C13" t="str">
            <v>SM</v>
          </cell>
          <cell r="D13">
            <v>1210000</v>
          </cell>
          <cell r="F13">
            <v>0</v>
          </cell>
        </row>
        <row r="14">
          <cell r="A14" t="str">
            <v>106a</v>
          </cell>
          <cell r="B14" t="str">
            <v>Excavate Unsuitable  Common Material</v>
          </cell>
          <cell r="C14" t="str">
            <v>CM</v>
          </cell>
          <cell r="D14">
            <v>90000</v>
          </cell>
          <cell r="F14">
            <v>0</v>
          </cell>
        </row>
        <row r="15">
          <cell r="A15" t="str">
            <v>108a</v>
          </cell>
          <cell r="B15" t="str">
            <v xml:space="preserve">Formation of Embankment from Roadway Excavation </v>
          </cell>
          <cell r="C15" t="str">
            <v>CM</v>
          </cell>
          <cell r="D15">
            <v>210000</v>
          </cell>
          <cell r="F15">
            <v>0</v>
          </cell>
        </row>
        <row r="16">
          <cell r="B16" t="str">
            <v xml:space="preserve"> in Common Material</v>
          </cell>
          <cell r="F16">
            <v>0</v>
          </cell>
        </row>
        <row r="17">
          <cell r="A17" t="str">
            <v>108b</v>
          </cell>
          <cell r="B17" t="str">
            <v>Formation of Embankment from Roadway Excavation</v>
          </cell>
          <cell r="C17" t="str">
            <v>CM</v>
          </cell>
          <cell r="D17" t="str">
            <v>-</v>
          </cell>
          <cell r="F17">
            <v>0</v>
          </cell>
        </row>
        <row r="18">
          <cell r="B18" t="str">
            <v>in Rock Material</v>
          </cell>
          <cell r="F18">
            <v>0</v>
          </cell>
        </row>
        <row r="19">
          <cell r="A19" t="str">
            <v>108c</v>
          </cell>
          <cell r="B19" t="str">
            <v xml:space="preserve">Formation of Embankment from Borrow Excavation </v>
          </cell>
          <cell r="C19" t="str">
            <v>CM</v>
          </cell>
          <cell r="D19">
            <v>1790000</v>
          </cell>
          <cell r="F19">
            <v>0</v>
          </cell>
        </row>
        <row r="20">
          <cell r="B20" t="str">
            <v xml:space="preserve"> in Common Material</v>
          </cell>
          <cell r="F20">
            <v>0</v>
          </cell>
        </row>
        <row r="21">
          <cell r="F21">
            <v>0</v>
          </cell>
        </row>
        <row r="27">
          <cell r="F27">
            <v>0</v>
          </cell>
        </row>
        <row r="28">
          <cell r="B28" t="str">
            <v>Total of Bill 1 carried to summary</v>
          </cell>
          <cell r="F28">
            <v>0</v>
          </cell>
        </row>
        <row r="29">
          <cell r="A29" t="str">
            <v>[ C40AC98.XLS    Bill 1 ]</v>
          </cell>
          <cell r="F29" t="str">
            <v>PG # 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5:G30"/>
  <sheetViews>
    <sheetView view="pageBreakPreview" zoomScale="60" zoomScaleNormal="100" workbookViewId="0">
      <selection activeCell="K25" sqref="K25"/>
    </sheetView>
  </sheetViews>
  <sheetFormatPr defaultColWidth="9.140625" defaultRowHeight="12.75" x14ac:dyDescent="0.2"/>
  <cols>
    <col min="1" max="1" width="13.85546875" style="197" customWidth="1"/>
    <col min="2" max="2" width="17.85546875" style="197" customWidth="1"/>
    <col min="3" max="3" width="14.5703125" style="197" customWidth="1"/>
    <col min="4" max="7" width="13.85546875" style="197" customWidth="1"/>
    <col min="8" max="256" width="9.140625" style="197"/>
    <col min="257" max="257" width="13.85546875" style="197" customWidth="1"/>
    <col min="258" max="258" width="17.85546875" style="197" customWidth="1"/>
    <col min="259" max="259" width="14.5703125" style="197" customWidth="1"/>
    <col min="260" max="263" width="13.85546875" style="197" customWidth="1"/>
    <col min="264" max="512" width="9.140625" style="197"/>
    <col min="513" max="513" width="13.85546875" style="197" customWidth="1"/>
    <col min="514" max="514" width="17.85546875" style="197" customWidth="1"/>
    <col min="515" max="515" width="14.5703125" style="197" customWidth="1"/>
    <col min="516" max="519" width="13.85546875" style="197" customWidth="1"/>
    <col min="520" max="768" width="9.140625" style="197"/>
    <col min="769" max="769" width="13.85546875" style="197" customWidth="1"/>
    <col min="770" max="770" width="17.85546875" style="197" customWidth="1"/>
    <col min="771" max="771" width="14.5703125" style="197" customWidth="1"/>
    <col min="772" max="775" width="13.85546875" style="197" customWidth="1"/>
    <col min="776" max="1024" width="9.140625" style="197"/>
    <col min="1025" max="1025" width="13.85546875" style="197" customWidth="1"/>
    <col min="1026" max="1026" width="17.85546875" style="197" customWidth="1"/>
    <col min="1027" max="1027" width="14.5703125" style="197" customWidth="1"/>
    <col min="1028" max="1031" width="13.85546875" style="197" customWidth="1"/>
    <col min="1032" max="1280" width="9.140625" style="197"/>
    <col min="1281" max="1281" width="13.85546875" style="197" customWidth="1"/>
    <col min="1282" max="1282" width="17.85546875" style="197" customWidth="1"/>
    <col min="1283" max="1283" width="14.5703125" style="197" customWidth="1"/>
    <col min="1284" max="1287" width="13.85546875" style="197" customWidth="1"/>
    <col min="1288" max="1536" width="9.140625" style="197"/>
    <col min="1537" max="1537" width="13.85546875" style="197" customWidth="1"/>
    <col min="1538" max="1538" width="17.85546875" style="197" customWidth="1"/>
    <col min="1539" max="1539" width="14.5703125" style="197" customWidth="1"/>
    <col min="1540" max="1543" width="13.85546875" style="197" customWidth="1"/>
    <col min="1544" max="1792" width="9.140625" style="197"/>
    <col min="1793" max="1793" width="13.85546875" style="197" customWidth="1"/>
    <col min="1794" max="1794" width="17.85546875" style="197" customWidth="1"/>
    <col min="1795" max="1795" width="14.5703125" style="197" customWidth="1"/>
    <col min="1796" max="1799" width="13.85546875" style="197" customWidth="1"/>
    <col min="1800" max="2048" width="9.140625" style="197"/>
    <col min="2049" max="2049" width="13.85546875" style="197" customWidth="1"/>
    <col min="2050" max="2050" width="17.85546875" style="197" customWidth="1"/>
    <col min="2051" max="2051" width="14.5703125" style="197" customWidth="1"/>
    <col min="2052" max="2055" width="13.85546875" style="197" customWidth="1"/>
    <col min="2056" max="2304" width="9.140625" style="197"/>
    <col min="2305" max="2305" width="13.85546875" style="197" customWidth="1"/>
    <col min="2306" max="2306" width="17.85546875" style="197" customWidth="1"/>
    <col min="2307" max="2307" width="14.5703125" style="197" customWidth="1"/>
    <col min="2308" max="2311" width="13.85546875" style="197" customWidth="1"/>
    <col min="2312" max="2560" width="9.140625" style="197"/>
    <col min="2561" max="2561" width="13.85546875" style="197" customWidth="1"/>
    <col min="2562" max="2562" width="17.85546875" style="197" customWidth="1"/>
    <col min="2563" max="2563" width="14.5703125" style="197" customWidth="1"/>
    <col min="2564" max="2567" width="13.85546875" style="197" customWidth="1"/>
    <col min="2568" max="2816" width="9.140625" style="197"/>
    <col min="2817" max="2817" width="13.85546875" style="197" customWidth="1"/>
    <col min="2818" max="2818" width="17.85546875" style="197" customWidth="1"/>
    <col min="2819" max="2819" width="14.5703125" style="197" customWidth="1"/>
    <col min="2820" max="2823" width="13.85546875" style="197" customWidth="1"/>
    <col min="2824" max="3072" width="9.140625" style="197"/>
    <col min="3073" max="3073" width="13.85546875" style="197" customWidth="1"/>
    <col min="3074" max="3074" width="17.85546875" style="197" customWidth="1"/>
    <col min="3075" max="3075" width="14.5703125" style="197" customWidth="1"/>
    <col min="3076" max="3079" width="13.85546875" style="197" customWidth="1"/>
    <col min="3080" max="3328" width="9.140625" style="197"/>
    <col min="3329" max="3329" width="13.85546875" style="197" customWidth="1"/>
    <col min="3330" max="3330" width="17.85546875" style="197" customWidth="1"/>
    <col min="3331" max="3331" width="14.5703125" style="197" customWidth="1"/>
    <col min="3332" max="3335" width="13.85546875" style="197" customWidth="1"/>
    <col min="3336" max="3584" width="9.140625" style="197"/>
    <col min="3585" max="3585" width="13.85546875" style="197" customWidth="1"/>
    <col min="3586" max="3586" width="17.85546875" style="197" customWidth="1"/>
    <col min="3587" max="3587" width="14.5703125" style="197" customWidth="1"/>
    <col min="3588" max="3591" width="13.85546875" style="197" customWidth="1"/>
    <col min="3592" max="3840" width="9.140625" style="197"/>
    <col min="3841" max="3841" width="13.85546875" style="197" customWidth="1"/>
    <col min="3842" max="3842" width="17.85546875" style="197" customWidth="1"/>
    <col min="3843" max="3843" width="14.5703125" style="197" customWidth="1"/>
    <col min="3844" max="3847" width="13.85546875" style="197" customWidth="1"/>
    <col min="3848" max="4096" width="9.140625" style="197"/>
    <col min="4097" max="4097" width="13.85546875" style="197" customWidth="1"/>
    <col min="4098" max="4098" width="17.85546875" style="197" customWidth="1"/>
    <col min="4099" max="4099" width="14.5703125" style="197" customWidth="1"/>
    <col min="4100" max="4103" width="13.85546875" style="197" customWidth="1"/>
    <col min="4104" max="4352" width="9.140625" style="197"/>
    <col min="4353" max="4353" width="13.85546875" style="197" customWidth="1"/>
    <col min="4354" max="4354" width="17.85546875" style="197" customWidth="1"/>
    <col min="4355" max="4355" width="14.5703125" style="197" customWidth="1"/>
    <col min="4356" max="4359" width="13.85546875" style="197" customWidth="1"/>
    <col min="4360" max="4608" width="9.140625" style="197"/>
    <col min="4609" max="4609" width="13.85546875" style="197" customWidth="1"/>
    <col min="4610" max="4610" width="17.85546875" style="197" customWidth="1"/>
    <col min="4611" max="4611" width="14.5703125" style="197" customWidth="1"/>
    <col min="4612" max="4615" width="13.85546875" style="197" customWidth="1"/>
    <col min="4616" max="4864" width="9.140625" style="197"/>
    <col min="4865" max="4865" width="13.85546875" style="197" customWidth="1"/>
    <col min="4866" max="4866" width="17.85546875" style="197" customWidth="1"/>
    <col min="4867" max="4867" width="14.5703125" style="197" customWidth="1"/>
    <col min="4868" max="4871" width="13.85546875" style="197" customWidth="1"/>
    <col min="4872" max="5120" width="9.140625" style="197"/>
    <col min="5121" max="5121" width="13.85546875" style="197" customWidth="1"/>
    <col min="5122" max="5122" width="17.85546875" style="197" customWidth="1"/>
    <col min="5123" max="5123" width="14.5703125" style="197" customWidth="1"/>
    <col min="5124" max="5127" width="13.85546875" style="197" customWidth="1"/>
    <col min="5128" max="5376" width="9.140625" style="197"/>
    <col min="5377" max="5377" width="13.85546875" style="197" customWidth="1"/>
    <col min="5378" max="5378" width="17.85546875" style="197" customWidth="1"/>
    <col min="5379" max="5379" width="14.5703125" style="197" customWidth="1"/>
    <col min="5380" max="5383" width="13.85546875" style="197" customWidth="1"/>
    <col min="5384" max="5632" width="9.140625" style="197"/>
    <col min="5633" max="5633" width="13.85546875" style="197" customWidth="1"/>
    <col min="5634" max="5634" width="17.85546875" style="197" customWidth="1"/>
    <col min="5635" max="5635" width="14.5703125" style="197" customWidth="1"/>
    <col min="5636" max="5639" width="13.85546875" style="197" customWidth="1"/>
    <col min="5640" max="5888" width="9.140625" style="197"/>
    <col min="5889" max="5889" width="13.85546875" style="197" customWidth="1"/>
    <col min="5890" max="5890" width="17.85546875" style="197" customWidth="1"/>
    <col min="5891" max="5891" width="14.5703125" style="197" customWidth="1"/>
    <col min="5892" max="5895" width="13.85546875" style="197" customWidth="1"/>
    <col min="5896" max="6144" width="9.140625" style="197"/>
    <col min="6145" max="6145" width="13.85546875" style="197" customWidth="1"/>
    <col min="6146" max="6146" width="17.85546875" style="197" customWidth="1"/>
    <col min="6147" max="6147" width="14.5703125" style="197" customWidth="1"/>
    <col min="6148" max="6151" width="13.85546875" style="197" customWidth="1"/>
    <col min="6152" max="6400" width="9.140625" style="197"/>
    <col min="6401" max="6401" width="13.85546875" style="197" customWidth="1"/>
    <col min="6402" max="6402" width="17.85546875" style="197" customWidth="1"/>
    <col min="6403" max="6403" width="14.5703125" style="197" customWidth="1"/>
    <col min="6404" max="6407" width="13.85546875" style="197" customWidth="1"/>
    <col min="6408" max="6656" width="9.140625" style="197"/>
    <col min="6657" max="6657" width="13.85546875" style="197" customWidth="1"/>
    <col min="6658" max="6658" width="17.85546875" style="197" customWidth="1"/>
    <col min="6659" max="6659" width="14.5703125" style="197" customWidth="1"/>
    <col min="6660" max="6663" width="13.85546875" style="197" customWidth="1"/>
    <col min="6664" max="6912" width="9.140625" style="197"/>
    <col min="6913" max="6913" width="13.85546875" style="197" customWidth="1"/>
    <col min="6914" max="6914" width="17.85546875" style="197" customWidth="1"/>
    <col min="6915" max="6915" width="14.5703125" style="197" customWidth="1"/>
    <col min="6916" max="6919" width="13.85546875" style="197" customWidth="1"/>
    <col min="6920" max="7168" width="9.140625" style="197"/>
    <col min="7169" max="7169" width="13.85546875" style="197" customWidth="1"/>
    <col min="7170" max="7170" width="17.85546875" style="197" customWidth="1"/>
    <col min="7171" max="7171" width="14.5703125" style="197" customWidth="1"/>
    <col min="7172" max="7175" width="13.85546875" style="197" customWidth="1"/>
    <col min="7176" max="7424" width="9.140625" style="197"/>
    <col min="7425" max="7425" width="13.85546875" style="197" customWidth="1"/>
    <col min="7426" max="7426" width="17.85546875" style="197" customWidth="1"/>
    <col min="7427" max="7427" width="14.5703125" style="197" customWidth="1"/>
    <col min="7428" max="7431" width="13.85546875" style="197" customWidth="1"/>
    <col min="7432" max="7680" width="9.140625" style="197"/>
    <col min="7681" max="7681" width="13.85546875" style="197" customWidth="1"/>
    <col min="7682" max="7682" width="17.85546875" style="197" customWidth="1"/>
    <col min="7683" max="7683" width="14.5703125" style="197" customWidth="1"/>
    <col min="7684" max="7687" width="13.85546875" style="197" customWidth="1"/>
    <col min="7688" max="7936" width="9.140625" style="197"/>
    <col min="7937" max="7937" width="13.85546875" style="197" customWidth="1"/>
    <col min="7938" max="7938" width="17.85546875" style="197" customWidth="1"/>
    <col min="7939" max="7939" width="14.5703125" style="197" customWidth="1"/>
    <col min="7940" max="7943" width="13.85546875" style="197" customWidth="1"/>
    <col min="7944" max="8192" width="9.140625" style="197"/>
    <col min="8193" max="8193" width="13.85546875" style="197" customWidth="1"/>
    <col min="8194" max="8194" width="17.85546875" style="197" customWidth="1"/>
    <col min="8195" max="8195" width="14.5703125" style="197" customWidth="1"/>
    <col min="8196" max="8199" width="13.85546875" style="197" customWidth="1"/>
    <col min="8200" max="8448" width="9.140625" style="197"/>
    <col min="8449" max="8449" width="13.85546875" style="197" customWidth="1"/>
    <col min="8450" max="8450" width="17.85546875" style="197" customWidth="1"/>
    <col min="8451" max="8451" width="14.5703125" style="197" customWidth="1"/>
    <col min="8452" max="8455" width="13.85546875" style="197" customWidth="1"/>
    <col min="8456" max="8704" width="9.140625" style="197"/>
    <col min="8705" max="8705" width="13.85546875" style="197" customWidth="1"/>
    <col min="8706" max="8706" width="17.85546875" style="197" customWidth="1"/>
    <col min="8707" max="8707" width="14.5703125" style="197" customWidth="1"/>
    <col min="8708" max="8711" width="13.85546875" style="197" customWidth="1"/>
    <col min="8712" max="8960" width="9.140625" style="197"/>
    <col min="8961" max="8961" width="13.85546875" style="197" customWidth="1"/>
    <col min="8962" max="8962" width="17.85546875" style="197" customWidth="1"/>
    <col min="8963" max="8963" width="14.5703125" style="197" customWidth="1"/>
    <col min="8964" max="8967" width="13.85546875" style="197" customWidth="1"/>
    <col min="8968" max="9216" width="9.140625" style="197"/>
    <col min="9217" max="9217" width="13.85546875" style="197" customWidth="1"/>
    <col min="9218" max="9218" width="17.85546875" style="197" customWidth="1"/>
    <col min="9219" max="9219" width="14.5703125" style="197" customWidth="1"/>
    <col min="9220" max="9223" width="13.85546875" style="197" customWidth="1"/>
    <col min="9224" max="9472" width="9.140625" style="197"/>
    <col min="9473" max="9473" width="13.85546875" style="197" customWidth="1"/>
    <col min="9474" max="9474" width="17.85546875" style="197" customWidth="1"/>
    <col min="9475" max="9475" width="14.5703125" style="197" customWidth="1"/>
    <col min="9476" max="9479" width="13.85546875" style="197" customWidth="1"/>
    <col min="9480" max="9728" width="9.140625" style="197"/>
    <col min="9729" max="9729" width="13.85546875" style="197" customWidth="1"/>
    <col min="9730" max="9730" width="17.85546875" style="197" customWidth="1"/>
    <col min="9731" max="9731" width="14.5703125" style="197" customWidth="1"/>
    <col min="9732" max="9735" width="13.85546875" style="197" customWidth="1"/>
    <col min="9736" max="9984" width="9.140625" style="197"/>
    <col min="9985" max="9985" width="13.85546875" style="197" customWidth="1"/>
    <col min="9986" max="9986" width="17.85546875" style="197" customWidth="1"/>
    <col min="9987" max="9987" width="14.5703125" style="197" customWidth="1"/>
    <col min="9988" max="9991" width="13.85546875" style="197" customWidth="1"/>
    <col min="9992" max="10240" width="9.140625" style="197"/>
    <col min="10241" max="10241" width="13.85546875" style="197" customWidth="1"/>
    <col min="10242" max="10242" width="17.85546875" style="197" customWidth="1"/>
    <col min="10243" max="10243" width="14.5703125" style="197" customWidth="1"/>
    <col min="10244" max="10247" width="13.85546875" style="197" customWidth="1"/>
    <col min="10248" max="10496" width="9.140625" style="197"/>
    <col min="10497" max="10497" width="13.85546875" style="197" customWidth="1"/>
    <col min="10498" max="10498" width="17.85546875" style="197" customWidth="1"/>
    <col min="10499" max="10499" width="14.5703125" style="197" customWidth="1"/>
    <col min="10500" max="10503" width="13.85546875" style="197" customWidth="1"/>
    <col min="10504" max="10752" width="9.140625" style="197"/>
    <col min="10753" max="10753" width="13.85546875" style="197" customWidth="1"/>
    <col min="10754" max="10754" width="17.85546875" style="197" customWidth="1"/>
    <col min="10755" max="10755" width="14.5703125" style="197" customWidth="1"/>
    <col min="10756" max="10759" width="13.85546875" style="197" customWidth="1"/>
    <col min="10760" max="11008" width="9.140625" style="197"/>
    <col min="11009" max="11009" width="13.85546875" style="197" customWidth="1"/>
    <col min="11010" max="11010" width="17.85546875" style="197" customWidth="1"/>
    <col min="11011" max="11011" width="14.5703125" style="197" customWidth="1"/>
    <col min="11012" max="11015" width="13.85546875" style="197" customWidth="1"/>
    <col min="11016" max="11264" width="9.140625" style="197"/>
    <col min="11265" max="11265" width="13.85546875" style="197" customWidth="1"/>
    <col min="11266" max="11266" width="17.85546875" style="197" customWidth="1"/>
    <col min="11267" max="11267" width="14.5703125" style="197" customWidth="1"/>
    <col min="11268" max="11271" width="13.85546875" style="197" customWidth="1"/>
    <col min="11272" max="11520" width="9.140625" style="197"/>
    <col min="11521" max="11521" width="13.85546875" style="197" customWidth="1"/>
    <col min="11522" max="11522" width="17.85546875" style="197" customWidth="1"/>
    <col min="11523" max="11523" width="14.5703125" style="197" customWidth="1"/>
    <col min="11524" max="11527" width="13.85546875" style="197" customWidth="1"/>
    <col min="11528" max="11776" width="9.140625" style="197"/>
    <col min="11777" max="11777" width="13.85546875" style="197" customWidth="1"/>
    <col min="11778" max="11778" width="17.85546875" style="197" customWidth="1"/>
    <col min="11779" max="11779" width="14.5703125" style="197" customWidth="1"/>
    <col min="11780" max="11783" width="13.85546875" style="197" customWidth="1"/>
    <col min="11784" max="12032" width="9.140625" style="197"/>
    <col min="12033" max="12033" width="13.85546875" style="197" customWidth="1"/>
    <col min="12034" max="12034" width="17.85546875" style="197" customWidth="1"/>
    <col min="12035" max="12035" width="14.5703125" style="197" customWidth="1"/>
    <col min="12036" max="12039" width="13.85546875" style="197" customWidth="1"/>
    <col min="12040" max="12288" width="9.140625" style="197"/>
    <col min="12289" max="12289" width="13.85546875" style="197" customWidth="1"/>
    <col min="12290" max="12290" width="17.85546875" style="197" customWidth="1"/>
    <col min="12291" max="12291" width="14.5703125" style="197" customWidth="1"/>
    <col min="12292" max="12295" width="13.85546875" style="197" customWidth="1"/>
    <col min="12296" max="12544" width="9.140625" style="197"/>
    <col min="12545" max="12545" width="13.85546875" style="197" customWidth="1"/>
    <col min="12546" max="12546" width="17.85546875" style="197" customWidth="1"/>
    <col min="12547" max="12547" width="14.5703125" style="197" customWidth="1"/>
    <col min="12548" max="12551" width="13.85546875" style="197" customWidth="1"/>
    <col min="12552" max="12800" width="9.140625" style="197"/>
    <col min="12801" max="12801" width="13.85546875" style="197" customWidth="1"/>
    <col min="12802" max="12802" width="17.85546875" style="197" customWidth="1"/>
    <col min="12803" max="12803" width="14.5703125" style="197" customWidth="1"/>
    <col min="12804" max="12807" width="13.85546875" style="197" customWidth="1"/>
    <col min="12808" max="13056" width="9.140625" style="197"/>
    <col min="13057" max="13057" width="13.85546875" style="197" customWidth="1"/>
    <col min="13058" max="13058" width="17.85546875" style="197" customWidth="1"/>
    <col min="13059" max="13059" width="14.5703125" style="197" customWidth="1"/>
    <col min="13060" max="13063" width="13.85546875" style="197" customWidth="1"/>
    <col min="13064" max="13312" width="9.140625" style="197"/>
    <col min="13313" max="13313" width="13.85546875" style="197" customWidth="1"/>
    <col min="13314" max="13314" width="17.85546875" style="197" customWidth="1"/>
    <col min="13315" max="13315" width="14.5703125" style="197" customWidth="1"/>
    <col min="13316" max="13319" width="13.85546875" style="197" customWidth="1"/>
    <col min="13320" max="13568" width="9.140625" style="197"/>
    <col min="13569" max="13569" width="13.85546875" style="197" customWidth="1"/>
    <col min="13570" max="13570" width="17.85546875" style="197" customWidth="1"/>
    <col min="13571" max="13571" width="14.5703125" style="197" customWidth="1"/>
    <col min="13572" max="13575" width="13.85546875" style="197" customWidth="1"/>
    <col min="13576" max="13824" width="9.140625" style="197"/>
    <col min="13825" max="13825" width="13.85546875" style="197" customWidth="1"/>
    <col min="13826" max="13826" width="17.85546875" style="197" customWidth="1"/>
    <col min="13827" max="13827" width="14.5703125" style="197" customWidth="1"/>
    <col min="13828" max="13831" width="13.85546875" style="197" customWidth="1"/>
    <col min="13832" max="14080" width="9.140625" style="197"/>
    <col min="14081" max="14081" width="13.85546875" style="197" customWidth="1"/>
    <col min="14082" max="14082" width="17.85546875" style="197" customWidth="1"/>
    <col min="14083" max="14083" width="14.5703125" style="197" customWidth="1"/>
    <col min="14084" max="14087" width="13.85546875" style="197" customWidth="1"/>
    <col min="14088" max="14336" width="9.140625" style="197"/>
    <col min="14337" max="14337" width="13.85546875" style="197" customWidth="1"/>
    <col min="14338" max="14338" width="17.85546875" style="197" customWidth="1"/>
    <col min="14339" max="14339" width="14.5703125" style="197" customWidth="1"/>
    <col min="14340" max="14343" width="13.85546875" style="197" customWidth="1"/>
    <col min="14344" max="14592" width="9.140625" style="197"/>
    <col min="14593" max="14593" width="13.85546875" style="197" customWidth="1"/>
    <col min="14594" max="14594" width="17.85546875" style="197" customWidth="1"/>
    <col min="14595" max="14595" width="14.5703125" style="197" customWidth="1"/>
    <col min="14596" max="14599" width="13.85546875" style="197" customWidth="1"/>
    <col min="14600" max="14848" width="9.140625" style="197"/>
    <col min="14849" max="14849" width="13.85546875" style="197" customWidth="1"/>
    <col min="14850" max="14850" width="17.85546875" style="197" customWidth="1"/>
    <col min="14851" max="14851" width="14.5703125" style="197" customWidth="1"/>
    <col min="14852" max="14855" width="13.85546875" style="197" customWidth="1"/>
    <col min="14856" max="15104" width="9.140625" style="197"/>
    <col min="15105" max="15105" width="13.85546875" style="197" customWidth="1"/>
    <col min="15106" max="15106" width="17.85546875" style="197" customWidth="1"/>
    <col min="15107" max="15107" width="14.5703125" style="197" customWidth="1"/>
    <col min="15108" max="15111" width="13.85546875" style="197" customWidth="1"/>
    <col min="15112" max="15360" width="9.140625" style="197"/>
    <col min="15361" max="15361" width="13.85546875" style="197" customWidth="1"/>
    <col min="15362" max="15362" width="17.85546875" style="197" customWidth="1"/>
    <col min="15363" max="15363" width="14.5703125" style="197" customWidth="1"/>
    <col min="15364" max="15367" width="13.85546875" style="197" customWidth="1"/>
    <col min="15368" max="15616" width="9.140625" style="197"/>
    <col min="15617" max="15617" width="13.85546875" style="197" customWidth="1"/>
    <col min="15618" max="15618" width="17.85546875" style="197" customWidth="1"/>
    <col min="15619" max="15619" width="14.5703125" style="197" customWidth="1"/>
    <col min="15620" max="15623" width="13.85546875" style="197" customWidth="1"/>
    <col min="15624" max="15872" width="9.140625" style="197"/>
    <col min="15873" max="15873" width="13.85546875" style="197" customWidth="1"/>
    <col min="15874" max="15874" width="17.85546875" style="197" customWidth="1"/>
    <col min="15875" max="15875" width="14.5703125" style="197" customWidth="1"/>
    <col min="15876" max="15879" width="13.85546875" style="197" customWidth="1"/>
    <col min="15880" max="16128" width="9.140625" style="197"/>
    <col min="16129" max="16129" width="13.85546875" style="197" customWidth="1"/>
    <col min="16130" max="16130" width="17.85546875" style="197" customWidth="1"/>
    <col min="16131" max="16131" width="14.5703125" style="197" customWidth="1"/>
    <col min="16132" max="16135" width="13.85546875" style="197" customWidth="1"/>
    <col min="16136" max="16384" width="9.140625" style="197"/>
  </cols>
  <sheetData>
    <row r="15" spans="1:6" ht="43.5" x14ac:dyDescent="0.2">
      <c r="A15" s="248" t="s">
        <v>65</v>
      </c>
      <c r="B15" s="248"/>
      <c r="C15" s="248"/>
      <c r="D15" s="248"/>
      <c r="E15" s="248"/>
      <c r="F15" s="248"/>
    </row>
    <row r="16" spans="1:6" ht="29.25" x14ac:dyDescent="0.2">
      <c r="A16" s="249" t="s">
        <v>66</v>
      </c>
      <c r="B16" s="249"/>
      <c r="C16" s="249"/>
      <c r="D16" s="249"/>
      <c r="E16" s="249"/>
      <c r="F16" s="249"/>
    </row>
    <row r="25" spans="1:7" ht="32.25" x14ac:dyDescent="0.2">
      <c r="G25" s="198"/>
    </row>
    <row r="26" spans="1:7" ht="20.25" x14ac:dyDescent="0.2">
      <c r="G26" s="199"/>
    </row>
    <row r="28" spans="1:7" ht="14.25" x14ac:dyDescent="0.2">
      <c r="C28" s="200"/>
      <c r="D28" s="200"/>
      <c r="E28" s="200"/>
      <c r="F28" s="200"/>
      <c r="G28" s="200"/>
    </row>
    <row r="30" spans="1:7" ht="16.5" x14ac:dyDescent="0.2">
      <c r="A30" s="201"/>
      <c r="B30" s="201"/>
      <c r="E30" s="201"/>
    </row>
  </sheetData>
  <mergeCells count="2">
    <mergeCell ref="A15:F15"/>
    <mergeCell ref="A16:F1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pageSetUpPr fitToPage="1"/>
  </sheetPr>
  <dimension ref="A1:CS59"/>
  <sheetViews>
    <sheetView showGridLines="0" tabSelected="1" topLeftCell="A37" zoomScale="80" zoomScaleNormal="80" zoomScaleSheetLayoutView="40" workbookViewId="0">
      <selection activeCell="O52" sqref="O52"/>
    </sheetView>
  </sheetViews>
  <sheetFormatPr defaultColWidth="9.140625" defaultRowHeight="12.75" x14ac:dyDescent="0.2"/>
  <cols>
    <col min="1" max="1" width="5.140625" style="12" customWidth="1"/>
    <col min="2" max="2" width="6.42578125" style="20" customWidth="1"/>
    <col min="3" max="3" width="81.140625" style="2" customWidth="1"/>
    <col min="4" max="4" width="6.42578125" style="12" customWidth="1"/>
    <col min="5" max="6" width="8" style="12" customWidth="1"/>
    <col min="7" max="7" width="12.85546875" style="2" bestFit="1" customWidth="1"/>
    <col min="8" max="8" width="14.42578125" style="2" bestFit="1" customWidth="1"/>
    <col min="9" max="9" width="10.5703125" style="2" customWidth="1"/>
    <col min="10" max="10" width="12.140625" style="2" bestFit="1" customWidth="1"/>
    <col min="11" max="11" width="17" style="2" customWidth="1"/>
    <col min="12" max="12" width="21.42578125" style="2" customWidth="1"/>
    <col min="13" max="13" width="19.42578125" style="2" customWidth="1"/>
    <col min="14" max="15" width="17" style="2" customWidth="1"/>
    <col min="16" max="16384" width="9.140625" style="2"/>
  </cols>
  <sheetData>
    <row r="1" spans="1:15" s="109" customFormat="1" ht="21.95" customHeight="1" x14ac:dyDescent="0.25">
      <c r="A1" s="49" t="s">
        <v>65</v>
      </c>
      <c r="B1" s="152"/>
      <c r="D1" s="153"/>
      <c r="E1" s="153"/>
      <c r="F1" s="153"/>
      <c r="H1" s="154"/>
      <c r="N1" s="202" t="s">
        <v>63</v>
      </c>
    </row>
    <row r="2" spans="1:15" s="4" customFormat="1" ht="20.45" customHeight="1" x14ac:dyDescent="0.25">
      <c r="A2" s="50" t="s">
        <v>38</v>
      </c>
      <c r="B2" s="155"/>
      <c r="C2" s="3"/>
      <c r="D2" s="156"/>
      <c r="E2" s="156"/>
      <c r="F2" s="156"/>
    </row>
    <row r="3" spans="1:15" s="109" customFormat="1" ht="5.45" customHeight="1" x14ac:dyDescent="0.25">
      <c r="A3" s="49"/>
      <c r="B3" s="152"/>
      <c r="C3" s="157"/>
      <c r="D3" s="153"/>
      <c r="E3" s="153"/>
      <c r="F3" s="153"/>
    </row>
    <row r="4" spans="1:15" s="109" customFormat="1" ht="20.100000000000001" customHeight="1" x14ac:dyDescent="0.25">
      <c r="A4" s="49" t="s">
        <v>39</v>
      </c>
      <c r="B4" s="158"/>
      <c r="C4" s="5"/>
      <c r="D4" s="153"/>
      <c r="E4" s="153"/>
      <c r="F4" s="153"/>
      <c r="K4" s="159"/>
      <c r="L4" s="159"/>
      <c r="M4" s="159"/>
      <c r="N4" s="159"/>
      <c r="O4" s="159"/>
    </row>
    <row r="5" spans="1:15" s="109" customFormat="1" ht="20.45" customHeight="1" x14ac:dyDescent="0.25">
      <c r="A5" s="50" t="s">
        <v>57</v>
      </c>
      <c r="B5" s="158"/>
      <c r="C5" s="5"/>
      <c r="D5" s="153"/>
      <c r="E5" s="153"/>
      <c r="F5" s="153"/>
      <c r="K5" s="157"/>
      <c r="L5" s="157"/>
      <c r="M5" s="157"/>
      <c r="N5" s="157"/>
      <c r="O5" s="157"/>
    </row>
    <row r="6" spans="1:15" ht="15.95" customHeight="1" x14ac:dyDescent="0.25">
      <c r="A6" s="137"/>
      <c r="B6" s="19"/>
      <c r="C6" s="5"/>
      <c r="D6" s="1"/>
      <c r="E6" s="1"/>
      <c r="F6" s="1"/>
      <c r="K6" s="6"/>
      <c r="L6" s="6"/>
      <c r="M6" s="6"/>
      <c r="N6" s="6"/>
      <c r="O6" s="6"/>
    </row>
    <row r="7" spans="1:15" ht="15.95" customHeight="1" thickBot="1" x14ac:dyDescent="0.3">
      <c r="A7" s="138"/>
      <c r="B7" s="19"/>
      <c r="C7" s="5"/>
      <c r="D7" s="1"/>
      <c r="E7" s="1"/>
      <c r="F7" s="1"/>
      <c r="K7" s="6"/>
      <c r="L7" s="6"/>
      <c r="M7" s="6"/>
      <c r="N7" s="6"/>
      <c r="O7" s="6"/>
    </row>
    <row r="8" spans="1:15" s="46" customFormat="1" ht="18" customHeight="1" thickBot="1" x14ac:dyDescent="0.3">
      <c r="A8" s="259" t="s">
        <v>7</v>
      </c>
      <c r="B8" s="260"/>
      <c r="C8" s="263" t="s">
        <v>6</v>
      </c>
      <c r="D8" s="263" t="s">
        <v>5</v>
      </c>
      <c r="E8" s="263" t="s">
        <v>9</v>
      </c>
      <c r="F8" s="265" t="s">
        <v>64</v>
      </c>
      <c r="G8" s="255" t="s">
        <v>1</v>
      </c>
      <c r="H8" s="256"/>
      <c r="I8" s="255" t="s">
        <v>2</v>
      </c>
      <c r="J8" s="256"/>
      <c r="K8" s="257" t="s">
        <v>3</v>
      </c>
      <c r="L8" s="252" t="s">
        <v>63</v>
      </c>
      <c r="M8" s="253"/>
      <c r="N8" s="254"/>
      <c r="O8" s="188"/>
    </row>
    <row r="9" spans="1:15" s="47" customFormat="1" ht="18" customHeight="1" thickBot="1" x14ac:dyDescent="0.3">
      <c r="A9" s="261"/>
      <c r="B9" s="262"/>
      <c r="C9" s="264"/>
      <c r="D9" s="264"/>
      <c r="E9" s="264"/>
      <c r="F9" s="266"/>
      <c r="G9" s="51" t="s">
        <v>4</v>
      </c>
      <c r="H9" s="51" t="s">
        <v>10</v>
      </c>
      <c r="I9" s="51" t="s">
        <v>4</v>
      </c>
      <c r="J9" s="51" t="s">
        <v>10</v>
      </c>
      <c r="K9" s="258"/>
      <c r="L9" s="195" t="s">
        <v>61</v>
      </c>
      <c r="M9" s="195" t="s">
        <v>60</v>
      </c>
      <c r="N9" s="196" t="s">
        <v>62</v>
      </c>
      <c r="O9" s="188"/>
    </row>
    <row r="10" spans="1:15" s="7" customFormat="1" ht="6" customHeight="1" thickTop="1" x14ac:dyDescent="0.2">
      <c r="A10" s="139"/>
      <c r="B10" s="115"/>
      <c r="C10" s="52"/>
      <c r="D10" s="53"/>
      <c r="E10" s="54"/>
      <c r="F10" s="54"/>
      <c r="G10" s="54"/>
      <c r="H10" s="54"/>
      <c r="I10" s="54"/>
      <c r="J10" s="55"/>
      <c r="K10" s="56"/>
      <c r="L10" s="56"/>
      <c r="M10" s="56"/>
      <c r="N10" s="56"/>
      <c r="O10" s="189"/>
    </row>
    <row r="11" spans="1:15" s="10" customFormat="1" ht="55.35" customHeight="1" x14ac:dyDescent="0.2">
      <c r="A11" s="140"/>
      <c r="B11" s="116"/>
      <c r="C11" s="48" t="s">
        <v>17</v>
      </c>
      <c r="D11" s="21"/>
      <c r="E11" s="21"/>
      <c r="F11" s="21"/>
      <c r="G11" s="21"/>
      <c r="H11" s="21"/>
      <c r="I11" s="21"/>
      <c r="J11" s="8"/>
      <c r="K11" s="9"/>
      <c r="L11" s="9"/>
      <c r="M11" s="9"/>
      <c r="N11" s="9"/>
      <c r="O11" s="190"/>
    </row>
    <row r="12" spans="1:15" s="7" customFormat="1" ht="96.6" customHeight="1" x14ac:dyDescent="0.2">
      <c r="A12" s="141">
        <v>1</v>
      </c>
      <c r="B12" s="117"/>
      <c r="C12" s="25" t="s">
        <v>25</v>
      </c>
      <c r="D12" s="26"/>
      <c r="E12" s="27"/>
      <c r="F12" s="27"/>
      <c r="G12" s="160"/>
      <c r="H12" s="160"/>
      <c r="I12" s="161"/>
      <c r="J12" s="162"/>
      <c r="K12" s="163"/>
      <c r="L12" s="163"/>
      <c r="M12" s="163"/>
      <c r="N12" s="163"/>
      <c r="O12" s="191"/>
    </row>
    <row r="13" spans="1:15" s="7" customFormat="1" ht="21.2" customHeight="1" x14ac:dyDescent="0.2">
      <c r="A13" s="141"/>
      <c r="B13" s="118">
        <f>A12+0.1</f>
        <v>1.1000000000000001</v>
      </c>
      <c r="C13" s="28" t="s">
        <v>27</v>
      </c>
      <c r="D13" s="29" t="s">
        <v>24</v>
      </c>
      <c r="E13" s="30">
        <v>1</v>
      </c>
      <c r="F13" s="203">
        <v>1</v>
      </c>
      <c r="G13" s="61"/>
      <c r="H13" s="61">
        <f>G13*E13</f>
        <v>0</v>
      </c>
      <c r="I13" s="61"/>
      <c r="J13" s="22">
        <f>I13*E13</f>
        <v>0</v>
      </c>
      <c r="K13" s="62">
        <f>J13+H13</f>
        <v>0</v>
      </c>
      <c r="L13" s="62"/>
      <c r="M13" s="62">
        <f>F13*I13</f>
        <v>0</v>
      </c>
      <c r="N13" s="62">
        <f>L13+M13</f>
        <v>0</v>
      </c>
      <c r="O13" s="191"/>
    </row>
    <row r="14" spans="1:15" s="7" customFormat="1" ht="21.2" customHeight="1" x14ac:dyDescent="0.2">
      <c r="A14" s="142"/>
      <c r="B14" s="118">
        <f>B13+0.1</f>
        <v>1.2000000000000002</v>
      </c>
      <c r="C14" s="28" t="s">
        <v>48</v>
      </c>
      <c r="D14" s="29" t="s">
        <v>24</v>
      </c>
      <c r="E14" s="30">
        <v>4</v>
      </c>
      <c r="F14" s="203">
        <v>4</v>
      </c>
      <c r="G14" s="61"/>
      <c r="H14" s="61">
        <f>G14*E14</f>
        <v>0</v>
      </c>
      <c r="I14" s="61"/>
      <c r="J14" s="63">
        <f t="shared" ref="J14:J54" si="0">I14*E14</f>
        <v>0</v>
      </c>
      <c r="K14" s="62">
        <f t="shared" ref="K14:L54" si="1">J14+H14</f>
        <v>0</v>
      </c>
      <c r="L14" s="62">
        <f>F14*G14</f>
        <v>0</v>
      </c>
      <c r="M14" s="62">
        <f>F14*I14</f>
        <v>0</v>
      </c>
      <c r="N14" s="62">
        <f>L14+M14</f>
        <v>0</v>
      </c>
      <c r="O14" s="191"/>
    </row>
    <row r="15" spans="1:15" s="15" customFormat="1" ht="95.1" customHeight="1" x14ac:dyDescent="0.2">
      <c r="A15" s="141">
        <f>A12+1</f>
        <v>2</v>
      </c>
      <c r="B15" s="117"/>
      <c r="C15" s="84" t="s">
        <v>16</v>
      </c>
      <c r="D15" s="33"/>
      <c r="E15" s="34"/>
      <c r="F15" s="34"/>
      <c r="G15" s="13"/>
      <c r="H15" s="160"/>
      <c r="I15" s="14"/>
      <c r="J15" s="63">
        <f t="shared" si="0"/>
        <v>0</v>
      </c>
      <c r="K15" s="164">
        <f t="shared" si="1"/>
        <v>0</v>
      </c>
      <c r="L15" s="164">
        <f t="shared" si="1"/>
        <v>0</v>
      </c>
      <c r="M15" s="164">
        <f t="shared" ref="M15:M21" si="2">L15+J15</f>
        <v>0</v>
      </c>
      <c r="N15" s="164">
        <f t="shared" ref="N15:N21" si="3">M15+K15</f>
        <v>0</v>
      </c>
      <c r="O15" s="191"/>
    </row>
    <row r="16" spans="1:15" s="18" customFormat="1" ht="23.1" customHeight="1" x14ac:dyDescent="0.2">
      <c r="A16" s="143"/>
      <c r="B16" s="118">
        <f>A15+0.1</f>
        <v>2.1</v>
      </c>
      <c r="C16" s="28" t="s">
        <v>27</v>
      </c>
      <c r="D16" s="31" t="s">
        <v>20</v>
      </c>
      <c r="E16" s="35">
        <v>10</v>
      </c>
      <c r="F16" s="205">
        <v>18</v>
      </c>
      <c r="G16" s="61"/>
      <c r="H16" s="61">
        <f>G16*E16</f>
        <v>0</v>
      </c>
      <c r="I16" s="61"/>
      <c r="J16" s="22">
        <f t="shared" si="0"/>
        <v>0</v>
      </c>
      <c r="K16" s="62">
        <f t="shared" si="1"/>
        <v>0</v>
      </c>
      <c r="L16" s="62">
        <f t="shared" ref="L16:L17" si="4">F16*G16</f>
        <v>0</v>
      </c>
      <c r="M16" s="62">
        <f t="shared" ref="M16:M17" si="5">F16*I16</f>
        <v>0</v>
      </c>
      <c r="N16" s="62">
        <f t="shared" ref="N16:N17" si="6">L16+M16</f>
        <v>0</v>
      </c>
      <c r="O16" s="191"/>
    </row>
    <row r="17" spans="1:15" s="18" customFormat="1" ht="21.6" customHeight="1" x14ac:dyDescent="0.2">
      <c r="A17" s="143"/>
      <c r="B17" s="118">
        <f>B16+0.1</f>
        <v>2.2000000000000002</v>
      </c>
      <c r="C17" s="28" t="s">
        <v>48</v>
      </c>
      <c r="D17" s="58" t="s">
        <v>20</v>
      </c>
      <c r="E17" s="59">
        <v>245</v>
      </c>
      <c r="F17" s="204">
        <v>210</v>
      </c>
      <c r="G17" s="61"/>
      <c r="H17" s="61">
        <f>G17*E17</f>
        <v>0</v>
      </c>
      <c r="I17" s="61"/>
      <c r="J17" s="23">
        <f t="shared" si="0"/>
        <v>0</v>
      </c>
      <c r="K17" s="62">
        <f t="shared" si="1"/>
        <v>0</v>
      </c>
      <c r="L17" s="62">
        <f t="shared" si="4"/>
        <v>0</v>
      </c>
      <c r="M17" s="62">
        <f t="shared" si="5"/>
        <v>0</v>
      </c>
      <c r="N17" s="62">
        <f t="shared" si="6"/>
        <v>0</v>
      </c>
      <c r="O17" s="191"/>
    </row>
    <row r="18" spans="1:15" s="18" customFormat="1" ht="112.5" customHeight="1" x14ac:dyDescent="0.2">
      <c r="A18" s="141">
        <f>A15+1</f>
        <v>3</v>
      </c>
      <c r="B18" s="118"/>
      <c r="C18" s="112" t="s">
        <v>46</v>
      </c>
      <c r="D18" s="58"/>
      <c r="E18" s="59"/>
      <c r="F18" s="59"/>
      <c r="G18" s="13"/>
      <c r="H18" s="165"/>
      <c r="I18" s="13"/>
      <c r="J18" s="63">
        <f t="shared" si="0"/>
        <v>0</v>
      </c>
      <c r="K18" s="163">
        <f t="shared" si="1"/>
        <v>0</v>
      </c>
      <c r="L18" s="163">
        <f t="shared" si="1"/>
        <v>0</v>
      </c>
      <c r="M18" s="163">
        <f t="shared" si="2"/>
        <v>0</v>
      </c>
      <c r="N18" s="163">
        <f t="shared" si="3"/>
        <v>0</v>
      </c>
      <c r="O18" s="191"/>
    </row>
    <row r="19" spans="1:15" s="18" customFormat="1" ht="21.6" customHeight="1" x14ac:dyDescent="0.2">
      <c r="A19" s="143"/>
      <c r="B19" s="118">
        <f>A18+0.1</f>
        <v>3.1</v>
      </c>
      <c r="C19" s="113" t="s">
        <v>51</v>
      </c>
      <c r="D19" s="31" t="s">
        <v>24</v>
      </c>
      <c r="E19" s="114">
        <v>1</v>
      </c>
      <c r="F19" s="206">
        <v>1</v>
      </c>
      <c r="G19" s="61"/>
      <c r="H19" s="61">
        <f>G19*E19</f>
        <v>0</v>
      </c>
      <c r="I19" s="61"/>
      <c r="J19" s="166">
        <f t="shared" si="0"/>
        <v>0</v>
      </c>
      <c r="K19" s="62">
        <f t="shared" si="1"/>
        <v>0</v>
      </c>
      <c r="L19" s="62">
        <f>F19*G19</f>
        <v>0</v>
      </c>
      <c r="M19" s="62">
        <f>F19*I19</f>
        <v>0</v>
      </c>
      <c r="N19" s="62">
        <f>L19+M19</f>
        <v>0</v>
      </c>
      <c r="O19" s="191"/>
    </row>
    <row r="20" spans="1:15" s="24" customFormat="1" ht="68.45" customHeight="1" x14ac:dyDescent="0.2">
      <c r="A20" s="144">
        <f>A18+1</f>
        <v>4</v>
      </c>
      <c r="B20" s="119"/>
      <c r="C20" s="90" t="s">
        <v>14</v>
      </c>
      <c r="D20" s="97" t="s">
        <v>40</v>
      </c>
      <c r="E20" s="98">
        <v>1</v>
      </c>
      <c r="F20" s="207">
        <v>1</v>
      </c>
      <c r="G20" s="61"/>
      <c r="H20" s="61">
        <f>G20*E20</f>
        <v>0</v>
      </c>
      <c r="I20" s="61"/>
      <c r="J20" s="93">
        <f t="shared" si="0"/>
        <v>0</v>
      </c>
      <c r="K20" s="94">
        <f t="shared" si="1"/>
        <v>0</v>
      </c>
      <c r="L20" s="62">
        <f>F20*G20</f>
        <v>0</v>
      </c>
      <c r="M20" s="62">
        <f>F20*I20</f>
        <v>0</v>
      </c>
      <c r="N20" s="62">
        <f>L20+M20</f>
        <v>0</v>
      </c>
      <c r="O20" s="192"/>
    </row>
    <row r="21" spans="1:15" s="15" customFormat="1" ht="79.349999999999994" customHeight="1" x14ac:dyDescent="0.2">
      <c r="A21" s="141">
        <f>A20+1</f>
        <v>5</v>
      </c>
      <c r="B21" s="117"/>
      <c r="C21" s="32" t="s">
        <v>15</v>
      </c>
      <c r="D21" s="95"/>
      <c r="E21" s="96"/>
      <c r="F21" s="96"/>
      <c r="G21" s="14"/>
      <c r="H21" s="160"/>
      <c r="I21" s="14"/>
      <c r="J21" s="162">
        <f t="shared" si="0"/>
        <v>0</v>
      </c>
      <c r="K21" s="163">
        <f t="shared" si="1"/>
        <v>0</v>
      </c>
      <c r="L21" s="163">
        <f t="shared" si="1"/>
        <v>0</v>
      </c>
      <c r="M21" s="163">
        <f t="shared" si="2"/>
        <v>0</v>
      </c>
      <c r="N21" s="163">
        <f t="shared" si="3"/>
        <v>0</v>
      </c>
      <c r="O21" s="191"/>
    </row>
    <row r="22" spans="1:15" s="18" customFormat="1" ht="23.25" customHeight="1" x14ac:dyDescent="0.2">
      <c r="A22" s="143"/>
      <c r="B22" s="120">
        <f>A21+0.1</f>
        <v>5.0999999999999996</v>
      </c>
      <c r="C22" s="38" t="s">
        <v>22</v>
      </c>
      <c r="D22" s="31" t="s">
        <v>20</v>
      </c>
      <c r="E22" s="35">
        <v>100</v>
      </c>
      <c r="F22" s="205">
        <v>53</v>
      </c>
      <c r="G22" s="61"/>
      <c r="H22" s="61">
        <f>G22*E22</f>
        <v>0</v>
      </c>
      <c r="I22" s="61"/>
      <c r="J22" s="162">
        <f t="shared" si="0"/>
        <v>0</v>
      </c>
      <c r="K22" s="62">
        <f t="shared" si="1"/>
        <v>0</v>
      </c>
      <c r="L22" s="62">
        <f t="shared" ref="L22:L27" si="7">F22*G22</f>
        <v>0</v>
      </c>
      <c r="M22" s="62">
        <f t="shared" ref="M22:M27" si="8">F22*I22</f>
        <v>0</v>
      </c>
      <c r="N22" s="62">
        <f t="shared" ref="N22:N27" si="9">L22+M22</f>
        <v>0</v>
      </c>
      <c r="O22" s="191"/>
    </row>
    <row r="23" spans="1:15" s="18" customFormat="1" ht="23.25" customHeight="1" x14ac:dyDescent="0.2">
      <c r="A23" s="143"/>
      <c r="B23" s="120">
        <f>B22+0.1</f>
        <v>5.1999999999999993</v>
      </c>
      <c r="C23" s="38" t="s">
        <v>23</v>
      </c>
      <c r="D23" s="31" t="s">
        <v>20</v>
      </c>
      <c r="E23" s="36">
        <v>32</v>
      </c>
      <c r="F23" s="208">
        <v>61</v>
      </c>
      <c r="G23" s="16"/>
      <c r="H23" s="61">
        <f t="shared" ref="H23" si="10">G23*E23</f>
        <v>0</v>
      </c>
      <c r="I23" s="16"/>
      <c r="J23" s="63">
        <f t="shared" si="0"/>
        <v>0</v>
      </c>
      <c r="K23" s="62">
        <f t="shared" si="1"/>
        <v>0</v>
      </c>
      <c r="L23" s="62">
        <f t="shared" si="7"/>
        <v>0</v>
      </c>
      <c r="M23" s="62">
        <f t="shared" si="8"/>
        <v>0</v>
      </c>
      <c r="N23" s="62">
        <f t="shared" si="9"/>
        <v>0</v>
      </c>
      <c r="O23" s="191"/>
    </row>
    <row r="24" spans="1:15" s="7" customFormat="1" ht="96" customHeight="1" x14ac:dyDescent="0.2">
      <c r="A24" s="141">
        <f>A21+1</f>
        <v>6</v>
      </c>
      <c r="B24" s="117"/>
      <c r="C24" s="39" t="s">
        <v>32</v>
      </c>
      <c r="D24" s="40" t="s">
        <v>21</v>
      </c>
      <c r="E24" s="41">
        <v>680</v>
      </c>
      <c r="F24" s="209">
        <v>759.8</v>
      </c>
      <c r="G24" s="61"/>
      <c r="H24" s="61">
        <f>G24*E24</f>
        <v>0</v>
      </c>
      <c r="I24" s="61"/>
      <c r="J24" s="63">
        <f t="shared" si="0"/>
        <v>0</v>
      </c>
      <c r="K24" s="62">
        <f t="shared" si="1"/>
        <v>0</v>
      </c>
      <c r="L24" s="62">
        <f t="shared" si="7"/>
        <v>0</v>
      </c>
      <c r="M24" s="62">
        <f t="shared" si="8"/>
        <v>0</v>
      </c>
      <c r="N24" s="62">
        <f t="shared" si="9"/>
        <v>0</v>
      </c>
      <c r="O24" s="191"/>
    </row>
    <row r="25" spans="1:15" s="57" customFormat="1" ht="69.75" customHeight="1" x14ac:dyDescent="0.2">
      <c r="A25" s="141">
        <f t="shared" ref="A25:A27" si="11">A24+1</f>
        <v>7</v>
      </c>
      <c r="B25" s="117"/>
      <c r="C25" s="105" t="s">
        <v>26</v>
      </c>
      <c r="D25" s="40" t="s">
        <v>21</v>
      </c>
      <c r="E25" s="42">
        <f>E24*1.05</f>
        <v>714</v>
      </c>
      <c r="F25" s="210">
        <v>759.8</v>
      </c>
      <c r="G25" s="61"/>
      <c r="H25" s="61">
        <f>G25*E25</f>
        <v>0</v>
      </c>
      <c r="I25" s="61"/>
      <c r="J25" s="63">
        <f t="shared" si="0"/>
        <v>0</v>
      </c>
      <c r="K25" s="62">
        <f t="shared" si="1"/>
        <v>0</v>
      </c>
      <c r="L25" s="62">
        <f t="shared" si="7"/>
        <v>0</v>
      </c>
      <c r="M25" s="62">
        <f t="shared" si="8"/>
        <v>0</v>
      </c>
      <c r="N25" s="62">
        <f t="shared" si="9"/>
        <v>0</v>
      </c>
      <c r="O25" s="191"/>
    </row>
    <row r="26" spans="1:15" s="7" customFormat="1" ht="93" customHeight="1" x14ac:dyDescent="0.2">
      <c r="A26" s="141">
        <f t="shared" si="11"/>
        <v>8</v>
      </c>
      <c r="B26" s="117"/>
      <c r="C26" s="100" t="s">
        <v>19</v>
      </c>
      <c r="D26" s="40" t="s">
        <v>21</v>
      </c>
      <c r="E26" s="42">
        <v>820</v>
      </c>
      <c r="F26" s="210">
        <v>1052</v>
      </c>
      <c r="G26" s="61"/>
      <c r="H26" s="61">
        <f>G26*E26</f>
        <v>0</v>
      </c>
      <c r="I26" s="61"/>
      <c r="J26" s="23">
        <f t="shared" si="0"/>
        <v>0</v>
      </c>
      <c r="K26" s="62">
        <f t="shared" si="1"/>
        <v>0</v>
      </c>
      <c r="L26" s="62">
        <f t="shared" si="7"/>
        <v>0</v>
      </c>
      <c r="M26" s="62">
        <f t="shared" si="8"/>
        <v>0</v>
      </c>
      <c r="N26" s="62">
        <f t="shared" si="9"/>
        <v>0</v>
      </c>
      <c r="O26" s="191"/>
    </row>
    <row r="27" spans="1:15" s="7" customFormat="1" ht="69" customHeight="1" thickBot="1" x14ac:dyDescent="0.25">
      <c r="A27" s="145">
        <f t="shared" si="11"/>
        <v>9</v>
      </c>
      <c r="B27" s="121"/>
      <c r="C27" s="108" t="s">
        <v>11</v>
      </c>
      <c r="D27" s="106" t="s">
        <v>21</v>
      </c>
      <c r="E27" s="107">
        <f>E25*1.1</f>
        <v>785.40000000000009</v>
      </c>
      <c r="F27" s="211">
        <v>887</v>
      </c>
      <c r="G27" s="61"/>
      <c r="H27" s="61">
        <f>G27*E27</f>
        <v>0</v>
      </c>
      <c r="I27" s="61"/>
      <c r="J27" s="60">
        <f t="shared" si="0"/>
        <v>0</v>
      </c>
      <c r="K27" s="64">
        <f t="shared" si="1"/>
        <v>0</v>
      </c>
      <c r="L27" s="62">
        <f t="shared" si="7"/>
        <v>0</v>
      </c>
      <c r="M27" s="62">
        <f t="shared" si="8"/>
        <v>0</v>
      </c>
      <c r="N27" s="62">
        <f t="shared" si="9"/>
        <v>0</v>
      </c>
      <c r="O27" s="191"/>
    </row>
    <row r="28" spans="1:15" s="7" customFormat="1" ht="80.099999999999994" customHeight="1" x14ac:dyDescent="0.2">
      <c r="A28" s="146">
        <f>A27+1</f>
        <v>10</v>
      </c>
      <c r="B28" s="122"/>
      <c r="C28" s="101" t="s">
        <v>31</v>
      </c>
      <c r="D28" s="102"/>
      <c r="E28" s="103"/>
      <c r="F28" s="103"/>
      <c r="G28" s="167"/>
      <c r="H28" s="168"/>
      <c r="I28" s="104"/>
      <c r="J28" s="169"/>
      <c r="K28" s="170"/>
      <c r="L28" s="170"/>
      <c r="M28" s="170"/>
      <c r="N28" s="170"/>
      <c r="O28" s="192"/>
    </row>
    <row r="29" spans="1:15" s="7" customFormat="1" ht="18.75" customHeight="1" x14ac:dyDescent="0.2">
      <c r="A29" s="141"/>
      <c r="B29" s="118">
        <f>A28+0.1</f>
        <v>10.1</v>
      </c>
      <c r="C29" s="81" t="s">
        <v>28</v>
      </c>
      <c r="D29" s="82" t="str">
        <f t="shared" ref="D29:D32" si="12">IF(C29="","",IF(E29=1,"No.","Nos."))</f>
        <v>No.</v>
      </c>
      <c r="E29" s="66">
        <v>1</v>
      </c>
      <c r="F29" s="212">
        <v>1</v>
      </c>
      <c r="G29" s="61"/>
      <c r="H29" s="61">
        <f t="shared" ref="H29:H32" si="13">G29*E29</f>
        <v>0</v>
      </c>
      <c r="I29" s="61"/>
      <c r="J29" s="171">
        <f t="shared" si="0"/>
        <v>0</v>
      </c>
      <c r="K29" s="89">
        <f t="shared" si="1"/>
        <v>0</v>
      </c>
      <c r="L29" s="62">
        <f>F29*G29</f>
        <v>0</v>
      </c>
      <c r="M29" s="62">
        <f>F29*I29</f>
        <v>0</v>
      </c>
      <c r="N29" s="62">
        <f>L29+M29</f>
        <v>0</v>
      </c>
      <c r="O29" s="192"/>
    </row>
    <row r="30" spans="1:15" s="17" customFormat="1" ht="20.100000000000001" customHeight="1" x14ac:dyDescent="0.2">
      <c r="A30" s="147"/>
      <c r="B30" s="118">
        <f>B29+0.1</f>
        <v>10.199999999999999</v>
      </c>
      <c r="C30" s="81" t="s">
        <v>29</v>
      </c>
      <c r="D30" s="82" t="str">
        <f t="shared" si="12"/>
        <v>No.</v>
      </c>
      <c r="E30" s="83">
        <v>1</v>
      </c>
      <c r="F30" s="213">
        <v>1</v>
      </c>
      <c r="G30" s="61"/>
      <c r="H30" s="61">
        <f t="shared" si="13"/>
        <v>0</v>
      </c>
      <c r="I30" s="61"/>
      <c r="J30" s="172">
        <f t="shared" si="0"/>
        <v>0</v>
      </c>
      <c r="K30" s="89">
        <f t="shared" si="1"/>
        <v>0</v>
      </c>
      <c r="L30" s="62">
        <f t="shared" ref="L30:L32" si="14">F30*G30</f>
        <v>0</v>
      </c>
      <c r="M30" s="62">
        <f t="shared" ref="M30:M32" si="15">F30*I30</f>
        <v>0</v>
      </c>
      <c r="N30" s="62">
        <f t="shared" ref="N30:N32" si="16">L30+M30</f>
        <v>0</v>
      </c>
      <c r="O30" s="192"/>
    </row>
    <row r="31" spans="1:15" s="17" customFormat="1" ht="20.100000000000001" customHeight="1" x14ac:dyDescent="0.2">
      <c r="A31" s="147"/>
      <c r="B31" s="118">
        <f t="shared" ref="B31:B32" si="17">B30+0.1</f>
        <v>10.299999999999999</v>
      </c>
      <c r="C31" s="81" t="s">
        <v>41</v>
      </c>
      <c r="D31" s="82" t="str">
        <f t="shared" si="12"/>
        <v>No.</v>
      </c>
      <c r="E31" s="66">
        <v>1</v>
      </c>
      <c r="F31" s="212">
        <v>1</v>
      </c>
      <c r="G31" s="61"/>
      <c r="H31" s="61">
        <f t="shared" si="13"/>
        <v>0</v>
      </c>
      <c r="I31" s="61"/>
      <c r="J31" s="172">
        <f t="shared" si="0"/>
        <v>0</v>
      </c>
      <c r="K31" s="89">
        <f t="shared" si="1"/>
        <v>0</v>
      </c>
      <c r="L31" s="62">
        <f t="shared" si="14"/>
        <v>0</v>
      </c>
      <c r="M31" s="62">
        <f t="shared" si="15"/>
        <v>0</v>
      </c>
      <c r="N31" s="62">
        <f t="shared" si="16"/>
        <v>0</v>
      </c>
      <c r="O31" s="192"/>
    </row>
    <row r="32" spans="1:15" s="17" customFormat="1" ht="20.100000000000001" customHeight="1" x14ac:dyDescent="0.2">
      <c r="A32" s="147"/>
      <c r="B32" s="118">
        <f t="shared" si="17"/>
        <v>10.399999999999999</v>
      </c>
      <c r="C32" s="81" t="s">
        <v>42</v>
      </c>
      <c r="D32" s="82" t="str">
        <f t="shared" si="12"/>
        <v>No.</v>
      </c>
      <c r="E32" s="66">
        <v>1</v>
      </c>
      <c r="F32" s="212">
        <v>1</v>
      </c>
      <c r="G32" s="61"/>
      <c r="H32" s="61">
        <f t="shared" si="13"/>
        <v>0</v>
      </c>
      <c r="I32" s="61"/>
      <c r="J32" s="99">
        <f t="shared" si="0"/>
        <v>0</v>
      </c>
      <c r="K32" s="89">
        <f t="shared" si="1"/>
        <v>0</v>
      </c>
      <c r="L32" s="62">
        <f t="shared" si="14"/>
        <v>0</v>
      </c>
      <c r="M32" s="62">
        <f t="shared" si="15"/>
        <v>0</v>
      </c>
      <c r="N32" s="62">
        <f t="shared" si="16"/>
        <v>0</v>
      </c>
      <c r="O32" s="192"/>
    </row>
    <row r="33" spans="1:97" s="17" customFormat="1" ht="72" customHeight="1" x14ac:dyDescent="0.2">
      <c r="A33" s="148">
        <f>A28+1</f>
        <v>11</v>
      </c>
      <c r="B33" s="118"/>
      <c r="C33" s="80" t="s">
        <v>33</v>
      </c>
      <c r="D33" s="78"/>
      <c r="E33" s="67"/>
      <c r="F33" s="67"/>
      <c r="G33" s="173"/>
      <c r="H33" s="174"/>
      <c r="I33" s="173"/>
      <c r="J33" s="171"/>
      <c r="K33" s="175"/>
      <c r="L33" s="175"/>
      <c r="M33" s="175"/>
      <c r="N33" s="175"/>
      <c r="O33" s="192"/>
    </row>
    <row r="34" spans="1:97" s="17" customFormat="1" ht="20.100000000000001" customHeight="1" x14ac:dyDescent="0.2">
      <c r="A34" s="147"/>
      <c r="B34" s="118">
        <f>A33+0.1</f>
        <v>11.1</v>
      </c>
      <c r="C34" s="65" t="s">
        <v>53</v>
      </c>
      <c r="D34" s="31" t="s">
        <v>24</v>
      </c>
      <c r="E34" s="43">
        <v>1</v>
      </c>
      <c r="F34" s="43"/>
      <c r="G34" s="61"/>
      <c r="H34" s="61">
        <f t="shared" ref="H34:H35" si="18">G34*E34</f>
        <v>0</v>
      </c>
      <c r="I34" s="61"/>
      <c r="J34" s="22">
        <f t="shared" si="0"/>
        <v>0</v>
      </c>
      <c r="K34" s="62">
        <f t="shared" si="1"/>
        <v>0</v>
      </c>
      <c r="L34" s="62">
        <f>F34*G34</f>
        <v>0</v>
      </c>
      <c r="M34" s="62">
        <f>F34*I34</f>
        <v>0</v>
      </c>
      <c r="N34" s="62">
        <f>L34+M34</f>
        <v>0</v>
      </c>
      <c r="O34" s="191"/>
    </row>
    <row r="35" spans="1:97" s="17" customFormat="1" ht="20.100000000000001" customHeight="1" x14ac:dyDescent="0.2">
      <c r="A35" s="147"/>
      <c r="B35" s="118">
        <f>B34+0.1</f>
        <v>11.2</v>
      </c>
      <c r="C35" s="65" t="s">
        <v>52</v>
      </c>
      <c r="D35" s="31" t="s">
        <v>24</v>
      </c>
      <c r="E35" s="111">
        <v>1</v>
      </c>
      <c r="F35" s="111"/>
      <c r="G35" s="61"/>
      <c r="H35" s="61">
        <f t="shared" si="18"/>
        <v>0</v>
      </c>
      <c r="I35" s="61"/>
      <c r="J35" s="23">
        <f t="shared" si="0"/>
        <v>0</v>
      </c>
      <c r="K35" s="163">
        <f t="shared" si="1"/>
        <v>0</v>
      </c>
      <c r="L35" s="62">
        <f>F35*G35</f>
        <v>0</v>
      </c>
      <c r="M35" s="62">
        <f>F35*I35</f>
        <v>0</v>
      </c>
      <c r="N35" s="62">
        <f>L35+M35</f>
        <v>0</v>
      </c>
      <c r="O35" s="191"/>
    </row>
    <row r="36" spans="1:97" s="17" customFormat="1" ht="51.75" customHeight="1" x14ac:dyDescent="0.2">
      <c r="A36" s="140">
        <v>12</v>
      </c>
      <c r="B36" s="118"/>
      <c r="C36" s="126" t="s">
        <v>47</v>
      </c>
      <c r="D36" s="26"/>
      <c r="E36" s="128"/>
      <c r="F36" s="128"/>
      <c r="G36" s="176"/>
      <c r="H36" s="160"/>
      <c r="I36" s="176"/>
      <c r="J36" s="162"/>
      <c r="K36" s="164"/>
      <c r="L36" s="164"/>
      <c r="M36" s="164"/>
      <c r="N36" s="164"/>
      <c r="O36" s="191"/>
    </row>
    <row r="37" spans="1:97" s="17" customFormat="1" ht="21.75" customHeight="1" x14ac:dyDescent="0.2">
      <c r="A37" s="140"/>
      <c r="B37" s="118">
        <f>A36+0.1</f>
        <v>12.1</v>
      </c>
      <c r="C37" s="127" t="s">
        <v>59</v>
      </c>
      <c r="D37" s="31" t="s">
        <v>24</v>
      </c>
      <c r="E37" s="111">
        <v>1</v>
      </c>
      <c r="F37" s="214">
        <v>1</v>
      </c>
      <c r="G37" s="61"/>
      <c r="H37" s="61">
        <f t="shared" ref="H37:H38" si="19">G37*E37</f>
        <v>0</v>
      </c>
      <c r="I37" s="61"/>
      <c r="J37" s="166">
        <f t="shared" si="0"/>
        <v>0</v>
      </c>
      <c r="K37" s="62">
        <f t="shared" si="1"/>
        <v>0</v>
      </c>
      <c r="L37" s="62">
        <f t="shared" ref="L37:L38" si="20">F37*G37</f>
        <v>0</v>
      </c>
      <c r="M37" s="62">
        <f t="shared" ref="M37:M38" si="21">F37*I37</f>
        <v>0</v>
      </c>
      <c r="N37" s="62">
        <f t="shared" ref="N37:N38" si="22">L37+M37</f>
        <v>0</v>
      </c>
      <c r="O37" s="191"/>
    </row>
    <row r="38" spans="1:97" s="17" customFormat="1" ht="20.25" customHeight="1" x14ac:dyDescent="0.2">
      <c r="A38" s="147"/>
      <c r="B38" s="118">
        <f>B37+0.1</f>
        <v>12.2</v>
      </c>
      <c r="C38" s="127" t="s">
        <v>58</v>
      </c>
      <c r="D38" s="31" t="s">
        <v>24</v>
      </c>
      <c r="E38" s="129">
        <v>1</v>
      </c>
      <c r="F38" s="215">
        <v>2</v>
      </c>
      <c r="G38" s="61"/>
      <c r="H38" s="61">
        <f t="shared" si="19"/>
        <v>0</v>
      </c>
      <c r="I38" s="61"/>
      <c r="J38" s="177">
        <f t="shared" si="0"/>
        <v>0</v>
      </c>
      <c r="K38" s="178">
        <f t="shared" si="1"/>
        <v>0</v>
      </c>
      <c r="L38" s="62">
        <f t="shared" si="20"/>
        <v>0</v>
      </c>
      <c r="M38" s="62">
        <f t="shared" si="21"/>
        <v>0</v>
      </c>
      <c r="N38" s="62">
        <f t="shared" si="22"/>
        <v>0</v>
      </c>
      <c r="O38" s="191"/>
    </row>
    <row r="39" spans="1:97" s="17" customFormat="1" ht="64.5" customHeight="1" x14ac:dyDescent="0.2">
      <c r="A39" s="147">
        <v>13</v>
      </c>
      <c r="B39" s="118"/>
      <c r="C39" s="130" t="s">
        <v>49</v>
      </c>
      <c r="D39" s="26"/>
      <c r="E39" s="111"/>
      <c r="F39" s="111"/>
      <c r="G39" s="176"/>
      <c r="H39" s="160"/>
      <c r="I39" s="176"/>
      <c r="J39" s="162"/>
      <c r="K39" s="163"/>
      <c r="L39" s="163"/>
      <c r="M39" s="163"/>
      <c r="N39" s="163"/>
      <c r="O39" s="191"/>
    </row>
    <row r="40" spans="1:97" s="17" customFormat="1" ht="15" x14ac:dyDescent="0.2">
      <c r="A40" s="147"/>
      <c r="B40" s="118">
        <v>13.1</v>
      </c>
      <c r="C40" s="133" t="s">
        <v>50</v>
      </c>
      <c r="D40" s="26" t="s">
        <v>24</v>
      </c>
      <c r="E40" s="111">
        <v>2</v>
      </c>
      <c r="F40" s="214">
        <v>2</v>
      </c>
      <c r="G40" s="61"/>
      <c r="H40" s="61">
        <f t="shared" ref="H40:H41" si="23">G40*E40</f>
        <v>0</v>
      </c>
      <c r="I40" s="61"/>
      <c r="J40" s="22">
        <f t="shared" si="0"/>
        <v>0</v>
      </c>
      <c r="K40" s="163">
        <f t="shared" si="1"/>
        <v>0</v>
      </c>
      <c r="L40" s="62">
        <f t="shared" ref="L40:L41" si="24">F40*G40</f>
        <v>0</v>
      </c>
      <c r="M40" s="62">
        <f t="shared" ref="M40:M41" si="25">F40*I40</f>
        <v>0</v>
      </c>
      <c r="N40" s="62">
        <f t="shared" ref="N40:N41" si="26">L40+M40</f>
        <v>0</v>
      </c>
      <c r="O40" s="191"/>
    </row>
    <row r="41" spans="1:97" s="17" customFormat="1" ht="15" x14ac:dyDescent="0.2">
      <c r="A41" s="147"/>
      <c r="B41" s="118">
        <v>13.2</v>
      </c>
      <c r="C41" s="131" t="s">
        <v>54</v>
      </c>
      <c r="D41" s="134" t="s">
        <v>24</v>
      </c>
      <c r="E41" s="129">
        <v>2</v>
      </c>
      <c r="F41" s="215">
        <v>4</v>
      </c>
      <c r="G41" s="61"/>
      <c r="H41" s="61">
        <f t="shared" si="23"/>
        <v>0</v>
      </c>
      <c r="I41" s="61"/>
      <c r="J41" s="162">
        <f t="shared" si="0"/>
        <v>0</v>
      </c>
      <c r="K41" s="178">
        <f t="shared" si="1"/>
        <v>0</v>
      </c>
      <c r="L41" s="62">
        <f t="shared" si="24"/>
        <v>0</v>
      </c>
      <c r="M41" s="62">
        <f t="shared" si="25"/>
        <v>0</v>
      </c>
      <c r="N41" s="62">
        <f t="shared" si="26"/>
        <v>0</v>
      </c>
      <c r="O41" s="191"/>
    </row>
    <row r="42" spans="1:97" s="17" customFormat="1" ht="76.5" customHeight="1" x14ac:dyDescent="0.2">
      <c r="A42" s="140">
        <v>14</v>
      </c>
      <c r="B42" s="118"/>
      <c r="C42" s="110" t="s">
        <v>45</v>
      </c>
      <c r="D42" s="58"/>
      <c r="E42" s="128"/>
      <c r="F42" s="128"/>
      <c r="G42" s="176"/>
      <c r="H42" s="160"/>
      <c r="I42" s="179"/>
      <c r="J42" s="63"/>
      <c r="K42" s="164"/>
      <c r="L42" s="164"/>
      <c r="M42" s="164"/>
      <c r="N42" s="164"/>
      <c r="O42" s="191"/>
    </row>
    <row r="43" spans="1:97" s="17" customFormat="1" ht="15" x14ac:dyDescent="0.2">
      <c r="A43" s="140"/>
      <c r="B43" s="118">
        <f>A42+0.1</f>
        <v>14.1</v>
      </c>
      <c r="C43" s="135" t="s">
        <v>55</v>
      </c>
      <c r="D43" s="26"/>
      <c r="E43" s="111"/>
      <c r="F43" s="111"/>
      <c r="G43" s="176"/>
      <c r="H43" s="160"/>
      <c r="I43" s="176"/>
      <c r="J43" s="161"/>
      <c r="K43" s="163"/>
      <c r="L43" s="163"/>
      <c r="M43" s="163"/>
      <c r="N43" s="163"/>
      <c r="O43" s="191"/>
    </row>
    <row r="44" spans="1:97" s="17" customFormat="1" ht="15" x14ac:dyDescent="0.2">
      <c r="A44" s="140"/>
      <c r="B44" s="136" t="s">
        <v>56</v>
      </c>
      <c r="C44" s="131" t="s">
        <v>50</v>
      </c>
      <c r="D44" s="26" t="s">
        <v>24</v>
      </c>
      <c r="E44" s="43">
        <v>2</v>
      </c>
      <c r="F44" s="212">
        <v>2</v>
      </c>
      <c r="G44" s="61"/>
      <c r="H44" s="61">
        <f>G44*E44</f>
        <v>0</v>
      </c>
      <c r="I44" s="61"/>
      <c r="J44" s="22">
        <f t="shared" si="0"/>
        <v>0</v>
      </c>
      <c r="K44" s="62">
        <f t="shared" si="1"/>
        <v>0</v>
      </c>
      <c r="L44" s="62">
        <f>F44*G44</f>
        <v>0</v>
      </c>
      <c r="M44" s="62">
        <f>F44*I44</f>
        <v>0</v>
      </c>
      <c r="N44" s="62">
        <f>L44+M44</f>
        <v>0</v>
      </c>
      <c r="O44" s="191"/>
    </row>
    <row r="45" spans="1:97" s="17" customFormat="1" ht="24" customHeight="1" x14ac:dyDescent="0.2">
      <c r="A45" s="149"/>
      <c r="B45" s="118">
        <f>B43+0.1</f>
        <v>14.2</v>
      </c>
      <c r="C45" s="110" t="s">
        <v>43</v>
      </c>
      <c r="D45" s="58"/>
      <c r="E45" s="111"/>
      <c r="F45" s="111"/>
      <c r="G45" s="176"/>
      <c r="H45" s="165"/>
      <c r="I45" s="179"/>
      <c r="J45" s="63"/>
      <c r="K45" s="164"/>
      <c r="L45" s="164"/>
      <c r="M45" s="164"/>
      <c r="N45" s="164"/>
      <c r="O45" s="191"/>
    </row>
    <row r="46" spans="1:97" s="17" customFormat="1" ht="20.100000000000001" customHeight="1" x14ac:dyDescent="0.35">
      <c r="A46" s="147"/>
      <c r="B46" s="136" t="s">
        <v>56</v>
      </c>
      <c r="C46" s="65" t="s">
        <v>44</v>
      </c>
      <c r="D46" s="31" t="s">
        <v>24</v>
      </c>
      <c r="E46" s="43">
        <v>5</v>
      </c>
      <c r="F46" s="212">
        <v>0</v>
      </c>
      <c r="G46" s="61"/>
      <c r="H46" s="61">
        <f>G46*E46</f>
        <v>0</v>
      </c>
      <c r="I46" s="61"/>
      <c r="J46" s="166">
        <f t="shared" si="0"/>
        <v>0</v>
      </c>
      <c r="K46" s="62">
        <f t="shared" si="1"/>
        <v>0</v>
      </c>
      <c r="L46" s="62">
        <f>F46*G46</f>
        <v>0</v>
      </c>
      <c r="M46" s="62">
        <f>F46*I46</f>
        <v>0</v>
      </c>
      <c r="N46" s="62">
        <f>L46+M46</f>
        <v>0</v>
      </c>
      <c r="O46" s="269">
        <v>5</v>
      </c>
    </row>
    <row r="47" spans="1:97" s="79" customFormat="1" ht="63" customHeight="1" x14ac:dyDescent="0.2">
      <c r="A47" s="144">
        <v>15</v>
      </c>
      <c r="B47" s="123"/>
      <c r="C47" s="90" t="s">
        <v>30</v>
      </c>
      <c r="D47" s="91" t="str">
        <f t="shared" ref="D47" si="27">IF(C47="","",IF(E47=1,"No.","Nos."))</f>
        <v>Nos.</v>
      </c>
      <c r="E47" s="92">
        <v>3</v>
      </c>
      <c r="F47" s="216">
        <v>3</v>
      </c>
      <c r="G47" s="61"/>
      <c r="H47" s="61">
        <f>G47*E47</f>
        <v>0</v>
      </c>
      <c r="I47" s="61"/>
      <c r="J47" s="93">
        <f t="shared" si="0"/>
        <v>0</v>
      </c>
      <c r="K47" s="94">
        <f t="shared" si="1"/>
        <v>0</v>
      </c>
      <c r="L47" s="62">
        <f>F47*G47</f>
        <v>0</v>
      </c>
      <c r="M47" s="62">
        <f>F47*I47</f>
        <v>0</v>
      </c>
      <c r="N47" s="62">
        <f>L47+M47</f>
        <v>0</v>
      </c>
      <c r="O47" s="192"/>
    </row>
    <row r="48" spans="1:97" s="69" customFormat="1" ht="34.35" customHeight="1" x14ac:dyDescent="0.2">
      <c r="A48" s="150">
        <f>A47+1</f>
        <v>16</v>
      </c>
      <c r="B48" s="124"/>
      <c r="C48" s="72" t="s">
        <v>34</v>
      </c>
      <c r="D48" s="73"/>
      <c r="E48" s="76"/>
      <c r="F48" s="76"/>
      <c r="G48" s="180"/>
      <c r="H48" s="181"/>
      <c r="I48" s="180"/>
      <c r="J48" s="182"/>
      <c r="K48" s="183"/>
      <c r="L48" s="183"/>
      <c r="M48" s="183"/>
      <c r="N48" s="183"/>
      <c r="O48" s="193"/>
      <c r="P48" s="70"/>
      <c r="Q48" s="70"/>
      <c r="R48" s="70"/>
      <c r="S48" s="70"/>
      <c r="T48" s="70"/>
      <c r="U48" s="70"/>
      <c r="V48" s="70"/>
      <c r="W48" s="70"/>
      <c r="X48" s="70"/>
      <c r="Y48" s="70"/>
      <c r="Z48" s="70"/>
      <c r="AA48" s="70"/>
      <c r="AB48" s="70"/>
      <c r="AC48" s="70"/>
      <c r="AD48" s="70"/>
      <c r="AE48" s="70"/>
      <c r="AF48" s="70"/>
      <c r="AG48" s="70"/>
      <c r="AH48" s="70"/>
      <c r="AI48" s="70"/>
      <c r="AJ48" s="70"/>
      <c r="AK48" s="70"/>
      <c r="AL48" s="70"/>
      <c r="AM48" s="70"/>
      <c r="AN48" s="70"/>
      <c r="AO48" s="70"/>
      <c r="AP48" s="70"/>
      <c r="AQ48" s="70"/>
      <c r="AR48" s="70"/>
      <c r="AS48" s="70"/>
      <c r="AT48" s="70"/>
      <c r="AU48" s="70"/>
      <c r="AV48" s="70"/>
      <c r="AW48" s="70"/>
      <c r="AX48" s="70"/>
      <c r="AY48" s="70"/>
      <c r="AZ48" s="70"/>
      <c r="BA48" s="70"/>
      <c r="BB48" s="70"/>
      <c r="BC48" s="70"/>
      <c r="BD48" s="70"/>
      <c r="BE48" s="70"/>
      <c r="BF48" s="70"/>
      <c r="BG48" s="70"/>
      <c r="BH48" s="70"/>
      <c r="BI48" s="70"/>
      <c r="BJ48" s="70"/>
      <c r="BK48" s="70"/>
      <c r="BL48" s="70"/>
      <c r="BM48" s="70"/>
      <c r="BN48" s="70"/>
      <c r="BO48" s="70"/>
      <c r="BP48" s="70"/>
      <c r="BQ48" s="70"/>
      <c r="BR48" s="70"/>
      <c r="BS48" s="70"/>
      <c r="BT48" s="70"/>
      <c r="BU48" s="70"/>
      <c r="BV48" s="70"/>
      <c r="BW48" s="70"/>
      <c r="BX48" s="70"/>
      <c r="BY48" s="70"/>
      <c r="BZ48" s="70"/>
      <c r="CA48" s="70"/>
      <c r="CB48" s="70"/>
      <c r="CC48" s="70"/>
      <c r="CD48" s="70"/>
      <c r="CE48" s="70"/>
      <c r="CF48" s="70"/>
      <c r="CG48" s="70"/>
      <c r="CH48" s="70"/>
      <c r="CI48" s="70"/>
      <c r="CJ48" s="70"/>
      <c r="CK48" s="70"/>
      <c r="CL48" s="70"/>
      <c r="CM48" s="70"/>
      <c r="CN48" s="70"/>
      <c r="CO48" s="70"/>
      <c r="CP48" s="70"/>
      <c r="CQ48" s="70"/>
      <c r="CR48" s="70"/>
      <c r="CS48" s="70"/>
    </row>
    <row r="49" spans="1:97" s="69" customFormat="1" ht="20.100000000000001" customHeight="1" x14ac:dyDescent="0.2">
      <c r="A49" s="151"/>
      <c r="B49" s="125">
        <f>A48+0.1</f>
        <v>16.100000000000001</v>
      </c>
      <c r="C49" s="74" t="s">
        <v>37</v>
      </c>
      <c r="D49" s="71" t="s">
        <v>20</v>
      </c>
      <c r="E49" s="68">
        <v>22</v>
      </c>
      <c r="F49" s="217">
        <v>110</v>
      </c>
      <c r="G49" s="61"/>
      <c r="H49" s="61">
        <f>G49*E49</f>
        <v>0</v>
      </c>
      <c r="I49" s="61"/>
      <c r="J49" s="184">
        <f t="shared" si="0"/>
        <v>0</v>
      </c>
      <c r="K49" s="185">
        <f t="shared" si="1"/>
        <v>0</v>
      </c>
      <c r="L49" s="62">
        <f>F49*G49</f>
        <v>0</v>
      </c>
      <c r="M49" s="62">
        <f>F49*I49</f>
        <v>0</v>
      </c>
      <c r="N49" s="62">
        <f>L49+M49</f>
        <v>0</v>
      </c>
      <c r="O49" s="193"/>
      <c r="P49" s="70"/>
      <c r="Q49" s="70"/>
      <c r="R49" s="70"/>
      <c r="S49" s="70"/>
      <c r="T49" s="70"/>
      <c r="U49" s="70"/>
      <c r="V49" s="70"/>
      <c r="W49" s="70"/>
      <c r="X49" s="70"/>
      <c r="Y49" s="70"/>
      <c r="Z49" s="70"/>
      <c r="AA49" s="70"/>
      <c r="AB49" s="70"/>
      <c r="AC49" s="70"/>
      <c r="AD49" s="70"/>
      <c r="AE49" s="70"/>
      <c r="AF49" s="70"/>
      <c r="AG49" s="70"/>
      <c r="AH49" s="70"/>
      <c r="AI49" s="70"/>
      <c r="AJ49" s="70"/>
      <c r="AK49" s="70"/>
      <c r="AL49" s="70"/>
      <c r="AM49" s="70"/>
      <c r="AN49" s="70"/>
      <c r="AO49" s="70"/>
      <c r="AP49" s="70"/>
      <c r="AQ49" s="70"/>
      <c r="AR49" s="70"/>
      <c r="AS49" s="70"/>
      <c r="AT49" s="70"/>
      <c r="AU49" s="70"/>
      <c r="AV49" s="70"/>
      <c r="AW49" s="70"/>
      <c r="AX49" s="70"/>
      <c r="AY49" s="70"/>
      <c r="AZ49" s="70"/>
      <c r="BA49" s="70"/>
      <c r="BB49" s="70"/>
      <c r="BC49" s="70"/>
      <c r="BD49" s="70"/>
      <c r="BE49" s="70"/>
      <c r="BF49" s="70"/>
      <c r="BG49" s="70"/>
      <c r="BH49" s="70"/>
      <c r="BI49" s="70"/>
      <c r="BJ49" s="70"/>
      <c r="BK49" s="70"/>
      <c r="BL49" s="70"/>
      <c r="BM49" s="70"/>
      <c r="BN49" s="70"/>
      <c r="BO49" s="70"/>
      <c r="BP49" s="70"/>
      <c r="BQ49" s="70"/>
      <c r="BR49" s="70"/>
      <c r="BS49" s="70"/>
      <c r="BT49" s="70"/>
      <c r="BU49" s="70"/>
      <c r="BV49" s="70"/>
      <c r="BW49" s="70"/>
      <c r="BX49" s="70"/>
      <c r="BY49" s="70"/>
      <c r="BZ49" s="70"/>
      <c r="CA49" s="70"/>
      <c r="CB49" s="70"/>
      <c r="CC49" s="70"/>
      <c r="CD49" s="70"/>
      <c r="CE49" s="70"/>
      <c r="CF49" s="70"/>
      <c r="CG49" s="70"/>
      <c r="CH49" s="70"/>
      <c r="CI49" s="70"/>
      <c r="CJ49" s="70"/>
      <c r="CK49" s="70"/>
      <c r="CL49" s="70"/>
      <c r="CM49" s="70"/>
      <c r="CN49" s="70"/>
      <c r="CO49" s="70"/>
      <c r="CP49" s="70"/>
      <c r="CQ49" s="70"/>
      <c r="CR49" s="70"/>
      <c r="CS49" s="70"/>
    </row>
    <row r="50" spans="1:97" s="69" customFormat="1" ht="48.75" customHeight="1" x14ac:dyDescent="0.2">
      <c r="A50" s="150">
        <f>A48+1</f>
        <v>17</v>
      </c>
      <c r="B50" s="124"/>
      <c r="C50" s="72" t="s">
        <v>35</v>
      </c>
      <c r="D50" s="73"/>
      <c r="E50" s="76"/>
      <c r="F50" s="76"/>
      <c r="G50" s="180"/>
      <c r="H50" s="182"/>
      <c r="I50" s="186"/>
      <c r="J50" s="182"/>
      <c r="K50" s="183"/>
      <c r="L50" s="183"/>
      <c r="M50" s="183"/>
      <c r="N50" s="183"/>
      <c r="O50" s="193"/>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0"/>
      <c r="BJ50" s="70"/>
      <c r="BK50" s="70"/>
      <c r="BL50" s="70"/>
      <c r="BM50" s="70"/>
      <c r="BN50" s="70"/>
      <c r="BO50" s="70"/>
      <c r="BP50" s="70"/>
      <c r="BQ50" s="70"/>
      <c r="BR50" s="70"/>
      <c r="BS50" s="70"/>
      <c r="BT50" s="70"/>
      <c r="BU50" s="70"/>
      <c r="BV50" s="70"/>
      <c r="BW50" s="70"/>
      <c r="BX50" s="70"/>
      <c r="BY50" s="70"/>
      <c r="BZ50" s="70"/>
      <c r="CA50" s="70"/>
      <c r="CB50" s="70"/>
      <c r="CC50" s="70"/>
      <c r="CD50" s="70"/>
      <c r="CE50" s="70"/>
      <c r="CF50" s="70"/>
      <c r="CG50" s="70"/>
      <c r="CH50" s="70"/>
      <c r="CI50" s="70"/>
      <c r="CJ50" s="70"/>
      <c r="CK50" s="70"/>
      <c r="CL50" s="70"/>
      <c r="CM50" s="70"/>
      <c r="CN50" s="70"/>
      <c r="CO50" s="70"/>
      <c r="CP50" s="70"/>
      <c r="CQ50" s="70"/>
      <c r="CR50" s="70"/>
      <c r="CS50" s="70"/>
    </row>
    <row r="51" spans="1:97" s="70" customFormat="1" ht="20.100000000000001" customHeight="1" x14ac:dyDescent="0.35">
      <c r="A51" s="151"/>
      <c r="B51" s="132">
        <f>A50+0.1</f>
        <v>17.100000000000001</v>
      </c>
      <c r="C51" s="74" t="s">
        <v>37</v>
      </c>
      <c r="D51" s="75" t="s">
        <v>36</v>
      </c>
      <c r="E51" s="77">
        <v>6</v>
      </c>
      <c r="F51" s="218">
        <v>5</v>
      </c>
      <c r="G51" s="61"/>
      <c r="H51" s="61">
        <f>G51*E51</f>
        <v>0</v>
      </c>
      <c r="I51" s="61"/>
      <c r="J51" s="187">
        <f t="shared" si="0"/>
        <v>0</v>
      </c>
      <c r="K51" s="185">
        <f t="shared" si="1"/>
        <v>0</v>
      </c>
      <c r="L51" s="62">
        <f>F51*G51</f>
        <v>0</v>
      </c>
      <c r="M51" s="62">
        <f>F51*I51</f>
        <v>0</v>
      </c>
      <c r="N51" s="62">
        <f>L51+M51</f>
        <v>0</v>
      </c>
      <c r="O51" s="269">
        <v>1</v>
      </c>
    </row>
    <row r="52" spans="1:97" s="79" customFormat="1" ht="70.5" customHeight="1" x14ac:dyDescent="0.2">
      <c r="A52" s="144">
        <f>A50+1</f>
        <v>18</v>
      </c>
      <c r="B52" s="119"/>
      <c r="C52" s="85" t="s">
        <v>12</v>
      </c>
      <c r="D52" s="86" t="s">
        <v>0</v>
      </c>
      <c r="E52" s="87">
        <v>1</v>
      </c>
      <c r="F52" s="219">
        <v>1</v>
      </c>
      <c r="G52" s="61"/>
      <c r="H52" s="61">
        <f>G52*E52</f>
        <v>0</v>
      </c>
      <c r="I52" s="61"/>
      <c r="J52" s="88">
        <f t="shared" si="0"/>
        <v>0</v>
      </c>
      <c r="K52" s="89">
        <f t="shared" si="1"/>
        <v>0</v>
      </c>
      <c r="L52" s="62">
        <f>F52*G52</f>
        <v>0</v>
      </c>
      <c r="M52" s="62">
        <f>F52*I52</f>
        <v>0</v>
      </c>
      <c r="N52" s="62">
        <f>L52+M52</f>
        <v>0</v>
      </c>
      <c r="O52" s="192"/>
    </row>
    <row r="53" spans="1:97" s="7" customFormat="1" ht="70.5" customHeight="1" x14ac:dyDescent="0.2">
      <c r="A53" s="141">
        <f>A52+1</f>
        <v>19</v>
      </c>
      <c r="B53" s="118"/>
      <c r="C53" s="45" t="s">
        <v>13</v>
      </c>
      <c r="D53" s="44" t="s">
        <v>0</v>
      </c>
      <c r="E53" s="37">
        <v>1</v>
      </c>
      <c r="F53" s="219">
        <v>1</v>
      </c>
      <c r="G53" s="61"/>
      <c r="H53" s="61">
        <f>G53*E53</f>
        <v>0</v>
      </c>
      <c r="I53" s="61"/>
      <c r="J53" s="63">
        <f t="shared" si="0"/>
        <v>0</v>
      </c>
      <c r="K53" s="62">
        <f t="shared" si="1"/>
        <v>0</v>
      </c>
      <c r="L53" s="62">
        <f>F53*G53</f>
        <v>0</v>
      </c>
      <c r="M53" s="62">
        <f>F53*I53</f>
        <v>0</v>
      </c>
      <c r="N53" s="62">
        <f>L53+M53</f>
        <v>0</v>
      </c>
      <c r="O53" s="191"/>
    </row>
    <row r="54" spans="1:97" s="10" customFormat="1" ht="69" customHeight="1" x14ac:dyDescent="0.2">
      <c r="A54" s="141">
        <f>A53+1</f>
        <v>20</v>
      </c>
      <c r="B54" s="118"/>
      <c r="C54" s="237" t="s">
        <v>18</v>
      </c>
      <c r="D54" s="238" t="s">
        <v>0</v>
      </c>
      <c r="E54" s="239">
        <v>1</v>
      </c>
      <c r="F54" s="240">
        <v>1</v>
      </c>
      <c r="G54" s="160"/>
      <c r="H54" s="160">
        <f>G54*E54</f>
        <v>0</v>
      </c>
      <c r="I54" s="160"/>
      <c r="J54" s="63">
        <f t="shared" si="0"/>
        <v>0</v>
      </c>
      <c r="K54" s="163">
        <f t="shared" si="1"/>
        <v>0</v>
      </c>
      <c r="L54" s="163">
        <f>F54*G54</f>
        <v>0</v>
      </c>
      <c r="M54" s="163">
        <f>F54*I54</f>
        <v>0</v>
      </c>
      <c r="N54" s="163">
        <f>L54+M54</f>
        <v>0</v>
      </c>
      <c r="O54" s="191"/>
    </row>
    <row r="55" spans="1:97" s="11" customFormat="1" ht="32.25" customHeight="1" x14ac:dyDescent="0.25">
      <c r="A55" s="241"/>
      <c r="B55" s="242"/>
      <c r="C55" s="251" t="s">
        <v>8</v>
      </c>
      <c r="D55" s="251"/>
      <c r="E55" s="251"/>
      <c r="F55" s="243"/>
      <c r="G55" s="244"/>
      <c r="H55" s="245">
        <f>SUM(H12:H54)</f>
        <v>0</v>
      </c>
      <c r="I55" s="244"/>
      <c r="J55" s="245">
        <f>SUM(J12:J54)</f>
        <v>0</v>
      </c>
      <c r="K55" s="245">
        <f>SUM(K12:K54)</f>
        <v>0</v>
      </c>
      <c r="L55" s="245">
        <f>SUM(L12:L54)</f>
        <v>0</v>
      </c>
      <c r="M55" s="245">
        <f>SUM(M12:M54)</f>
        <v>0</v>
      </c>
      <c r="N55" s="245">
        <f>SUM(N12:N54)</f>
        <v>0</v>
      </c>
      <c r="O55" s="194"/>
    </row>
    <row r="56" spans="1:97" ht="15.75" x14ac:dyDescent="0.2">
      <c r="A56" s="250" t="s">
        <v>90</v>
      </c>
      <c r="B56" s="250"/>
      <c r="C56" s="246" t="s">
        <v>92</v>
      </c>
      <c r="D56" s="247"/>
      <c r="E56" s="247"/>
      <c r="F56" s="247"/>
      <c r="G56" s="246"/>
      <c r="H56" s="246"/>
      <c r="I56" s="246"/>
      <c r="J56" s="246"/>
      <c r="K56" s="246"/>
      <c r="L56" s="246"/>
      <c r="M56" s="246"/>
      <c r="N56" s="245">
        <f>VO!J8</f>
        <v>0</v>
      </c>
    </row>
    <row r="57" spans="1:97" ht="15.75" x14ac:dyDescent="0.2">
      <c r="A57" s="241"/>
      <c r="B57" s="242"/>
      <c r="C57" s="251" t="s">
        <v>91</v>
      </c>
      <c r="D57" s="251"/>
      <c r="E57" s="251"/>
      <c r="F57" s="243"/>
      <c r="G57" s="245"/>
      <c r="H57" s="245">
        <f t="shared" ref="H57:M57" si="28">H55+H56</f>
        <v>0</v>
      </c>
      <c r="I57" s="245"/>
      <c r="J57" s="245">
        <f t="shared" si="28"/>
        <v>0</v>
      </c>
      <c r="K57" s="245">
        <f t="shared" si="28"/>
        <v>0</v>
      </c>
      <c r="L57" s="245">
        <f t="shared" si="28"/>
        <v>0</v>
      </c>
      <c r="M57" s="245">
        <f t="shared" si="28"/>
        <v>0</v>
      </c>
      <c r="N57" s="245">
        <f>N55+N56</f>
        <v>0</v>
      </c>
    </row>
    <row r="59" spans="1:97" x14ac:dyDescent="0.2">
      <c r="N59" s="220"/>
    </row>
  </sheetData>
  <mergeCells count="12">
    <mergeCell ref="A56:B56"/>
    <mergeCell ref="C57:E57"/>
    <mergeCell ref="L8:N8"/>
    <mergeCell ref="I8:J8"/>
    <mergeCell ref="K8:K9"/>
    <mergeCell ref="C55:E55"/>
    <mergeCell ref="A8:B9"/>
    <mergeCell ref="C8:C9"/>
    <mergeCell ref="D8:D9"/>
    <mergeCell ref="E8:E9"/>
    <mergeCell ref="G8:H8"/>
    <mergeCell ref="F8:F9"/>
  </mergeCells>
  <printOptions horizontalCentered="1"/>
  <pageMargins left="0.25" right="0.25" top="0.75" bottom="0.4" header="0.5" footer="0.25"/>
  <pageSetup paperSize="9" scale="59" fitToHeight="0" orientation="landscape" r:id="rId1"/>
  <headerFooter scaleWithDoc="0" alignWithMargins="0">
    <oddFooter>&amp;L&amp;8SEM Engineers&amp;R&amp;8Page &amp;P of &amp;N</oddFooter>
  </headerFooter>
  <rowBreaks count="1" manualBreakCount="1">
    <brk id="23" max="13" man="1"/>
  </rowBreaks>
  <pictur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8"/>
  <sheetViews>
    <sheetView workbookViewId="0">
      <selection activeCell="I5" sqref="I5:I7"/>
    </sheetView>
  </sheetViews>
  <sheetFormatPr defaultColWidth="8.7109375" defaultRowHeight="12.75" x14ac:dyDescent="0.25"/>
  <cols>
    <col min="1" max="1" width="5.85546875" style="222" bestFit="1" customWidth="1"/>
    <col min="2" max="2" width="6.7109375" style="222" bestFit="1" customWidth="1"/>
    <col min="3" max="3" width="14.28515625" style="222" bestFit="1" customWidth="1"/>
    <col min="4" max="4" width="25" style="222" customWidth="1"/>
    <col min="5" max="5" width="8.5703125" style="222" bestFit="1" customWidth="1"/>
    <col min="6" max="6" width="16.5703125" style="222" customWidth="1"/>
    <col min="7" max="7" width="4.85546875" style="222" bestFit="1" customWidth="1"/>
    <col min="8" max="8" width="4.140625" style="222" bestFit="1" customWidth="1"/>
    <col min="9" max="9" width="6.7109375" style="222" bestFit="1" customWidth="1"/>
    <col min="10" max="10" width="9.5703125" style="222" bestFit="1" customWidth="1"/>
    <col min="11" max="11" width="14.42578125" style="222" bestFit="1" customWidth="1"/>
    <col min="12" max="16384" width="8.7109375" style="222"/>
  </cols>
  <sheetData>
    <row r="1" spans="1:14" x14ac:dyDescent="0.25">
      <c r="A1" s="268" t="s">
        <v>67</v>
      </c>
      <c r="B1" s="268"/>
      <c r="C1" s="268"/>
      <c r="D1" s="268"/>
      <c r="E1" s="268"/>
      <c r="F1" s="268"/>
      <c r="G1" s="268"/>
      <c r="H1" s="268"/>
      <c r="I1" s="268"/>
      <c r="J1" s="268"/>
      <c r="K1" s="268"/>
      <c r="L1" s="221"/>
      <c r="M1" s="221"/>
      <c r="N1" s="221"/>
    </row>
    <row r="2" spans="1:14" x14ac:dyDescent="0.25">
      <c r="A2" s="267" t="s">
        <v>68</v>
      </c>
      <c r="B2" s="267"/>
      <c r="C2" s="267"/>
      <c r="D2" s="267"/>
      <c r="E2" s="267"/>
      <c r="F2" s="267"/>
      <c r="G2" s="267"/>
      <c r="H2" s="267"/>
      <c r="I2" s="267"/>
      <c r="J2" s="267"/>
      <c r="K2" s="267"/>
      <c r="L2" s="221"/>
      <c r="M2" s="221"/>
      <c r="N2" s="221"/>
    </row>
    <row r="3" spans="1:14" x14ac:dyDescent="0.25">
      <c r="A3" s="223" t="s">
        <v>69</v>
      </c>
      <c r="B3" s="223" t="s">
        <v>70</v>
      </c>
      <c r="C3" s="223" t="s">
        <v>71</v>
      </c>
      <c r="D3" s="223" t="s">
        <v>6</v>
      </c>
      <c r="E3" s="223" t="s">
        <v>72</v>
      </c>
      <c r="F3" s="223" t="s">
        <v>73</v>
      </c>
      <c r="G3" s="267" t="s">
        <v>74</v>
      </c>
      <c r="H3" s="267"/>
      <c r="I3" s="267"/>
      <c r="J3" s="267"/>
      <c r="K3" s="267" t="s">
        <v>75</v>
      </c>
      <c r="L3" s="221"/>
      <c r="M3" s="221"/>
      <c r="N3" s="221"/>
    </row>
    <row r="4" spans="1:14" x14ac:dyDescent="0.25">
      <c r="A4" s="267" t="s">
        <v>76</v>
      </c>
      <c r="B4" s="267"/>
      <c r="C4" s="267" t="s">
        <v>82</v>
      </c>
      <c r="D4" s="267"/>
      <c r="E4" s="267"/>
      <c r="F4" s="267"/>
      <c r="G4" s="223" t="s">
        <v>9</v>
      </c>
      <c r="H4" s="223" t="s">
        <v>77</v>
      </c>
      <c r="I4" s="223" t="s">
        <v>4</v>
      </c>
      <c r="J4" s="224" t="s">
        <v>10</v>
      </c>
      <c r="K4" s="267"/>
      <c r="L4" s="221"/>
      <c r="M4" s="221"/>
      <c r="N4" s="221"/>
    </row>
    <row r="5" spans="1:14" ht="25.5" x14ac:dyDescent="0.25">
      <c r="A5" s="225">
        <v>1</v>
      </c>
      <c r="B5" s="226" t="s">
        <v>83</v>
      </c>
      <c r="C5" s="226" t="s">
        <v>82</v>
      </c>
      <c r="D5" s="227" t="s">
        <v>87</v>
      </c>
      <c r="E5" s="228">
        <v>45728</v>
      </c>
      <c r="F5" s="226" t="s">
        <v>80</v>
      </c>
      <c r="G5" s="229">
        <v>0</v>
      </c>
      <c r="H5" s="226" t="s">
        <v>79</v>
      </c>
      <c r="I5" s="230"/>
      <c r="J5" s="230">
        <f>G5*I5</f>
        <v>0</v>
      </c>
      <c r="K5" s="231" t="s">
        <v>86</v>
      </c>
      <c r="L5" s="221"/>
      <c r="M5" s="221"/>
      <c r="N5" s="221"/>
    </row>
    <row r="6" spans="1:14" ht="25.5" x14ac:dyDescent="0.25">
      <c r="A6" s="225">
        <v>2</v>
      </c>
      <c r="B6" s="226" t="s">
        <v>84</v>
      </c>
      <c r="C6" s="226" t="s">
        <v>82</v>
      </c>
      <c r="D6" s="227" t="s">
        <v>88</v>
      </c>
      <c r="E6" s="228">
        <v>45733</v>
      </c>
      <c r="F6" s="226" t="s">
        <v>78</v>
      </c>
      <c r="G6" s="229">
        <v>1</v>
      </c>
      <c r="H6" s="226" t="s">
        <v>79</v>
      </c>
      <c r="I6" s="230"/>
      <c r="J6" s="230">
        <f t="shared" ref="J6:J7" si="0">G6*I6</f>
        <v>0</v>
      </c>
      <c r="K6" s="231" t="s">
        <v>86</v>
      </c>
      <c r="L6" s="221"/>
      <c r="M6" s="221"/>
      <c r="N6" s="221"/>
    </row>
    <row r="7" spans="1:14" ht="25.5" x14ac:dyDescent="0.25">
      <c r="A7" s="225">
        <v>3</v>
      </c>
      <c r="B7" s="226" t="s">
        <v>85</v>
      </c>
      <c r="C7" s="226" t="s">
        <v>82</v>
      </c>
      <c r="D7" s="227" t="s">
        <v>89</v>
      </c>
      <c r="E7" s="228">
        <v>45736</v>
      </c>
      <c r="F7" s="226" t="s">
        <v>80</v>
      </c>
      <c r="G7" s="229">
        <v>1</v>
      </c>
      <c r="H7" s="226" t="s">
        <v>79</v>
      </c>
      <c r="I7" s="230"/>
      <c r="J7" s="230">
        <f t="shared" si="0"/>
        <v>0</v>
      </c>
      <c r="K7" s="231" t="s">
        <v>86</v>
      </c>
      <c r="L7" s="221"/>
      <c r="M7" s="221"/>
      <c r="N7" s="232"/>
    </row>
    <row r="8" spans="1:14" ht="15.75" x14ac:dyDescent="0.25">
      <c r="A8" s="267" t="s">
        <v>81</v>
      </c>
      <c r="B8" s="267"/>
      <c r="C8" s="267"/>
      <c r="D8" s="267"/>
      <c r="E8" s="267"/>
      <c r="F8" s="267"/>
      <c r="G8" s="233"/>
      <c r="H8" s="233"/>
      <c r="I8" s="235"/>
      <c r="J8" s="236">
        <f>SUM(J5:J7)</f>
        <v>0</v>
      </c>
      <c r="K8" s="234"/>
    </row>
  </sheetData>
  <mergeCells count="7">
    <mergeCell ref="A8:F8"/>
    <mergeCell ref="A1:K1"/>
    <mergeCell ref="A2:K2"/>
    <mergeCell ref="G3:J3"/>
    <mergeCell ref="K3:K4"/>
    <mergeCell ref="A4:B4"/>
    <mergeCell ref="C4:F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S w i f t T o k e n s   x m l n s : x s i = " h t t p : / / w w w . w 3 . o r g / 2 0 0 1 / X M L S c h e m a - i n s t a n c e "   x m l n s : x s d = " h t t p : / / w w w . w 3 . o r g / 2 0 0 1 / X M L S c h e m a " > < T o k e n s / > < / S w i f t T o k e n s > 
</file>

<file path=customXml/itemProps1.xml><?xml version="1.0" encoding="utf-8"?>
<ds:datastoreItem xmlns:ds="http://schemas.openxmlformats.org/officeDocument/2006/customXml" ds:itemID="{622EE8F5-35B8-41EE-814B-E4F1B31EFE8F}">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Sheet1</vt:lpstr>
      <vt:lpstr>Rationalized HVAC BOQ</vt:lpstr>
      <vt:lpstr>VO</vt:lpstr>
      <vt:lpstr>'Rationalized HVAC BOQ'!Print_Area</vt:lpstr>
      <vt:lpstr>'Rationalized HVAC BOQ'!Print_Titles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Shakeel</dc:creator>
  <cp:lastModifiedBy>Rehan Aslam</cp:lastModifiedBy>
  <cp:lastPrinted>2025-05-14T13:07:50Z</cp:lastPrinted>
  <dcterms:created xsi:type="dcterms:W3CDTF">2013-06-15T05:02:46Z</dcterms:created>
  <dcterms:modified xsi:type="dcterms:W3CDTF">2025-05-22T08:35:18Z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lanSwiftJobName">
    <vt:lpwstr/>
  </property>
  <property fmtid="{D5CDD505-2E9C-101B-9397-08002B2CF9AE}" pid="3" name="PlanSwiftJobGuid">
    <vt:lpwstr/>
  </property>
  <property fmtid="{D5CDD505-2E9C-101B-9397-08002B2CF9AE}" pid="4" name="LinkedDataId">
    <vt:lpwstr>{622EE8F5-35B8-41EE-814B-E4F1B31EFE8F}</vt:lpwstr>
  </property>
  <property fmtid="{D5CDD505-2E9C-101B-9397-08002B2CF9AE}" pid="5" name="PS9Connected">
    <vt:bool>true</vt:bool>
  </property>
</Properties>
</file>