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D:\Pioneer\Running projects\Spar DHA Phase-II Karachi\"/>
    </mc:Choice>
  </mc:AlternateContent>
  <xr:revisionPtr revIDLastSave="0" documentId="13_ncr:1_{08D3D912-62AF-4FF8-ACAC-290540E2BD26}" xr6:coauthVersionLast="36" xr6:coauthVersionMax="36" xr10:uidLastSave="{00000000-0000-0000-0000-000000000000}"/>
  <bookViews>
    <workbookView xWindow="-120" yWindow="-120" windowWidth="29040" windowHeight="15840" tabRatio="602" xr2:uid="{00000000-000D-0000-FFFF-FFFF00000000}"/>
  </bookViews>
  <sheets>
    <sheet name="Summary" sheetId="53" r:id="rId1"/>
    <sheet name="HVAC" sheetId="51" r:id="rId2"/>
    <sheet name="chiller pipe" sheetId="54" r:id="rId3"/>
  </sheets>
  <externalReferences>
    <externalReference r:id="rId4"/>
    <externalReference r:id="rId5"/>
    <externalReference r:id="rId6"/>
    <externalReference r:id="rId7"/>
  </externalReferences>
  <definedNames>
    <definedName name="_xlnm._FilterDatabase" localSheetId="1" hidden="1">HVAC!$C$59:$G$70</definedName>
    <definedName name="dlist" localSheetId="1">#REF!</definedName>
    <definedName name="dlist">#REF!</definedName>
    <definedName name="List">[1]Sheet4!$G$4:$G$10</definedName>
    <definedName name="_xlnm.Print_Area" localSheetId="2">'chiller pipe'!$A$1:$E$52</definedName>
    <definedName name="_xlnm.Print_Area" localSheetId="1">HVAC!$A$1:$K$81</definedName>
    <definedName name="_xlnm.Print_Area" localSheetId="0">Summary!$A$1:$E$37</definedName>
    <definedName name="_xlnm.Print_Titles" localSheetId="1">HVAC!$1:$9</definedName>
    <definedName name="TO" localSheetId="1">#REF!</definedName>
    <definedName name="TO">#REF!</definedName>
  </definedNames>
  <calcPr calcId="191029" iterate="1"/>
</workbook>
</file>

<file path=xl/calcChain.xml><?xml version="1.0" encoding="utf-8"?>
<calcChain xmlns="http://schemas.openxmlformats.org/spreadsheetml/2006/main">
  <c r="E20" i="53" l="1"/>
  <c r="E51" i="54" l="1"/>
  <c r="AA34" i="54"/>
  <c r="E41" i="54" s="1"/>
  <c r="Z34" i="54"/>
  <c r="E40" i="54" s="1"/>
  <c r="Y34" i="54"/>
  <c r="E37" i="54" s="1"/>
  <c r="X34" i="54"/>
  <c r="E36" i="54" s="1"/>
  <c r="W34" i="54"/>
  <c r="V34" i="54"/>
  <c r="U34" i="54"/>
  <c r="T34" i="54"/>
  <c r="E50" i="54" s="1"/>
  <c r="S34" i="54"/>
  <c r="R34" i="54"/>
  <c r="Q34" i="54"/>
  <c r="P34" i="54"/>
  <c r="O34" i="54"/>
  <c r="N34" i="54"/>
  <c r="M34" i="54"/>
  <c r="E49" i="54" s="1"/>
  <c r="L34" i="54"/>
  <c r="E48" i="54" s="1"/>
  <c r="E33" i="54"/>
  <c r="E32" i="54"/>
  <c r="E29" i="54"/>
  <c r="E28" i="54"/>
  <c r="E25" i="54"/>
  <c r="E24" i="54"/>
  <c r="E21" i="54"/>
  <c r="E20" i="54"/>
  <c r="E17" i="54"/>
  <c r="E16" i="54"/>
  <c r="E13" i="54"/>
  <c r="E12" i="54"/>
  <c r="H28" i="51" l="1"/>
  <c r="H30" i="51"/>
  <c r="H26" i="51"/>
  <c r="H29" i="51"/>
  <c r="D16" i="53" l="1"/>
  <c r="C16" i="53"/>
  <c r="E16" i="53" l="1"/>
  <c r="E35" i="53" l="1"/>
  <c r="H64" i="51" l="1"/>
  <c r="H41" i="51"/>
  <c r="H33" i="51"/>
  <c r="H31" i="51"/>
  <c r="J80" i="51" l="1"/>
  <c r="I80" i="51"/>
  <c r="J79" i="51"/>
  <c r="K79" i="51" s="1"/>
  <c r="I79" i="51"/>
  <c r="J78" i="51"/>
  <c r="K78" i="51" s="1"/>
  <c r="I78" i="51"/>
  <c r="J77" i="51"/>
  <c r="K77" i="51" s="1"/>
  <c r="I77" i="51"/>
  <c r="J76" i="51"/>
  <c r="K76" i="51" s="1"/>
  <c r="I76" i="51"/>
  <c r="J75" i="51"/>
  <c r="K75" i="51" s="1"/>
  <c r="I75" i="51"/>
  <c r="J73" i="51"/>
  <c r="K73" i="51" s="1"/>
  <c r="I73" i="51"/>
  <c r="J72" i="51"/>
  <c r="K72" i="51" s="1"/>
  <c r="I72" i="51"/>
  <c r="J71" i="51"/>
  <c r="K71" i="51" s="1"/>
  <c r="I71" i="51"/>
  <c r="J70" i="51"/>
  <c r="K70" i="51" s="1"/>
  <c r="I70" i="51"/>
  <c r="J69" i="51"/>
  <c r="K69" i="51" s="1"/>
  <c r="I69" i="51"/>
  <c r="J68" i="51"/>
  <c r="I68" i="51"/>
  <c r="J67" i="51"/>
  <c r="I67" i="51"/>
  <c r="J66" i="51"/>
  <c r="I66" i="51"/>
  <c r="J65" i="51"/>
  <c r="K65" i="51" s="1"/>
  <c r="I65" i="51"/>
  <c r="J64" i="51"/>
  <c r="I64" i="51"/>
  <c r="J62" i="51"/>
  <c r="K62" i="51" s="1"/>
  <c r="I62" i="51"/>
  <c r="J61" i="51"/>
  <c r="I61" i="51"/>
  <c r="J60" i="51"/>
  <c r="K60" i="51" s="1"/>
  <c r="I60" i="51"/>
  <c r="J59" i="51"/>
  <c r="I59" i="51"/>
  <c r="J58" i="51"/>
  <c r="I58" i="51"/>
  <c r="J57" i="51"/>
  <c r="I57" i="51"/>
  <c r="J56" i="51"/>
  <c r="I56" i="51"/>
  <c r="J55" i="51"/>
  <c r="K55" i="51" s="1"/>
  <c r="I55" i="51"/>
  <c r="J54" i="51"/>
  <c r="K54" i="51" s="1"/>
  <c r="I54" i="51"/>
  <c r="J53" i="51"/>
  <c r="K53" i="51" s="1"/>
  <c r="I53" i="51"/>
  <c r="J52" i="51"/>
  <c r="K52" i="51" s="1"/>
  <c r="I52" i="51"/>
  <c r="J51" i="51"/>
  <c r="K51" i="51" s="1"/>
  <c r="I51" i="51"/>
  <c r="J50" i="51"/>
  <c r="K50" i="51" s="1"/>
  <c r="I50" i="51"/>
  <c r="J49" i="51"/>
  <c r="K49" i="51" s="1"/>
  <c r="I49" i="51"/>
  <c r="J48" i="51"/>
  <c r="I48" i="51"/>
  <c r="J46" i="51"/>
  <c r="K46" i="51" s="1"/>
  <c r="I46" i="51"/>
  <c r="J44" i="51"/>
  <c r="I44" i="51"/>
  <c r="J43" i="51"/>
  <c r="K43" i="51" s="1"/>
  <c r="I43" i="51"/>
  <c r="J42" i="51"/>
  <c r="I42" i="51"/>
  <c r="J41" i="51"/>
  <c r="I41" i="51"/>
  <c r="J39" i="51"/>
  <c r="K39" i="51" s="1"/>
  <c r="I39" i="51"/>
  <c r="J38" i="51"/>
  <c r="I38" i="51"/>
  <c r="J37" i="51"/>
  <c r="K37" i="51" s="1"/>
  <c r="I37" i="51"/>
  <c r="J36" i="51"/>
  <c r="K36" i="51" s="1"/>
  <c r="I36" i="51"/>
  <c r="J34" i="51"/>
  <c r="K34" i="51" s="1"/>
  <c r="I34" i="51"/>
  <c r="J33" i="51"/>
  <c r="K33" i="51" s="1"/>
  <c r="I33" i="51"/>
  <c r="J32" i="51"/>
  <c r="K32" i="51" s="1"/>
  <c r="I32" i="51"/>
  <c r="J31" i="51"/>
  <c r="K31" i="51" s="1"/>
  <c r="I31" i="51"/>
  <c r="J30" i="51"/>
  <c r="K30" i="51" s="1"/>
  <c r="I30" i="51"/>
  <c r="J29" i="51"/>
  <c r="I29" i="51"/>
  <c r="J28" i="51"/>
  <c r="I28" i="51"/>
  <c r="J27" i="51"/>
  <c r="K27" i="51" s="1"/>
  <c r="I27" i="51"/>
  <c r="J26" i="51"/>
  <c r="K26" i="51" s="1"/>
  <c r="I26" i="51"/>
  <c r="J25" i="51"/>
  <c r="K25" i="51" s="1"/>
  <c r="I25" i="51"/>
  <c r="K22" i="51"/>
  <c r="J22" i="51"/>
  <c r="I22" i="51"/>
  <c r="J21" i="51"/>
  <c r="I21" i="51"/>
  <c r="J19" i="51"/>
  <c r="K19" i="51" s="1"/>
  <c r="I19" i="51"/>
  <c r="J18" i="51"/>
  <c r="K18" i="51" s="1"/>
  <c r="I18" i="51"/>
  <c r="J17" i="51"/>
  <c r="I17" i="51"/>
  <c r="J16" i="51"/>
  <c r="I16" i="51"/>
  <c r="J15" i="51"/>
  <c r="K15" i="51" s="1"/>
  <c r="I15" i="51"/>
  <c r="J14" i="51"/>
  <c r="K14" i="51" s="1"/>
  <c r="I14" i="51"/>
  <c r="J13" i="51"/>
  <c r="K13" i="51" s="1"/>
  <c r="I13" i="51"/>
  <c r="K28" i="51" l="1"/>
  <c r="K29" i="51"/>
  <c r="K59" i="51"/>
  <c r="K17" i="51"/>
  <c r="K16" i="51"/>
  <c r="K80" i="51"/>
  <c r="K68" i="51"/>
  <c r="K67" i="51"/>
  <c r="K66" i="51"/>
  <c r="K64" i="51"/>
  <c r="K61" i="51"/>
  <c r="K58" i="51"/>
  <c r="K57" i="51"/>
  <c r="K56" i="51"/>
  <c r="K48" i="51"/>
  <c r="K44" i="51"/>
  <c r="K42" i="51"/>
  <c r="K41" i="51"/>
  <c r="K38" i="51"/>
  <c r="I81" i="51"/>
  <c r="C14" i="53" s="1"/>
  <c r="C18" i="53" s="1"/>
  <c r="K21" i="51"/>
  <c r="J81" i="51"/>
  <c r="D14" i="53" s="1"/>
  <c r="D18" i="53" s="1"/>
  <c r="E14" i="53" l="1"/>
  <c r="K81" i="51"/>
  <c r="E60" i="51"/>
  <c r="E18" i="53" l="1"/>
  <c r="E64" i="51"/>
  <c r="E29" i="53" l="1"/>
  <c r="E32" i="53" s="1"/>
  <c r="E33" i="53" s="1"/>
  <c r="E37" i="53" s="1"/>
  <c r="E30" i="51"/>
  <c r="E26" i="51"/>
  <c r="A20" i="51" l="1"/>
  <c r="B21" i="51" s="1"/>
  <c r="B22" i="51" s="1"/>
  <c r="A23" i="51" l="1"/>
  <c r="A38" i="51" s="1"/>
  <c r="A39" i="51" s="1"/>
  <c r="A40" i="51" l="1"/>
  <c r="B41" i="51" s="1"/>
  <c r="B42" i="51" s="1"/>
  <c r="B43" i="51" s="1"/>
  <c r="B44" i="51" s="1"/>
  <c r="B13" i="51"/>
  <c r="B14" i="51" s="1"/>
  <c r="B15" i="51" s="1"/>
  <c r="B16" i="51" s="1"/>
  <c r="B17" i="51" s="1"/>
  <c r="B18" i="51" s="1"/>
  <c r="B19" i="51" s="1"/>
  <c r="A45" i="51" l="1"/>
  <c r="B25" i="51"/>
  <c r="B26" i="51" s="1"/>
  <c r="B27" i="51" s="1"/>
  <c r="B28" i="51" s="1"/>
  <c r="B29" i="51" s="1"/>
  <c r="B30" i="51" s="1"/>
  <c r="B31" i="51" s="1"/>
  <c r="B32" i="51" s="1"/>
  <c r="B33" i="51" s="1"/>
  <c r="B34" i="51" s="1"/>
  <c r="B36" i="51" s="1"/>
  <c r="B37" i="51" s="1"/>
  <c r="A47" i="51" l="1"/>
  <c r="A55" i="51" s="1"/>
  <c r="A56" i="51" s="1"/>
  <c r="A57" i="51" s="1"/>
  <c r="A58" i="51" s="1"/>
  <c r="B46" i="51"/>
  <c r="A59" i="51" l="1"/>
  <c r="A60" i="51" s="1"/>
  <c r="A61" i="51" s="1"/>
  <c r="A62" i="51" s="1"/>
  <c r="B48" i="51"/>
  <c r="B49" i="51" s="1"/>
  <c r="B50" i="51" s="1"/>
  <c r="B51" i="51" s="1"/>
  <c r="B52" i="51" s="1"/>
  <c r="B53" i="51" s="1"/>
  <c r="B54" i="51" s="1"/>
  <c r="A63" i="51" l="1"/>
  <c r="A68" i="51" s="1"/>
  <c r="B64" i="51" l="1"/>
  <c r="B65" i="51" s="1"/>
  <c r="B66" i="51" s="1"/>
  <c r="B67" i="51" s="1"/>
  <c r="A69" i="51"/>
  <c r="A70" i="51" s="1"/>
  <c r="A71" i="51" s="1"/>
  <c r="A72" i="51" l="1"/>
  <c r="A73" i="51" s="1"/>
  <c r="A74" i="51" s="1"/>
  <c r="B75" i="51" l="1"/>
  <c r="B76" i="51" s="1"/>
  <c r="A77" i="51"/>
  <c r="A78" i="51" s="1"/>
  <c r="A79" i="51" s="1"/>
  <c r="A80" i="51" s="1"/>
</calcChain>
</file>

<file path=xl/sharedStrings.xml><?xml version="1.0" encoding="utf-8"?>
<sst xmlns="http://schemas.openxmlformats.org/spreadsheetml/2006/main" count="248" uniqueCount="147">
  <si>
    <t>DESCRIPTION</t>
  </si>
  <si>
    <t>UNIT</t>
  </si>
  <si>
    <t>QTY</t>
  </si>
  <si>
    <t>RATE</t>
  </si>
  <si>
    <t>Job.</t>
  </si>
  <si>
    <t>Nos.</t>
  </si>
  <si>
    <t>MATERIAL</t>
  </si>
  <si>
    <t>LABOUR</t>
  </si>
  <si>
    <t>Lot</t>
  </si>
  <si>
    <t>Set</t>
  </si>
  <si>
    <t>No.</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</si>
  <si>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</si>
  <si>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 No.</t>
  </si>
  <si>
    <t>Supply &amp; installation of aluminum fabricated powder coated exhaust &amp; fresh Air louvers including wooden frame, rain protection sheet bird mesh etc complete in all respects ready to operate as per specification, drawings and as per instruction of consultant.</t>
  </si>
  <si>
    <t>Supply &amp; installation of air curtains including, supports, electrical connection etc, complete in all respects ready to operate as per drawings, specification &amp; as per instruction of consultant.</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</si>
  <si>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</si>
  <si>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</si>
  <si>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</si>
  <si>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</si>
  <si>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</si>
  <si>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</si>
  <si>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</si>
  <si>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</si>
  <si>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Rft</t>
  </si>
  <si>
    <t>Sqft</t>
  </si>
  <si>
    <t>Sqin</t>
  </si>
  <si>
    <t>1 5/8" dia (also for 1-1/2")</t>
  </si>
  <si>
    <t>1 3/8" dia (also for 1-1/4")</t>
  </si>
  <si>
    <t>2 1/8" dia (also for 1-3/4")</t>
  </si>
  <si>
    <t>Rev.00</t>
  </si>
  <si>
    <t>All works shall be completed, tested and commissioned as per drawings, specifications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</si>
  <si>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</si>
  <si>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r>
      <t xml:space="preserve">Unloading, rigging, lifting, placement, installation, testing and commissioning of </t>
    </r>
    <r>
      <rPr>
        <b/>
        <sz val="10"/>
        <rFont val="Arial"/>
        <family val="2"/>
      </rPr>
      <t>(OWNER SUPPLIED)</t>
    </r>
    <r>
      <rPr>
        <sz val="10"/>
        <rFont val="Arial"/>
        <family val="2"/>
      </rPr>
      <t xml:space="preserve"> 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</si>
  <si>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r>
      <t xml:space="preserve">Unloading, installation, testing and commissioning of </t>
    </r>
    <r>
      <rPr>
        <b/>
        <sz val="10"/>
        <rFont val="Arial"/>
        <family val="2"/>
      </rPr>
      <t>(OWNER SUPPLIED)</t>
    </r>
    <r>
      <rPr>
        <sz val="10"/>
        <rFont val="Arial"/>
        <family val="2"/>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</si>
  <si>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ACMV Works</t>
  </si>
  <si>
    <t>A</t>
  </si>
  <si>
    <t>All hard pipes except 1/4"</t>
  </si>
  <si>
    <r>
      <t xml:space="preserve">Supply &amp; installation of refrigerant pipes for all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10"/>
        <rFont val="Arial"/>
        <family val="2"/>
      </rPr>
      <t>(VRF / VRV Units copper pipes sizes &amp; quantities shall be vary according to the equipment brand / selection)</t>
    </r>
  </si>
  <si>
    <t>B</t>
  </si>
  <si>
    <t>Supply &amp; installation of control wiring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</si>
  <si>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uPVC make class D SCH-40 pipe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</si>
  <si>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1" dia</t>
  </si>
  <si>
    <t>1.25" dia</t>
  </si>
  <si>
    <t>1.5" dia</t>
  </si>
  <si>
    <t>2" dia</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</si>
  <si>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</si>
  <si>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Supply, fabrication and installation of epoxy painted M.S sheet metal welded duct of (18 Gauge) for condensing units exhaust air, complete in all respects including all changes in direction, transformation, plenums chambers, connection pecs of hood round to square, supports &amp; hangers etc. complete in all respects ready to operate as per drawings, specification, instruction and approval of consultant.</t>
  </si>
  <si>
    <t>5 Feet length</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</si>
  <si>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</si>
  <si>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Rate only</t>
  </si>
  <si>
    <t>Grills</t>
  </si>
  <si>
    <t>Registers / Diffuser with Damper</t>
  </si>
  <si>
    <t>DHA, Karachi</t>
  </si>
  <si>
    <t>GF-FACU-01 (03 Indoors + 1 Outdoor Condensing Unit
Consisted of Different Modules)</t>
  </si>
  <si>
    <t>CU-01 (1-2) (07 Indoors + 1 Outdoor Condensing Unit
Consisted of Different Modules)</t>
  </si>
  <si>
    <t>CU-01 (2-2) (08 Indoors + 1 Outdoor Condensing Unit
Consisted of Different Modules)</t>
  </si>
  <si>
    <t>CU-02 (2-2) (08 Indoors + 1 Outdoor Condensing Unit
Consisted of Different Modules)</t>
  </si>
  <si>
    <t>CU-02 (1-2) (08 Indoors + 1 Outdoor Condensing Unit
Consisted of Different Modules)</t>
  </si>
  <si>
    <t>CU-03 (1-2) (13 Indoors + 1 Outdoor Condensing Unit
Consisted of Different Modules)</t>
  </si>
  <si>
    <t>CU-03 (2-2) (12 Indoors + 1 Outdoor Condensing Unit
Consisted of Different Modules)</t>
  </si>
  <si>
    <t>AC-01</t>
  </si>
  <si>
    <t>FS-01</t>
  </si>
  <si>
    <t>EAF-01</t>
  </si>
  <si>
    <t>EAF-02</t>
  </si>
  <si>
    <t>EAF-03</t>
  </si>
  <si>
    <t>EAF-04</t>
  </si>
  <si>
    <t>FAF-01</t>
  </si>
  <si>
    <t>1 1/8" dia (also for 1")</t>
  </si>
  <si>
    <t>Soft pipes for wall mounted single split unit only</t>
  </si>
  <si>
    <t>SPAR SUPERMARKET</t>
  </si>
  <si>
    <t>Supply, installation, testing and commissioning of ventilation fans as per mentioned in schedule, including supply &amp; installation of vibration isolator, flexible duct connection / connector, support &amp; hangers, power wiring from isolation box to unit (10' to 15' radius) etc, complete in all respects ready to operate as per drawings, specification and as per instruction of consultant.</t>
  </si>
  <si>
    <t>Supply &amp; installation of acoustical duct sound liner adhesive with aluminum facing 1/2" thick in supply air duct complete in all respects ready to operate as per specification, drawings and as per instruction of Consultant.</t>
  </si>
  <si>
    <t>Supply, fabrication and installation of M.S sheet metal welded duct of 2.0 mm (16 Gauge) thickness for kitchen exhasut duct, complete in all respects including 300x150mm access doors at all changes in direction, transformation, plenums chambers, connection pecs of hood round to square, supports &amp; hangers etc. complete in all respects ready to operate as per drawings, specification, instruction of consultant..</t>
  </si>
  <si>
    <t>Supply, fabrication and installation of 2" thick rockwool (double layar) insulation of 50kg/m3  density with wire mesh reinforcement over M.S sheet metal ducts of kitchen exhaust air duct, complete in all respects ready to operate as per drawings, specification, instruction of consultant.</t>
  </si>
  <si>
    <t>Supply, fabrication and installation of 26 SWG gauge G.I. cladding for over rockwool insulation etc. complete in all respects ready to operate as per drawings, specification, instruction of consultant.</t>
  </si>
  <si>
    <t>S.S Mesh with G.I Frame</t>
  </si>
  <si>
    <t>20" x 22"</t>
  </si>
  <si>
    <t>50" x 10"</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</si>
  <si>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</si>
  <si>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r>
      <t xml:space="preserve">Supply &amp; installation of 3/4" thick 25kg/m3 density rubber foam (XLPE) adhesive insulation with aluminum foil </t>
    </r>
    <r>
      <rPr>
        <b/>
        <sz val="10"/>
        <rFont val="Arial"/>
        <family val="2"/>
      </rPr>
      <t>for condition area fresh air ducts only</t>
    </r>
    <r>
      <rPr>
        <sz val="10"/>
        <rFont val="Arial"/>
        <family val="2"/>
      </rPr>
      <t>, complete in all respects ready to operate as per specification, drawings and as per instruction of consultant.</t>
    </r>
  </si>
  <si>
    <t>Supply &amp; installation of Volume Control Damper in 16 SWG G.I sheet metal with gas kits, nut bolts, complete in all respects ready to operate as per specification, drawings and as per instruction of Consultant.</t>
  </si>
  <si>
    <t>Integration of smoke control system using I/O modules with the fire alarm control panel of building with fire resistant wiring &amp; fixing accessories, complete in all respects, ready to operate as per drawings, specification and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</si>
  <si>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</si>
  <si>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</si>
  <si>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Supply, installation of motorized damper with gas kits, nut bolts, including pressure transmeter, controller &amp; control wiring, complete in all respects, ready to operate as per specification, drawings &amp; as per instruction of consultant.</t>
  </si>
  <si>
    <t>SEF-01</t>
  </si>
  <si>
    <t>FAF-02</t>
  </si>
  <si>
    <t>Exhaust Air Disc Valves 6" dia</t>
  </si>
  <si>
    <t>Supply &amp; installation of 6" dia flexible duct including hangers, jubilee clamp complete in all respects as per specification, drawings &amp; as per instruction of consultant.</t>
  </si>
  <si>
    <t>Supply &amp; installation of 6" dia butterfly damper for above flexible duct with gas kits, nut bolts, complete in all respects, ready to operate as per specification, drawings &amp; as per instruction of consultant.</t>
  </si>
  <si>
    <t>Bill of Quantities</t>
  </si>
  <si>
    <t>Date: 12-08-2024</t>
  </si>
  <si>
    <t>Total Cost of Works with I. Tax Rs.</t>
  </si>
  <si>
    <t>Running Bill</t>
  </si>
  <si>
    <t>Billed Qty</t>
  </si>
  <si>
    <t>Material Amount</t>
  </si>
  <si>
    <t>Labour Amount</t>
  </si>
  <si>
    <t>Total Amount</t>
  </si>
  <si>
    <t>3/8"</t>
  </si>
  <si>
    <t>5/8"</t>
  </si>
  <si>
    <t>3/4"</t>
  </si>
  <si>
    <t>7/8"</t>
  </si>
  <si>
    <t>S.No</t>
  </si>
  <si>
    <t>Description</t>
  </si>
  <si>
    <t xml:space="preserve">Material </t>
  </si>
  <si>
    <t>Labour</t>
  </si>
  <si>
    <t>Amount</t>
  </si>
  <si>
    <t xml:space="preserve">Grand Total Amount </t>
  </si>
  <si>
    <t>Add</t>
  </si>
  <si>
    <t>Total receivalbes</t>
  </si>
  <si>
    <t>Received</t>
  </si>
  <si>
    <t>Net receivables</t>
  </si>
  <si>
    <t>Variation order of Valves for cold room</t>
  </si>
  <si>
    <t>Variation order of Lifting &amp; shifitng of VRF units</t>
  </si>
  <si>
    <t>Variation order of Refregrent gas</t>
  </si>
  <si>
    <t>Variation order of HDPE Pipe, Wire &amp; conduits</t>
  </si>
  <si>
    <t>Spar Supermarket</t>
  </si>
  <si>
    <t>HVAC Works</t>
  </si>
  <si>
    <t>RUNNING BILL (IPC 1 &amp; IPC 2)</t>
  </si>
  <si>
    <t xml:space="preserve">HVAC Work (IPC 1) </t>
  </si>
  <si>
    <t xml:space="preserve">2
</t>
  </si>
  <si>
    <t xml:space="preserve">HVAC Work (IPC 2) </t>
  </si>
  <si>
    <t>Pioneer Engineering Services</t>
  </si>
  <si>
    <t>Measurement Sheet For Running Bill.</t>
  </si>
  <si>
    <t xml:space="preserve"> </t>
  </si>
  <si>
    <t>05-03-2025</t>
  </si>
  <si>
    <t>CHILLER REF-PIPE</t>
  </si>
  <si>
    <t>CHILLER 1</t>
  </si>
  <si>
    <t>CHILLER 2</t>
  </si>
  <si>
    <t>CHILLER 3</t>
  </si>
  <si>
    <t>CHILLER 4</t>
  </si>
  <si>
    <t>CHILLER 5</t>
  </si>
  <si>
    <t>CHILLER 6</t>
  </si>
  <si>
    <t>CHILLER 7</t>
  </si>
  <si>
    <t>CHILLER 8</t>
  </si>
  <si>
    <t>BOQ</t>
  </si>
  <si>
    <t>Grid</t>
  </si>
  <si>
    <t>QTY-RFT</t>
  </si>
  <si>
    <t>ITEM</t>
  </si>
  <si>
    <t>SUMMARY</t>
  </si>
  <si>
    <t>TOTAL</t>
  </si>
  <si>
    <t>3/4" REF PIPE</t>
  </si>
  <si>
    <t>3/8" REF PIPE</t>
  </si>
  <si>
    <t>7/8" REF PIPE</t>
  </si>
  <si>
    <t>5/8" REF PIPE</t>
  </si>
  <si>
    <t>Total Billed Amount (IPC  1 &amp; IPC 2)</t>
  </si>
  <si>
    <t>Extra Work cold storage and freezer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</si>
</sst>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_-* #,##0_-;\-* #,##0_-;_-* &quot;-&quot;??_-;_-@_-"/>
    <numFmt numFmtId="168" formatCode="_(* #,##0_);_(* \(#,##0\);_(* &quot;-&quot;??_);_(@_)"/>
    <numFmt numFmtId="169" formatCode="0.0%"/>
  </numFmts>
  <fonts count="36">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i/>
      <sz val="10"/>
      <name val="Arial"/>
      <family val="2"/>
    </font>
    <font>
      <sz val="9"/>
      <name val="Arial"/>
      <family val="2"/>
    </font>
    <font>
      <b/>
      <sz val="10"/>
      <name val="Arial"/>
      <family val="2"/>
    </font>
    <font>
      <sz val="11"/>
      <name val="Arial"/>
      <family val="2"/>
    </font>
    <font>
      <sz val="12"/>
      <name val="Times New Roman"/>
      <family val="1"/>
    </font>
    <font>
      <sz val="10"/>
      <color theme="1"/>
      <name val="Arial"/>
      <family val="2"/>
    </font>
    <font>
      <sz val="11"/>
      <name val="Arial"/>
      <family val="2"/>
    </font>
    <font>
      <b/>
      <sz val="14"/>
      <name val="Arial"/>
      <family val="2"/>
    </font>
    <font>
      <sz val="10"/>
      <color rgb="FF000000"/>
      <name val="Times New Roman"/>
      <family val="1"/>
    </font>
    <font>
      <b/>
      <sz val="14"/>
      <name val="Calibri"/>
      <family val="2"/>
      <scheme val="minor"/>
    </font>
    <font>
      <sz val="14"/>
      <name val="Calibri"/>
      <family val="2"/>
      <scheme val="minor"/>
    </font>
    <font>
      <sz val="12"/>
      <name val="Calibri"/>
      <family val="2"/>
      <scheme val="minor"/>
    </font>
    <font>
      <b/>
      <sz val="11"/>
      <color theme="1"/>
      <name val="Century Gothic"/>
      <family val="2"/>
    </font>
    <font>
      <sz val="11"/>
      <color theme="1"/>
      <name val="Century Gothic"/>
      <family val="2"/>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1"/>
      <color theme="1"/>
      <name val="Calibri"/>
      <charset val="134"/>
      <scheme val="minor"/>
    </font>
    <font>
      <u/>
      <sz val="28"/>
      <color indexed="8"/>
      <name val="Calibri"/>
      <charset val="134"/>
      <scheme val="minor"/>
    </font>
    <font>
      <b/>
      <u/>
      <sz val="16"/>
      <color indexed="8"/>
      <name val="Calibri"/>
      <charset val="134"/>
      <scheme val="minor"/>
    </font>
    <font>
      <b/>
      <u/>
      <sz val="14"/>
      <color indexed="8"/>
      <name val="Calibri"/>
      <charset val="134"/>
      <scheme val="minor"/>
    </font>
    <font>
      <sz val="11"/>
      <color indexed="8"/>
      <name val="Calibri"/>
      <charset val="134"/>
      <scheme val="minor"/>
    </font>
    <font>
      <b/>
      <u/>
      <sz val="18"/>
      <color indexed="8"/>
      <name val="Calibri"/>
      <charset val="134"/>
      <scheme val="minor"/>
    </font>
    <font>
      <b/>
      <sz val="12"/>
      <color theme="1"/>
      <name val="Calibri"/>
      <charset val="134"/>
      <scheme val="minor"/>
    </font>
    <font>
      <b/>
      <sz val="12"/>
      <color indexed="8"/>
      <name val="Calibri"/>
      <charset val="134"/>
      <scheme val="minor"/>
    </font>
    <font>
      <b/>
      <sz val="11"/>
      <color theme="1"/>
      <name val="Calibri"/>
      <charset val="134"/>
      <scheme val="minor"/>
    </font>
    <font>
      <sz val="12"/>
      <color theme="1"/>
      <name val="Calibri"/>
      <charset val="134"/>
      <scheme val="minor"/>
    </font>
  </fonts>
  <fills count="3">
    <fill>
      <patternFill patternType="none"/>
    </fill>
    <fill>
      <patternFill patternType="gray125"/>
    </fill>
    <fill>
      <patternFill patternType="solid">
        <fgColor theme="7" tint="0.79998168889431442"/>
        <bgColor indexed="64"/>
      </patternFill>
    </fill>
  </fills>
  <borders count="63">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right/>
      <top style="medium">
        <color indexed="64"/>
      </top>
      <bottom/>
      <diagonal/>
    </border>
    <border>
      <left style="medium">
        <color indexed="64"/>
      </left>
      <right style="hair">
        <color indexed="64"/>
      </right>
      <top style="double">
        <color indexed="64"/>
      </top>
      <bottom/>
      <diagonal/>
    </border>
    <border>
      <left style="medium">
        <color indexed="64"/>
      </left>
      <right style="hair">
        <color indexed="64"/>
      </right>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right style="hair">
        <color indexed="64"/>
      </right>
      <top style="medium">
        <color indexed="64"/>
      </top>
      <bottom style="double">
        <color indexed="64"/>
      </bottom>
      <diagonal/>
    </border>
    <border>
      <left style="thin">
        <color indexed="64"/>
      </left>
      <right style="thin">
        <color indexed="64"/>
      </right>
      <top/>
      <bottom style="thin">
        <color indexed="64"/>
      </bottom>
      <diagonal/>
    </border>
    <border>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thin">
        <color auto="1"/>
      </bottom>
      <diagonal/>
    </border>
  </borders>
  <cellStyleXfs count="19">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164" fontId="2" fillId="0" borderId="0" applyFont="0" applyFill="0" applyBorder="0" applyAlignment="0" applyProtection="0"/>
    <xf numFmtId="9" fontId="11" fillId="0" borderId="0" applyFont="0" applyFill="0" applyBorder="0" applyAlignment="0" applyProtection="0"/>
    <xf numFmtId="164" fontId="12" fillId="0" borderId="0" applyFont="0" applyFill="0" applyBorder="0" applyAlignment="0" applyProtection="0"/>
    <xf numFmtId="0" fontId="3" fillId="0" borderId="0">
      <alignment vertical="center"/>
    </xf>
    <xf numFmtId="43" fontId="14" fillId="0" borderId="0" applyFont="0" applyFill="0" applyBorder="0" applyAlignment="0" applyProtection="0"/>
    <xf numFmtId="0" fontId="16" fillId="0" borderId="0"/>
    <xf numFmtId="0" fontId="1" fillId="0" borderId="0"/>
    <xf numFmtId="164" fontId="16" fillId="0" borderId="0" applyFont="0" applyFill="0" applyBorder="0" applyAlignment="0" applyProtection="0"/>
    <xf numFmtId="9" fontId="1" fillId="0" borderId="0" applyFont="0" applyFill="0" applyBorder="0" applyAlignment="0" applyProtection="0"/>
    <xf numFmtId="0" fontId="26" fillId="0" borderId="0"/>
  </cellStyleXfs>
  <cellXfs count="294">
    <xf numFmtId="0" fontId="0" fillId="0" borderId="0" xfId="0"/>
    <xf numFmtId="0" fontId="2" fillId="0" borderId="1" xfId="3" applyFont="1" applyBorder="1" applyAlignment="1">
      <alignment horizontal="center"/>
    </xf>
    <xf numFmtId="0" fontId="2" fillId="0" borderId="0" xfId="3" applyFont="1"/>
    <xf numFmtId="0" fontId="2" fillId="0" borderId="0" xfId="3" applyFont="1" applyAlignment="1">
      <alignment vertical="center"/>
    </xf>
    <xf numFmtId="165" fontId="2" fillId="0" borderId="2" xfId="3" applyNumberFormat="1" applyFont="1" applyBorder="1" applyAlignment="1">
      <alignment horizontal="center" vertical="center"/>
    </xf>
    <xf numFmtId="165" fontId="3" fillId="0" borderId="0" xfId="3" applyNumberFormat="1" applyFont="1" applyAlignment="1">
      <alignment horizontal="left" vertical="center"/>
    </xf>
    <xf numFmtId="0" fontId="2" fillId="0" borderId="2" xfId="3" applyFont="1" applyBorder="1" applyAlignment="1">
      <alignment horizontal="center" vertical="center"/>
    </xf>
    <xf numFmtId="0" fontId="2" fillId="0" borderId="5" xfId="3" applyFont="1" applyBorder="1" applyAlignment="1">
      <alignment horizontal="justify" vertical="top"/>
    </xf>
    <xf numFmtId="3" fontId="4" fillId="0" borderId="0" xfId="3" applyNumberFormat="1" applyFont="1" applyAlignment="1">
      <alignment horizontal="center" vertical="center"/>
    </xf>
    <xf numFmtId="3" fontId="5" fillId="0" borderId="0" xfId="3" applyNumberFormat="1" applyAlignment="1">
      <alignment horizontal="center"/>
    </xf>
    <xf numFmtId="0" fontId="2" fillId="0" borderId="16" xfId="3" applyFont="1" applyBorder="1" applyAlignment="1">
      <alignment horizontal="center" vertical="center"/>
    </xf>
    <xf numFmtId="0" fontId="2" fillId="0" borderId="16" xfId="3" quotePrefix="1" applyFont="1" applyBorder="1" applyAlignment="1">
      <alignment horizontal="center" vertical="top"/>
    </xf>
    <xf numFmtId="165" fontId="2" fillId="0" borderId="16" xfId="3" applyNumberFormat="1" applyFont="1" applyBorder="1" applyAlignment="1">
      <alignment horizontal="center" vertical="top"/>
    </xf>
    <xf numFmtId="0" fontId="2" fillId="0" borderId="4" xfId="3" applyFont="1" applyBorder="1" applyAlignment="1">
      <alignment horizontal="center"/>
    </xf>
    <xf numFmtId="3" fontId="2" fillId="0" borderId="11" xfId="3" applyNumberFormat="1" applyFont="1" applyBorder="1"/>
    <xf numFmtId="3" fontId="2" fillId="0" borderId="8" xfId="3" applyNumberFormat="1" applyFont="1" applyBorder="1"/>
    <xf numFmtId="3" fontId="2" fillId="0" borderId="5" xfId="3" applyNumberFormat="1" applyFont="1" applyBorder="1" applyAlignment="1">
      <alignment horizontal="center"/>
    </xf>
    <xf numFmtId="3" fontId="2" fillId="0" borderId="6" xfId="3" applyNumberFormat="1" applyFont="1" applyBorder="1" applyAlignment="1">
      <alignment horizontal="center" vertical="center"/>
    </xf>
    <xf numFmtId="3" fontId="2" fillId="0" borderId="7" xfId="3" applyNumberFormat="1" applyFont="1" applyBorder="1" applyAlignment="1">
      <alignment horizontal="center" vertical="center"/>
    </xf>
    <xf numFmtId="3" fontId="2" fillId="0" borderId="9" xfId="3" applyNumberFormat="1" applyFont="1" applyBorder="1" applyAlignment="1">
      <alignment horizontal="center"/>
    </xf>
    <xf numFmtId="165" fontId="7" fillId="0" borderId="0" xfId="3" applyNumberFormat="1" applyFont="1" applyAlignment="1">
      <alignment horizontal="left" vertical="center"/>
    </xf>
    <xf numFmtId="0" fontId="3" fillId="0" borderId="0" xfId="3" applyFont="1" applyAlignment="1">
      <alignment vertical="center"/>
    </xf>
    <xf numFmtId="0" fontId="4" fillId="0" borderId="0" xfId="3" applyFont="1" applyAlignment="1">
      <alignment horizontal="center" vertical="center"/>
    </xf>
    <xf numFmtId="3" fontId="5" fillId="0" borderId="0" xfId="3" applyNumberFormat="1" applyAlignment="1">
      <alignment vertical="center"/>
    </xf>
    <xf numFmtId="3" fontId="2" fillId="0" borderId="0" xfId="3" applyNumberFormat="1" applyFont="1" applyAlignment="1">
      <alignment vertical="center"/>
    </xf>
    <xf numFmtId="0" fontId="5" fillId="0" borderId="0" xfId="3" applyAlignment="1">
      <alignment vertical="center"/>
    </xf>
    <xf numFmtId="0" fontId="6" fillId="0" borderId="0" xfId="3" applyFont="1" applyAlignment="1">
      <alignment vertical="center"/>
    </xf>
    <xf numFmtId="0" fontId="2" fillId="0" borderId="16" xfId="3" applyFont="1" applyBorder="1" applyAlignment="1">
      <alignment horizontal="center"/>
    </xf>
    <xf numFmtId="0" fontId="5" fillId="0" borderId="0" xfId="3"/>
    <xf numFmtId="0" fontId="5" fillId="0" borderId="0" xfId="3" applyAlignment="1">
      <alignment horizontal="center"/>
    </xf>
    <xf numFmtId="3" fontId="5" fillId="0" borderId="0" xfId="3" applyNumberFormat="1"/>
    <xf numFmtId="0" fontId="9" fillId="0" borderId="15" xfId="3" applyFont="1" applyBorder="1" applyAlignment="1">
      <alignment horizontal="left" vertical="center"/>
    </xf>
    <xf numFmtId="0" fontId="2" fillId="0" borderId="16" xfId="3" quotePrefix="1" applyFont="1" applyBorder="1" applyAlignment="1">
      <alignment horizontal="center" vertical="center"/>
    </xf>
    <xf numFmtId="165" fontId="2" fillId="0" borderId="2" xfId="3" applyNumberFormat="1" applyFont="1" applyBorder="1" applyAlignment="1">
      <alignment horizontal="left" vertical="center"/>
    </xf>
    <xf numFmtId="0" fontId="5" fillId="0" borderId="0" xfId="0" applyFont="1" applyAlignment="1">
      <alignment horizontal="right"/>
    </xf>
    <xf numFmtId="0" fontId="2" fillId="0" borderId="16" xfId="3" applyFont="1" applyBorder="1" applyAlignment="1">
      <alignment vertical="center"/>
    </xf>
    <xf numFmtId="0" fontId="2" fillId="0" borderId="0" xfId="3" quotePrefix="1" applyFont="1" applyAlignment="1">
      <alignment horizontal="left" vertical="top"/>
    </xf>
    <xf numFmtId="165" fontId="2" fillId="0" borderId="15" xfId="3" applyNumberFormat="1" applyFont="1" applyBorder="1" applyAlignment="1">
      <alignment horizontal="left" vertical="center"/>
    </xf>
    <xf numFmtId="0" fontId="5" fillId="0" borderId="0" xfId="3" applyAlignment="1">
      <alignment horizontal="left"/>
    </xf>
    <xf numFmtId="166" fontId="2" fillId="0" borderId="15" xfId="3" applyNumberFormat="1" applyFont="1" applyBorder="1" applyAlignment="1">
      <alignment horizontal="left" vertical="center"/>
    </xf>
    <xf numFmtId="12" fontId="2" fillId="0" borderId="16" xfId="3" quotePrefix="1" applyNumberFormat="1" applyFont="1" applyBorder="1" applyAlignment="1">
      <alignment horizontal="center" vertical="center"/>
    </xf>
    <xf numFmtId="0" fontId="2" fillId="0" borderId="2" xfId="3" applyFont="1" applyBorder="1" applyAlignment="1">
      <alignment horizontal="justify" vertical="top"/>
    </xf>
    <xf numFmtId="0" fontId="2" fillId="0" borderId="1" xfId="3" applyFont="1" applyBorder="1" applyAlignment="1">
      <alignment horizontal="center" vertical="center"/>
    </xf>
    <xf numFmtId="0" fontId="2" fillId="0" borderId="3" xfId="3" applyFont="1" applyBorder="1" applyAlignment="1">
      <alignment horizontal="center" vertical="center"/>
    </xf>
    <xf numFmtId="165" fontId="6" fillId="0" borderId="16" xfId="3" applyNumberFormat="1" applyFont="1" applyBorder="1" applyAlignment="1">
      <alignment horizontal="center" vertical="center"/>
    </xf>
    <xf numFmtId="3" fontId="6" fillId="0" borderId="8" xfId="3" applyNumberFormat="1" applyFont="1" applyBorder="1" applyAlignment="1">
      <alignment horizontal="center" vertical="center"/>
    </xf>
    <xf numFmtId="0" fontId="2" fillId="0" borderId="0" xfId="3" applyFont="1" applyAlignment="1">
      <alignment horizontal="left"/>
    </xf>
    <xf numFmtId="0" fontId="2" fillId="0" borderId="12" xfId="3" applyFont="1" applyBorder="1" applyAlignment="1">
      <alignment horizontal="center" vertical="center"/>
    </xf>
    <xf numFmtId="0" fontId="2" fillId="0" borderId="14" xfId="3" applyFont="1" applyBorder="1" applyAlignment="1">
      <alignment horizontal="left" vertical="center"/>
    </xf>
    <xf numFmtId="0" fontId="2" fillId="0" borderId="20" xfId="3" applyFont="1" applyBorder="1" applyAlignment="1">
      <alignment vertical="center"/>
    </xf>
    <xf numFmtId="12" fontId="2" fillId="0" borderId="8" xfId="3" applyNumberFormat="1" applyFont="1" applyBorder="1" applyAlignment="1">
      <alignment vertical="center"/>
    </xf>
    <xf numFmtId="0" fontId="10" fillId="0" borderId="15" xfId="3" quotePrefix="1" applyFont="1" applyBorder="1" applyAlignment="1">
      <alignment horizontal="left" vertical="center"/>
    </xf>
    <xf numFmtId="9" fontId="2" fillId="0" borderId="6" xfId="10" applyFont="1" applyFill="1" applyBorder="1" applyAlignment="1">
      <alignment horizontal="left" vertical="center"/>
    </xf>
    <xf numFmtId="9" fontId="2" fillId="0" borderId="7" xfId="10" applyFont="1" applyFill="1" applyBorder="1" applyAlignment="1">
      <alignment horizontal="left" vertical="center"/>
    </xf>
    <xf numFmtId="165" fontId="2" fillId="0" borderId="15" xfId="3" applyNumberFormat="1" applyFont="1" applyBorder="1" applyAlignment="1">
      <alignment horizontal="left" vertical="top"/>
    </xf>
    <xf numFmtId="3" fontId="10" fillId="0" borderId="17" xfId="3" applyNumberFormat="1" applyFont="1" applyBorder="1" applyAlignment="1">
      <alignment horizontal="right" vertical="center"/>
    </xf>
    <xf numFmtId="165" fontId="10" fillId="0" borderId="17" xfId="3" applyNumberFormat="1" applyFont="1" applyBorder="1" applyAlignment="1">
      <alignment horizontal="right" vertical="center"/>
    </xf>
    <xf numFmtId="165" fontId="2" fillId="0" borderId="21" xfId="3" applyNumberFormat="1" applyFont="1" applyBorder="1" applyAlignment="1">
      <alignment horizontal="center" vertical="top"/>
    </xf>
    <xf numFmtId="165" fontId="2" fillId="0" borderId="22" xfId="3" quotePrefix="1" applyNumberFormat="1" applyFont="1" applyBorder="1" applyAlignment="1">
      <alignment horizontal="left" vertical="top"/>
    </xf>
    <xf numFmtId="3" fontId="2" fillId="0" borderId="7" xfId="3" applyNumberFormat="1" applyFont="1" applyBorder="1" applyAlignment="1">
      <alignment horizontal="center"/>
    </xf>
    <xf numFmtId="165" fontId="2" fillId="0" borderId="18" xfId="3" applyNumberFormat="1" applyFont="1" applyBorder="1" applyAlignment="1">
      <alignment horizontal="justify" vertical="top"/>
    </xf>
    <xf numFmtId="165" fontId="2" fillId="0" borderId="19" xfId="3" applyNumberFormat="1" applyFont="1" applyBorder="1" applyAlignment="1">
      <alignment horizontal="center"/>
    </xf>
    <xf numFmtId="3" fontId="2" fillId="0" borderId="18" xfId="3" applyNumberFormat="1" applyFont="1" applyBorder="1" applyAlignment="1">
      <alignment horizontal="center"/>
    </xf>
    <xf numFmtId="165" fontId="2" fillId="0" borderId="7" xfId="3" quotePrefix="1" applyNumberFormat="1" applyFont="1" applyBorder="1" applyAlignment="1">
      <alignment horizontal="justify" vertical="top"/>
    </xf>
    <xf numFmtId="0" fontId="2" fillId="0" borderId="3" xfId="3" applyFont="1" applyBorder="1" applyAlignment="1">
      <alignment horizontal="center"/>
    </xf>
    <xf numFmtId="0" fontId="2" fillId="0" borderId="2" xfId="3" applyFont="1" applyBorder="1" applyAlignment="1">
      <alignment vertical="top" wrapText="1"/>
    </xf>
    <xf numFmtId="0" fontId="2" fillId="0" borderId="15" xfId="3" quotePrefix="1" applyFont="1" applyBorder="1" applyAlignment="1">
      <alignment horizontal="left" vertical="top"/>
    </xf>
    <xf numFmtId="0" fontId="2" fillId="0" borderId="9" xfId="3" quotePrefix="1" applyFont="1" applyBorder="1" applyAlignment="1">
      <alignment horizontal="justify" vertical="top"/>
    </xf>
    <xf numFmtId="3" fontId="10" fillId="0" borderId="0" xfId="3" applyNumberFormat="1" applyFont="1" applyAlignment="1">
      <alignment horizontal="center" vertical="center"/>
    </xf>
    <xf numFmtId="0" fontId="2" fillId="0" borderId="7" xfId="3" applyFont="1" applyBorder="1" applyAlignment="1">
      <alignment horizontal="justify" vertical="top"/>
    </xf>
    <xf numFmtId="165" fontId="2" fillId="0" borderId="16" xfId="3" quotePrefix="1" applyNumberFormat="1" applyFont="1" applyBorder="1" applyAlignment="1">
      <alignment horizontal="center" vertical="top"/>
    </xf>
    <xf numFmtId="165" fontId="2" fillId="0" borderId="15" xfId="3" quotePrefix="1" applyNumberFormat="1" applyFont="1" applyBorder="1" applyAlignment="1">
      <alignment horizontal="left" vertical="top"/>
    </xf>
    <xf numFmtId="165" fontId="2" fillId="0" borderId="4" xfId="3" quotePrefix="1" applyNumberFormat="1" applyFont="1" applyBorder="1" applyAlignment="1">
      <alignment horizontal="justify" vertical="top"/>
    </xf>
    <xf numFmtId="165" fontId="2" fillId="0" borderId="3" xfId="3" applyNumberFormat="1" applyFont="1" applyBorder="1" applyAlignment="1">
      <alignment horizontal="center"/>
    </xf>
    <xf numFmtId="0" fontId="2" fillId="0" borderId="23" xfId="3" applyFont="1" applyBorder="1" applyAlignment="1">
      <alignment horizontal="center" vertical="center"/>
    </xf>
    <xf numFmtId="0" fontId="2" fillId="0" borderId="23" xfId="3" applyFont="1" applyBorder="1" applyAlignment="1">
      <alignment horizontal="left" vertical="center"/>
    </xf>
    <xf numFmtId="165" fontId="2" fillId="0" borderId="23" xfId="3" applyNumberFormat="1" applyFont="1" applyBorder="1" applyAlignment="1">
      <alignment horizontal="justify" vertical="center"/>
    </xf>
    <xf numFmtId="3" fontId="10" fillId="0" borderId="23" xfId="3" applyNumberFormat="1" applyFont="1" applyBorder="1" applyAlignment="1">
      <alignment horizontal="right" vertical="center"/>
    </xf>
    <xf numFmtId="0" fontId="2" fillId="0" borderId="23" xfId="3" applyFont="1" applyBorder="1" applyAlignment="1">
      <alignment vertical="center"/>
    </xf>
    <xf numFmtId="3" fontId="10" fillId="0" borderId="23" xfId="3" applyNumberFormat="1" applyFont="1" applyBorder="1" applyAlignment="1">
      <alignment vertical="center"/>
    </xf>
    <xf numFmtId="0" fontId="2" fillId="0" borderId="0" xfId="3" applyFont="1" applyAlignment="1">
      <alignment horizontal="center"/>
    </xf>
    <xf numFmtId="3" fontId="6" fillId="0" borderId="24" xfId="3" applyNumberFormat="1" applyFont="1" applyBorder="1" applyAlignment="1">
      <alignment horizontal="center" vertical="center"/>
    </xf>
    <xf numFmtId="3" fontId="2" fillId="0" borderId="25" xfId="3" applyNumberFormat="1" applyFont="1" applyBorder="1"/>
    <xf numFmtId="3" fontId="8" fillId="0" borderId="25" xfId="3" applyNumberFormat="1" applyFont="1" applyBorder="1" applyAlignment="1">
      <alignment horizontal="center"/>
    </xf>
    <xf numFmtId="3" fontId="2" fillId="0" borderId="27" xfId="3" applyNumberFormat="1" applyFont="1" applyBorder="1" applyAlignment="1">
      <alignment horizontal="center" wrapText="1"/>
    </xf>
    <xf numFmtId="3" fontId="2" fillId="0" borderId="25" xfId="3" applyNumberFormat="1" applyFont="1" applyBorder="1" applyAlignment="1">
      <alignment vertical="center"/>
    </xf>
    <xf numFmtId="3" fontId="8" fillId="0" borderId="25" xfId="3" applyNumberFormat="1" applyFont="1" applyBorder="1" applyAlignment="1">
      <alignment horizontal="center" vertical="center"/>
    </xf>
    <xf numFmtId="3" fontId="2" fillId="0" borderId="27" xfId="3" applyNumberFormat="1" applyFont="1" applyBorder="1" applyAlignment="1">
      <alignment horizontal="right"/>
    </xf>
    <xf numFmtId="3" fontId="10" fillId="0" borderId="28" xfId="3" applyNumberFormat="1" applyFont="1" applyBorder="1" applyAlignment="1">
      <alignment vertical="center"/>
    </xf>
    <xf numFmtId="3" fontId="6" fillId="0" borderId="30" xfId="3" applyNumberFormat="1" applyFont="1" applyBorder="1" applyAlignment="1">
      <alignment horizontal="center" vertical="center"/>
    </xf>
    <xf numFmtId="3" fontId="2" fillId="0" borderId="30" xfId="3" applyNumberFormat="1" applyFont="1" applyBorder="1"/>
    <xf numFmtId="3" fontId="8" fillId="0" borderId="30" xfId="3" applyNumberFormat="1" applyFont="1" applyBorder="1"/>
    <xf numFmtId="3" fontId="2" fillId="0" borderId="32" xfId="3" applyNumberFormat="1" applyFont="1" applyBorder="1"/>
    <xf numFmtId="3" fontId="2" fillId="0" borderId="30" xfId="3" applyNumberFormat="1" applyFont="1" applyBorder="1" applyAlignment="1">
      <alignment vertical="center"/>
    </xf>
    <xf numFmtId="3" fontId="2" fillId="0" borderId="32" xfId="3" applyNumberFormat="1" applyFont="1" applyBorder="1" applyAlignment="1">
      <alignment horizontal="right"/>
    </xf>
    <xf numFmtId="3" fontId="10" fillId="0" borderId="33" xfId="3" applyNumberFormat="1" applyFont="1" applyBorder="1" applyAlignment="1">
      <alignment vertical="center"/>
    </xf>
    <xf numFmtId="0" fontId="5" fillId="0" borderId="0" xfId="3" applyAlignment="1">
      <alignment horizontal="right" vertical="center"/>
    </xf>
    <xf numFmtId="2" fontId="9" fillId="0" borderId="15" xfId="3" applyNumberFormat="1" applyFont="1" applyBorder="1" applyAlignment="1">
      <alignment horizontal="left" vertical="center"/>
    </xf>
    <xf numFmtId="3" fontId="10" fillId="0" borderId="29" xfId="3" applyNumberFormat="1" applyFont="1" applyBorder="1" applyAlignment="1">
      <alignment horizontal="center" vertical="center"/>
    </xf>
    <xf numFmtId="0" fontId="10" fillId="0" borderId="0" xfId="3" applyFont="1" applyAlignment="1">
      <alignment vertical="center"/>
    </xf>
    <xf numFmtId="0" fontId="2" fillId="0" borderId="15" xfId="3" applyFont="1" applyBorder="1" applyAlignment="1">
      <alignment horizontal="left" vertical="center"/>
    </xf>
    <xf numFmtId="0" fontId="2" fillId="0" borderId="2" xfId="3" applyFont="1" applyBorder="1" applyAlignment="1">
      <alignment vertical="center" wrapText="1"/>
    </xf>
    <xf numFmtId="0" fontId="2" fillId="0" borderId="15" xfId="3" applyFont="1" applyBorder="1" applyAlignment="1">
      <alignment horizontal="left" vertical="top"/>
    </xf>
    <xf numFmtId="0" fontId="2" fillId="0" borderId="5" xfId="3" quotePrefix="1" applyFont="1" applyBorder="1" applyAlignment="1">
      <alignment horizontal="justify" vertical="top"/>
    </xf>
    <xf numFmtId="3" fontId="2" fillId="0" borderId="6" xfId="3" applyNumberFormat="1" applyFont="1" applyBorder="1" applyAlignment="1">
      <alignment horizontal="center"/>
    </xf>
    <xf numFmtId="165" fontId="2" fillId="0" borderId="2" xfId="3" applyNumberFormat="1" applyFont="1" applyBorder="1" applyAlignment="1">
      <alignment horizontal="center"/>
    </xf>
    <xf numFmtId="0" fontId="2" fillId="0" borderId="0" xfId="3" applyFont="1" applyAlignment="1">
      <alignment horizontal="center" wrapText="1"/>
    </xf>
    <xf numFmtId="0" fontId="2" fillId="0" borderId="36" xfId="3" quotePrefix="1" applyFont="1" applyBorder="1" applyAlignment="1">
      <alignment horizontal="center" vertical="top"/>
    </xf>
    <xf numFmtId="0" fontId="2" fillId="0" borderId="23" xfId="3" quotePrefix="1" applyFont="1" applyBorder="1" applyAlignment="1">
      <alignment horizontal="left" vertical="top"/>
    </xf>
    <xf numFmtId="0" fontId="2" fillId="0" borderId="37" xfId="3" applyFont="1" applyBorder="1" applyAlignment="1">
      <alignment horizontal="justify" vertical="top"/>
    </xf>
    <xf numFmtId="0" fontId="2" fillId="0" borderId="38" xfId="3" applyFont="1" applyBorder="1" applyAlignment="1">
      <alignment horizontal="center"/>
    </xf>
    <xf numFmtId="3" fontId="2" fillId="0" borderId="37" xfId="3" applyNumberFormat="1" applyFont="1" applyBorder="1" applyAlignment="1">
      <alignment horizontal="center"/>
    </xf>
    <xf numFmtId="3" fontId="8" fillId="0" borderId="39" xfId="3" applyNumberFormat="1" applyFont="1" applyBorder="1" applyAlignment="1">
      <alignment horizontal="center"/>
    </xf>
    <xf numFmtId="3" fontId="8" fillId="0" borderId="40" xfId="3" applyNumberFormat="1" applyFont="1" applyBorder="1"/>
    <xf numFmtId="3" fontId="2" fillId="0" borderId="41" xfId="3" applyNumberFormat="1" applyFont="1" applyBorder="1"/>
    <xf numFmtId="12" fontId="2" fillId="0" borderId="34" xfId="3" quotePrefix="1" applyNumberFormat="1" applyFont="1" applyBorder="1" applyAlignment="1">
      <alignment horizontal="center" vertical="center"/>
    </xf>
    <xf numFmtId="0" fontId="9" fillId="0" borderId="35" xfId="3" applyFont="1" applyBorder="1" applyAlignment="1">
      <alignment horizontal="left" vertical="center"/>
    </xf>
    <xf numFmtId="9" fontId="2" fillId="0" borderId="42" xfId="10" applyFont="1" applyFill="1" applyBorder="1" applyAlignment="1">
      <alignment horizontal="left" vertical="center"/>
    </xf>
    <xf numFmtId="0" fontId="2" fillId="0" borderId="43" xfId="3" applyFont="1" applyBorder="1" applyAlignment="1">
      <alignment horizontal="center" vertical="center"/>
    </xf>
    <xf numFmtId="12" fontId="2" fillId="0" borderId="36" xfId="3" quotePrefix="1" applyNumberFormat="1" applyFont="1" applyBorder="1" applyAlignment="1">
      <alignment horizontal="center" vertical="center"/>
    </xf>
    <xf numFmtId="0" fontId="9" fillId="0" borderId="44" xfId="3" applyFont="1" applyBorder="1" applyAlignment="1">
      <alignment horizontal="left" vertical="center"/>
    </xf>
    <xf numFmtId="9" fontId="2" fillId="0" borderId="45" xfId="10" applyFont="1" applyFill="1" applyBorder="1" applyAlignment="1">
      <alignment horizontal="left" vertical="center"/>
    </xf>
    <xf numFmtId="0" fontId="2" fillId="0" borderId="46" xfId="3" applyFont="1" applyBorder="1" applyAlignment="1">
      <alignment horizontal="center" vertical="center"/>
    </xf>
    <xf numFmtId="0" fontId="2" fillId="0" borderId="0" xfId="3" applyFont="1" applyAlignment="1">
      <alignment horizontal="center" vertical="center"/>
    </xf>
    <xf numFmtId="3" fontId="9" fillId="0" borderId="11" xfId="3" applyNumberFormat="1" applyFont="1" applyBorder="1" applyAlignment="1">
      <alignment horizontal="center" vertical="center" wrapText="1"/>
    </xf>
    <xf numFmtId="3" fontId="9" fillId="0" borderId="5" xfId="3" applyNumberFormat="1" applyFont="1" applyBorder="1" applyAlignment="1">
      <alignment horizontal="center" vertical="center" wrapText="1"/>
    </xf>
    <xf numFmtId="0" fontId="2" fillId="0" borderId="5" xfId="3" applyFont="1" applyBorder="1" applyAlignment="1">
      <alignment horizontal="justify" vertical="top" wrapText="1"/>
    </xf>
    <xf numFmtId="2" fontId="2" fillId="0" borderId="7" xfId="3" applyNumberFormat="1" applyFont="1" applyBorder="1" applyAlignment="1">
      <alignment horizontal="justify" vertical="top"/>
    </xf>
    <xf numFmtId="0" fontId="5" fillId="0" borderId="0" xfId="3" applyAlignment="1">
      <alignment horizontal="center" vertical="center"/>
    </xf>
    <xf numFmtId="0" fontId="10" fillId="0" borderId="0" xfId="3" applyFont="1" applyAlignment="1">
      <alignment horizontal="center" vertical="center"/>
    </xf>
    <xf numFmtId="0" fontId="6" fillId="0" borderId="0" xfId="3" applyFont="1" applyAlignment="1">
      <alignment horizontal="center" vertical="center"/>
    </xf>
    <xf numFmtId="3" fontId="2" fillId="0" borderId="0" xfId="3" applyNumberFormat="1" applyFont="1" applyAlignment="1">
      <alignment horizontal="center" vertical="center"/>
    </xf>
    <xf numFmtId="0" fontId="2" fillId="0" borderId="6" xfId="3" quotePrefix="1" applyFont="1" applyBorder="1" applyAlignment="1">
      <alignment horizontal="justify" vertical="top"/>
    </xf>
    <xf numFmtId="0" fontId="10" fillId="0" borderId="5" xfId="3" applyFont="1" applyBorder="1" applyAlignment="1">
      <alignment horizontal="justify" vertical="center"/>
    </xf>
    <xf numFmtId="3" fontId="2" fillId="0" borderId="42" xfId="3" applyNumberFormat="1" applyFont="1" applyBorder="1" applyAlignment="1">
      <alignment horizontal="center" vertical="center"/>
    </xf>
    <xf numFmtId="3" fontId="2" fillId="0" borderId="45" xfId="3" applyNumberFormat="1" applyFont="1" applyBorder="1" applyAlignment="1">
      <alignment horizontal="center" vertical="center"/>
    </xf>
    <xf numFmtId="0" fontId="2" fillId="0" borderId="3" xfId="3" applyFont="1" applyBorder="1" applyAlignment="1">
      <alignment horizontal="justify" vertical="top"/>
    </xf>
    <xf numFmtId="0" fontId="2" fillId="0" borderId="7" xfId="3" quotePrefix="1" applyFont="1" applyBorder="1" applyAlignment="1">
      <alignment horizontal="justify" vertical="top"/>
    </xf>
    <xf numFmtId="165" fontId="13" fillId="0" borderId="7" xfId="3" quotePrefix="1" applyNumberFormat="1" applyFont="1" applyBorder="1" applyAlignment="1">
      <alignment horizontal="justify" vertical="top"/>
    </xf>
    <xf numFmtId="165" fontId="2" fillId="0" borderId="4" xfId="3" applyNumberFormat="1" applyFont="1" applyBorder="1" applyAlignment="1">
      <alignment horizontal="center"/>
    </xf>
    <xf numFmtId="165" fontId="2" fillId="0" borderId="3" xfId="3" quotePrefix="1" applyNumberFormat="1" applyFont="1" applyBorder="1" applyAlignment="1">
      <alignment horizontal="justify" vertical="top"/>
    </xf>
    <xf numFmtId="0" fontId="2" fillId="0" borderId="34" xfId="3" applyFont="1" applyBorder="1" applyAlignment="1">
      <alignment horizontal="center" vertical="center"/>
    </xf>
    <xf numFmtId="0" fontId="2" fillId="0" borderId="35" xfId="3" applyFont="1" applyBorder="1" applyAlignment="1">
      <alignment horizontal="left" vertical="top"/>
    </xf>
    <xf numFmtId="0" fontId="2" fillId="0" borderId="47" xfId="3" applyFont="1" applyBorder="1" applyAlignment="1">
      <alignment vertical="center" wrapText="1"/>
    </xf>
    <xf numFmtId="0" fontId="2" fillId="0" borderId="47" xfId="3" applyFont="1" applyBorder="1" applyAlignment="1">
      <alignment horizontal="center" vertical="center"/>
    </xf>
    <xf numFmtId="3" fontId="2" fillId="0" borderId="48" xfId="3" applyNumberFormat="1" applyFont="1" applyBorder="1" applyAlignment="1">
      <alignment horizontal="center" vertical="center"/>
    </xf>
    <xf numFmtId="0" fontId="2" fillId="0" borderId="34" xfId="3" quotePrefix="1" applyFont="1" applyBorder="1" applyAlignment="1">
      <alignment horizontal="center" vertical="top"/>
    </xf>
    <xf numFmtId="0" fontId="2" fillId="0" borderId="48" xfId="3" applyFont="1" applyBorder="1" applyAlignment="1">
      <alignment horizontal="justify" vertical="top"/>
    </xf>
    <xf numFmtId="0" fontId="2" fillId="0" borderId="47" xfId="3" applyFont="1" applyBorder="1" applyAlignment="1">
      <alignment horizontal="center"/>
    </xf>
    <xf numFmtId="3" fontId="2" fillId="0" borderId="48" xfId="3" applyNumberFormat="1" applyFont="1" applyBorder="1" applyAlignment="1">
      <alignment horizontal="center"/>
    </xf>
    <xf numFmtId="0" fontId="2" fillId="0" borderId="37" xfId="3" quotePrefix="1" applyFont="1" applyBorder="1" applyAlignment="1">
      <alignment horizontal="justify" vertical="top"/>
    </xf>
    <xf numFmtId="3" fontId="2" fillId="0" borderId="39" xfId="3" applyNumberFormat="1" applyFont="1" applyBorder="1" applyAlignment="1">
      <alignment horizontal="right"/>
    </xf>
    <xf numFmtId="3" fontId="2" fillId="0" borderId="40" xfId="3" applyNumberFormat="1" applyFont="1" applyBorder="1" applyAlignment="1">
      <alignment horizontal="right"/>
    </xf>
    <xf numFmtId="0" fontId="2" fillId="0" borderId="34" xfId="3" applyFont="1" applyBorder="1" applyAlignment="1">
      <alignment vertical="center"/>
    </xf>
    <xf numFmtId="165" fontId="2" fillId="0" borderId="35" xfId="3" applyNumberFormat="1" applyFont="1" applyBorder="1" applyAlignment="1">
      <alignment horizontal="left" vertical="center"/>
    </xf>
    <xf numFmtId="165" fontId="2" fillId="0" borderId="47" xfId="3" applyNumberFormat="1" applyFont="1" applyBorder="1" applyAlignment="1">
      <alignment horizontal="left" vertical="center"/>
    </xf>
    <xf numFmtId="165" fontId="2" fillId="0" borderId="47" xfId="3" applyNumberFormat="1" applyFont="1" applyBorder="1" applyAlignment="1">
      <alignment horizontal="center" vertical="center"/>
    </xf>
    <xf numFmtId="0" fontId="2" fillId="0" borderId="36" xfId="3" applyFont="1" applyBorder="1" applyAlignment="1">
      <alignment vertical="center"/>
    </xf>
    <xf numFmtId="165" fontId="2" fillId="0" borderId="44" xfId="3" applyNumberFormat="1" applyFont="1" applyBorder="1" applyAlignment="1">
      <alignment horizontal="left" vertical="center"/>
    </xf>
    <xf numFmtId="165" fontId="2" fillId="0" borderId="46" xfId="3" applyNumberFormat="1" applyFont="1" applyBorder="1" applyAlignment="1">
      <alignment horizontal="left" vertical="center"/>
    </xf>
    <xf numFmtId="165" fontId="2" fillId="0" borderId="46" xfId="3" applyNumberFormat="1" applyFont="1" applyBorder="1" applyAlignment="1">
      <alignment horizontal="center" vertical="center"/>
    </xf>
    <xf numFmtId="165" fontId="2" fillId="0" borderId="34" xfId="3" applyNumberFormat="1" applyFont="1" applyBorder="1" applyAlignment="1">
      <alignment horizontal="center" vertical="top"/>
    </xf>
    <xf numFmtId="165" fontId="2" fillId="0" borderId="35" xfId="3" applyNumberFormat="1" applyFont="1" applyBorder="1" applyAlignment="1">
      <alignment horizontal="left" vertical="top"/>
    </xf>
    <xf numFmtId="165" fontId="2" fillId="0" borderId="42" xfId="3" quotePrefix="1" applyNumberFormat="1" applyFont="1" applyBorder="1" applyAlignment="1">
      <alignment horizontal="justify" vertical="top"/>
    </xf>
    <xf numFmtId="0" fontId="2" fillId="0" borderId="43" xfId="3" applyFont="1" applyBorder="1" applyAlignment="1">
      <alignment horizontal="center"/>
    </xf>
    <xf numFmtId="3" fontId="2" fillId="0" borderId="42" xfId="3" applyNumberFormat="1" applyFont="1" applyBorder="1" applyAlignment="1">
      <alignment horizontal="center"/>
    </xf>
    <xf numFmtId="165" fontId="2" fillId="0" borderId="36" xfId="3" applyNumberFormat="1" applyFont="1" applyBorder="1" applyAlignment="1">
      <alignment horizontal="center" vertical="top"/>
    </xf>
    <xf numFmtId="165" fontId="2" fillId="0" borderId="44" xfId="3" applyNumberFormat="1" applyFont="1" applyBorder="1" applyAlignment="1">
      <alignment horizontal="left" vertical="top"/>
    </xf>
    <xf numFmtId="165" fontId="2" fillId="0" borderId="45" xfId="3" quotePrefix="1" applyNumberFormat="1" applyFont="1" applyBorder="1" applyAlignment="1">
      <alignment horizontal="justify" vertical="top"/>
    </xf>
    <xf numFmtId="0" fontId="2" fillId="0" borderId="46" xfId="3" applyFont="1" applyBorder="1" applyAlignment="1">
      <alignment horizontal="center"/>
    </xf>
    <xf numFmtId="3" fontId="2" fillId="0" borderId="45" xfId="3" applyNumberFormat="1" applyFont="1" applyBorder="1" applyAlignment="1">
      <alignment horizontal="center"/>
    </xf>
    <xf numFmtId="165" fontId="2" fillId="0" borderId="34" xfId="3" quotePrefix="1" applyNumberFormat="1" applyFont="1" applyBorder="1" applyAlignment="1">
      <alignment horizontal="center" vertical="top"/>
    </xf>
    <xf numFmtId="166" fontId="2" fillId="0" borderId="35" xfId="3" applyNumberFormat="1" applyFont="1" applyBorder="1" applyAlignment="1">
      <alignment horizontal="left" vertical="center"/>
    </xf>
    <xf numFmtId="0" fontId="2" fillId="0" borderId="48" xfId="3" quotePrefix="1" applyFont="1" applyBorder="1" applyAlignment="1">
      <alignment horizontal="justify" vertical="top"/>
    </xf>
    <xf numFmtId="0" fontId="2" fillId="0" borderId="45" xfId="3" quotePrefix="1" applyFont="1" applyBorder="1" applyAlignment="1">
      <alignment horizontal="justify" vertical="top"/>
    </xf>
    <xf numFmtId="165" fontId="2" fillId="0" borderId="46" xfId="3" applyNumberFormat="1" applyFont="1" applyBorder="1" applyAlignment="1">
      <alignment horizontal="center"/>
    </xf>
    <xf numFmtId="165" fontId="2" fillId="0" borderId="47" xfId="3" applyNumberFormat="1" applyFont="1" applyBorder="1" applyAlignment="1">
      <alignment horizontal="center"/>
    </xf>
    <xf numFmtId="167" fontId="2" fillId="0" borderId="26" xfId="13" applyNumberFormat="1" applyFont="1" applyBorder="1" applyAlignment="1">
      <alignment vertical="center"/>
    </xf>
    <xf numFmtId="167" fontId="2" fillId="0" borderId="31" xfId="13" applyNumberFormat="1" applyFont="1" applyBorder="1" applyAlignment="1">
      <alignment vertical="center"/>
    </xf>
    <xf numFmtId="167" fontId="2" fillId="0" borderId="10" xfId="13" applyNumberFormat="1" applyFont="1" applyBorder="1" applyAlignment="1">
      <alignment vertical="center"/>
    </xf>
    <xf numFmtId="167" fontId="10" fillId="0" borderId="13" xfId="13" applyNumberFormat="1" applyFont="1" applyBorder="1" applyAlignment="1">
      <alignment vertical="center"/>
    </xf>
    <xf numFmtId="167" fontId="2" fillId="0" borderId="26" xfId="13" applyNumberFormat="1" applyFont="1" applyBorder="1" applyAlignment="1"/>
    <xf numFmtId="167" fontId="2" fillId="0" borderId="31" xfId="13" applyNumberFormat="1" applyFont="1" applyBorder="1" applyAlignment="1"/>
    <xf numFmtId="167" fontId="2" fillId="0" borderId="10" xfId="13" applyNumberFormat="1" applyFont="1" applyBorder="1" applyAlignment="1"/>
    <xf numFmtId="167" fontId="2" fillId="0" borderId="49" xfId="13" applyNumberFormat="1" applyFont="1" applyBorder="1" applyAlignment="1">
      <alignment vertical="center"/>
    </xf>
    <xf numFmtId="167" fontId="2" fillId="0" borderId="50" xfId="13" applyNumberFormat="1" applyFont="1" applyBorder="1" applyAlignment="1">
      <alignment vertical="center"/>
    </xf>
    <xf numFmtId="167" fontId="2" fillId="0" borderId="51" xfId="13" applyNumberFormat="1" applyFont="1" applyBorder="1" applyAlignment="1">
      <alignment vertical="center"/>
    </xf>
    <xf numFmtId="167" fontId="2" fillId="0" borderId="49" xfId="13" applyNumberFormat="1" applyFont="1" applyBorder="1" applyAlignment="1"/>
    <xf numFmtId="167" fontId="2" fillId="0" borderId="50" xfId="13" applyNumberFormat="1" applyFont="1" applyBorder="1" applyAlignment="1"/>
    <xf numFmtId="167" fontId="2" fillId="0" borderId="51" xfId="13" applyNumberFormat="1" applyFont="1" applyBorder="1" applyAlignment="1"/>
    <xf numFmtId="43" fontId="2" fillId="0" borderId="0" xfId="3" applyNumberFormat="1" applyFont="1" applyAlignment="1">
      <alignment horizontal="center" vertical="center"/>
    </xf>
    <xf numFmtId="167" fontId="10" fillId="0" borderId="0" xfId="3" applyNumberFormat="1" applyFont="1" applyAlignment="1">
      <alignment horizontal="center" vertical="center"/>
    </xf>
    <xf numFmtId="43" fontId="2" fillId="0" borderId="0" xfId="3" applyNumberFormat="1" applyFont="1" applyAlignment="1">
      <alignment horizontal="center"/>
    </xf>
    <xf numFmtId="3" fontId="6" fillId="0" borderId="5" xfId="3" applyNumberFormat="1" applyFont="1" applyBorder="1" applyAlignment="1">
      <alignment horizontal="center" vertical="center"/>
    </xf>
    <xf numFmtId="3" fontId="2" fillId="0" borderId="5" xfId="3" applyNumberFormat="1" applyFont="1" applyBorder="1"/>
    <xf numFmtId="3" fontId="8" fillId="0" borderId="5" xfId="3" applyNumberFormat="1" applyFont="1" applyBorder="1"/>
    <xf numFmtId="167" fontId="2" fillId="0" borderId="6" xfId="13" applyNumberFormat="1" applyFont="1" applyBorder="1" applyAlignment="1">
      <alignment vertical="center"/>
    </xf>
    <xf numFmtId="3" fontId="8" fillId="0" borderId="37" xfId="3" applyNumberFormat="1" applyFont="1" applyBorder="1"/>
    <xf numFmtId="3" fontId="2" fillId="0" borderId="9" xfId="3" applyNumberFormat="1" applyFont="1" applyBorder="1"/>
    <xf numFmtId="3" fontId="2" fillId="0" borderId="5" xfId="3" applyNumberFormat="1" applyFont="1" applyBorder="1" applyAlignment="1">
      <alignment vertical="center"/>
    </xf>
    <xf numFmtId="167" fontId="2" fillId="0" borderId="42" xfId="13" applyNumberFormat="1" applyFont="1" applyBorder="1" applyAlignment="1">
      <alignment vertical="center"/>
    </xf>
    <xf numFmtId="167" fontId="2" fillId="0" borderId="6" xfId="13" applyNumberFormat="1" applyFont="1" applyBorder="1" applyAlignment="1"/>
    <xf numFmtId="3" fontId="2" fillId="0" borderId="37" xfId="3" applyNumberFormat="1" applyFont="1" applyBorder="1" applyAlignment="1">
      <alignment horizontal="right"/>
    </xf>
    <xf numFmtId="167" fontId="2" fillId="0" borderId="42" xfId="13" applyNumberFormat="1" applyFont="1" applyBorder="1" applyAlignment="1"/>
    <xf numFmtId="3" fontId="10" fillId="0" borderId="20" xfId="3" applyNumberFormat="1" applyFont="1" applyBorder="1" applyAlignment="1">
      <alignment vertical="center"/>
    </xf>
    <xf numFmtId="3" fontId="10" fillId="0" borderId="54" xfId="3" applyNumberFormat="1" applyFont="1" applyBorder="1" applyAlignment="1">
      <alignment horizontal="center" vertical="center"/>
    </xf>
    <xf numFmtId="165" fontId="6" fillId="0" borderId="0" xfId="3" applyNumberFormat="1" applyFont="1" applyBorder="1" applyAlignment="1">
      <alignment horizontal="center" vertical="center"/>
    </xf>
    <xf numFmtId="165" fontId="6" fillId="0" borderId="1" xfId="3" applyNumberFormat="1" applyFont="1" applyBorder="1" applyAlignment="1">
      <alignment horizontal="center" vertical="center"/>
    </xf>
    <xf numFmtId="3" fontId="10" fillId="0" borderId="56" xfId="3" applyNumberFormat="1" applyFont="1" applyBorder="1" applyAlignment="1">
      <alignment horizontal="center" vertical="center"/>
    </xf>
    <xf numFmtId="3" fontId="10" fillId="0" borderId="57" xfId="3" applyNumberFormat="1" applyFont="1" applyBorder="1" applyAlignment="1">
      <alignment horizontal="center" vertical="center"/>
    </xf>
    <xf numFmtId="0" fontId="17" fillId="0" borderId="0" xfId="14" applyFont="1" applyAlignment="1">
      <alignment vertical="center"/>
    </xf>
    <xf numFmtId="0" fontId="18" fillId="0" borderId="0" xfId="14" applyFont="1" applyAlignment="1">
      <alignment vertical="center"/>
    </xf>
    <xf numFmtId="0" fontId="17" fillId="0" borderId="0" xfId="14" applyFont="1" applyAlignment="1">
      <alignment horizontal="right" vertical="center"/>
    </xf>
    <xf numFmtId="0" fontId="17" fillId="0" borderId="0" xfId="14" applyFont="1" applyAlignment="1">
      <alignment horizontal="left" vertical="center"/>
    </xf>
    <xf numFmtId="15" fontId="19" fillId="0" borderId="0" xfId="14" applyNumberFormat="1" applyFont="1" applyAlignment="1">
      <alignment horizontal="right" vertical="center"/>
    </xf>
    <xf numFmtId="0" fontId="19" fillId="0" borderId="0" xfId="14" applyFont="1" applyAlignment="1">
      <alignment horizontal="left" vertical="center"/>
    </xf>
    <xf numFmtId="0" fontId="18" fillId="0" borderId="0" xfId="14" applyFont="1" applyAlignment="1">
      <alignment horizontal="right" vertical="center"/>
    </xf>
    <xf numFmtId="0" fontId="20" fillId="0" borderId="0" xfId="15" applyFont="1" applyAlignment="1">
      <alignment vertical="center"/>
    </xf>
    <xf numFmtId="0" fontId="20" fillId="0" borderId="0" xfId="15" applyFont="1"/>
    <xf numFmtId="0" fontId="21" fillId="0" borderId="0" xfId="15" applyFont="1"/>
    <xf numFmtId="0" fontId="22" fillId="0" borderId="0" xfId="14" applyFont="1" applyAlignment="1">
      <alignment horizontal="center" vertical="center"/>
    </xf>
    <xf numFmtId="0" fontId="23" fillId="0" borderId="59" xfId="14" applyFont="1" applyBorder="1" applyAlignment="1">
      <alignment horizontal="center" vertical="center"/>
    </xf>
    <xf numFmtId="0" fontId="23" fillId="0" borderId="60" xfId="14" applyFont="1" applyBorder="1" applyAlignment="1">
      <alignment horizontal="center" vertical="center"/>
    </xf>
    <xf numFmtId="0" fontId="16" fillId="0" borderId="0" xfId="14"/>
    <xf numFmtId="0" fontId="24" fillId="0" borderId="61" xfId="14" applyFont="1" applyBorder="1" applyAlignment="1">
      <alignment horizontal="center" vertical="center"/>
    </xf>
    <xf numFmtId="0" fontId="24" fillId="0" borderId="0" xfId="14" applyFont="1" applyAlignment="1">
      <alignment horizontal="center" vertical="center"/>
    </xf>
    <xf numFmtId="168" fontId="24" fillId="0" borderId="61" xfId="16" applyNumberFormat="1" applyFont="1" applyBorder="1" applyAlignment="1">
      <alignment horizontal="center" vertical="center"/>
    </xf>
    <xf numFmtId="0" fontId="24" fillId="0" borderId="0" xfId="14" applyFont="1" applyAlignment="1">
      <alignment horizontal="right" vertical="center"/>
    </xf>
    <xf numFmtId="168" fontId="24" fillId="0" borderId="0" xfId="16" applyNumberFormat="1" applyFont="1" applyBorder="1" applyAlignment="1">
      <alignment horizontal="center" vertical="center"/>
    </xf>
    <xf numFmtId="168" fontId="16" fillId="0" borderId="0" xfId="14" applyNumberFormat="1"/>
    <xf numFmtId="168" fontId="25" fillId="0" borderId="59" xfId="16" applyNumberFormat="1" applyFont="1" applyBorder="1" applyAlignment="1">
      <alignment horizontal="center" vertical="center"/>
    </xf>
    <xf numFmtId="168" fontId="25" fillId="0" borderId="60" xfId="16" applyNumberFormat="1" applyFont="1" applyBorder="1" applyAlignment="1">
      <alignment horizontal="center" vertical="center"/>
    </xf>
    <xf numFmtId="0" fontId="16" fillId="0" borderId="0" xfId="14" applyAlignment="1">
      <alignment horizontal="center" vertical="center"/>
    </xf>
    <xf numFmtId="168" fontId="0" fillId="0" borderId="0" xfId="16" applyNumberFormat="1" applyFont="1" applyAlignment="1">
      <alignment horizontal="center" vertical="center"/>
    </xf>
    <xf numFmtId="164" fontId="16" fillId="0" borderId="0" xfId="14" applyNumberFormat="1" applyAlignment="1">
      <alignment horizontal="center" vertical="center"/>
    </xf>
    <xf numFmtId="0" fontId="23" fillId="0" borderId="0" xfId="14" applyFont="1" applyAlignment="1">
      <alignment horizontal="center" vertical="center"/>
    </xf>
    <xf numFmtId="0" fontId="23" fillId="0" borderId="0" xfId="14" applyFont="1" applyAlignment="1">
      <alignment horizontal="right" vertical="center"/>
    </xf>
    <xf numFmtId="169" fontId="25" fillId="0" borderId="0" xfId="17" applyNumberFormat="1" applyFont="1" applyBorder="1" applyAlignment="1">
      <alignment horizontal="center" vertical="center"/>
    </xf>
    <xf numFmtId="168" fontId="25" fillId="0" borderId="0" xfId="16" applyNumberFormat="1" applyFont="1" applyBorder="1" applyAlignment="1">
      <alignment horizontal="center" vertical="center"/>
    </xf>
    <xf numFmtId="0" fontId="16" fillId="0" borderId="0" xfId="14" applyAlignment="1">
      <alignment horizontal="right" vertical="center"/>
    </xf>
    <xf numFmtId="168" fontId="16" fillId="0" borderId="0" xfId="14" applyNumberFormat="1" applyAlignment="1">
      <alignment horizontal="center" vertical="center"/>
    </xf>
    <xf numFmtId="0" fontId="24" fillId="0" borderId="61" xfId="14" applyFont="1" applyBorder="1" applyAlignment="1">
      <alignment horizontal="center" vertical="center" wrapText="1"/>
    </xf>
    <xf numFmtId="0" fontId="19" fillId="0" borderId="0" xfId="14" applyFont="1" applyAlignment="1">
      <alignment horizontal="left" vertical="center"/>
    </xf>
    <xf numFmtId="0" fontId="20" fillId="0" borderId="0" xfId="15" applyFont="1" applyAlignment="1">
      <alignment horizontal="left" vertical="center"/>
    </xf>
    <xf numFmtId="0" fontId="22" fillId="0" borderId="0" xfId="14" applyFont="1" applyAlignment="1">
      <alignment horizontal="center" vertical="center"/>
    </xf>
    <xf numFmtId="3" fontId="6" fillId="0" borderId="53" xfId="3" applyNumberFormat="1" applyFont="1" applyBorder="1" applyAlignment="1">
      <alignment horizontal="center" vertical="center"/>
    </xf>
    <xf numFmtId="3" fontId="10" fillId="0" borderId="58" xfId="3" applyNumberFormat="1" applyFont="1" applyBorder="1" applyAlignment="1">
      <alignment horizontal="center" vertical="center"/>
    </xf>
    <xf numFmtId="3" fontId="10" fillId="0" borderId="52" xfId="3" applyNumberFormat="1" applyFont="1" applyBorder="1" applyAlignment="1">
      <alignment horizontal="center" vertical="center"/>
    </xf>
    <xf numFmtId="3" fontId="10" fillId="0" borderId="58" xfId="3" applyNumberFormat="1" applyFont="1" applyBorder="1" applyAlignment="1">
      <alignment horizontal="center" vertical="center" wrapText="1"/>
    </xf>
    <xf numFmtId="3" fontId="10" fillId="0" borderId="52" xfId="3" applyNumberFormat="1" applyFont="1" applyBorder="1" applyAlignment="1">
      <alignment horizontal="center" vertical="center" wrapText="1"/>
    </xf>
    <xf numFmtId="165" fontId="10" fillId="0" borderId="53" xfId="3" applyNumberFormat="1" applyFont="1" applyBorder="1" applyAlignment="1">
      <alignment horizontal="center" vertical="center"/>
    </xf>
    <xf numFmtId="165" fontId="10" fillId="0" borderId="55" xfId="3" applyNumberFormat="1" applyFont="1" applyBorder="1" applyAlignment="1">
      <alignment horizontal="center" vertical="center"/>
    </xf>
    <xf numFmtId="3" fontId="10" fillId="0" borderId="55" xfId="3" applyNumberFormat="1" applyFont="1" applyBorder="1" applyAlignment="1">
      <alignment horizontal="center" vertical="center"/>
    </xf>
    <xf numFmtId="3" fontId="10" fillId="0" borderId="53" xfId="3" applyNumberFormat="1" applyFont="1" applyBorder="1" applyAlignment="1">
      <alignment horizontal="center" vertical="center"/>
    </xf>
    <xf numFmtId="0" fontId="15" fillId="0" borderId="53" xfId="3" applyFont="1" applyBorder="1" applyAlignment="1">
      <alignment horizontal="center" vertical="center"/>
    </xf>
    <xf numFmtId="167" fontId="16" fillId="0" borderId="0" xfId="13" applyNumberFormat="1" applyFont="1"/>
    <xf numFmtId="0" fontId="27" fillId="0" borderId="0" xfId="18" applyFont="1" applyAlignment="1">
      <alignment horizontal="center"/>
    </xf>
    <xf numFmtId="0" fontId="27" fillId="0" borderId="0" xfId="18" applyFont="1" applyAlignment="1">
      <alignment horizontal="center"/>
    </xf>
    <xf numFmtId="0" fontId="26" fillId="0" borderId="0" xfId="18"/>
    <xf numFmtId="0" fontId="28" fillId="0" borderId="0" xfId="18" applyFont="1" applyAlignment="1">
      <alignment horizontal="center"/>
    </xf>
    <xf numFmtId="0" fontId="28" fillId="0" borderId="0" xfId="18" applyFont="1" applyAlignment="1">
      <alignment horizontal="center"/>
    </xf>
    <xf numFmtId="0" fontId="29" fillId="0" borderId="0" xfId="18" applyFont="1" applyAlignment="1">
      <alignment horizontal="center"/>
    </xf>
    <xf numFmtId="0" fontId="29" fillId="0" borderId="0" xfId="18" applyFont="1" applyAlignment="1">
      <alignment horizontal="center"/>
    </xf>
    <xf numFmtId="0" fontId="30" fillId="0" borderId="0" xfId="18" applyFont="1"/>
    <xf numFmtId="0" fontId="30" fillId="0" borderId="0" xfId="18" quotePrefix="1" applyFont="1" applyAlignment="1">
      <alignment horizontal="right"/>
    </xf>
    <xf numFmtId="0" fontId="31" fillId="0" borderId="0" xfId="18" applyFont="1" applyFill="1" applyAlignment="1">
      <alignment horizontal="center"/>
    </xf>
    <xf numFmtId="0" fontId="31" fillId="0" borderId="0" xfId="18" applyFont="1" applyFill="1" applyAlignment="1">
      <alignment horizontal="center"/>
    </xf>
    <xf numFmtId="0" fontId="26" fillId="0" borderId="62" xfId="18" applyFont="1" applyBorder="1" applyAlignment="1">
      <alignment horizontal="center"/>
    </xf>
    <xf numFmtId="0" fontId="26" fillId="0" borderId="62" xfId="18" applyBorder="1" applyAlignment="1">
      <alignment horizontal="center"/>
    </xf>
    <xf numFmtId="0" fontId="32" fillId="0" borderId="53" xfId="18" applyFont="1" applyBorder="1" applyAlignment="1">
      <alignment horizontal="center" vertical="center"/>
    </xf>
    <xf numFmtId="0" fontId="32" fillId="0" borderId="53" xfId="18" applyFont="1" applyBorder="1" applyAlignment="1">
      <alignment horizontal="center"/>
    </xf>
    <xf numFmtId="0" fontId="32" fillId="0" borderId="58" xfId="18" applyFont="1" applyBorder="1" applyAlignment="1">
      <alignment horizontal="center" vertical="center"/>
    </xf>
    <xf numFmtId="0" fontId="33" fillId="0" borderId="58" xfId="18" applyFont="1" applyBorder="1" applyAlignment="1">
      <alignment horizontal="center" vertical="center"/>
    </xf>
    <xf numFmtId="0" fontId="33" fillId="0" borderId="0" xfId="18" applyFont="1" applyBorder="1" applyAlignment="1">
      <alignment horizontal="center" vertical="center"/>
    </xf>
    <xf numFmtId="0" fontId="34" fillId="0" borderId="53" xfId="18" applyFont="1" applyBorder="1"/>
    <xf numFmtId="0" fontId="32" fillId="0" borderId="55" xfId="18" applyFont="1" applyBorder="1" applyAlignment="1">
      <alignment horizontal="center" vertical="center"/>
    </xf>
    <xf numFmtId="0" fontId="33" fillId="0" borderId="55" xfId="18" applyFont="1" applyBorder="1" applyAlignment="1">
      <alignment horizontal="center" vertical="center"/>
    </xf>
    <xf numFmtId="0" fontId="26" fillId="0" borderId="53" xfId="18" applyBorder="1"/>
    <xf numFmtId="0" fontId="26" fillId="0" borderId="53" xfId="18" applyNumberFormat="1" applyFont="1" applyBorder="1"/>
    <xf numFmtId="0" fontId="35" fillId="0" borderId="53" xfId="18" applyNumberFormat="1" applyFont="1" applyBorder="1" applyAlignment="1">
      <alignment horizontal="center"/>
    </xf>
    <xf numFmtId="0" fontId="32" fillId="0" borderId="53" xfId="18" applyNumberFormat="1" applyFont="1" applyBorder="1" applyAlignment="1">
      <alignment horizontal="center" vertical="center"/>
    </xf>
    <xf numFmtId="49" fontId="32" fillId="0" borderId="53" xfId="18" applyNumberFormat="1" applyFont="1" applyBorder="1" applyAlignment="1">
      <alignment horizontal="left" vertical="center"/>
    </xf>
    <xf numFmtId="0" fontId="32" fillId="0" borderId="0" xfId="18" applyNumberFormat="1" applyFont="1" applyBorder="1" applyAlignment="1">
      <alignment horizontal="center" vertical="center"/>
    </xf>
    <xf numFmtId="0" fontId="26" fillId="0" borderId="53" xfId="18" applyNumberFormat="1" applyBorder="1"/>
    <xf numFmtId="49" fontId="35" fillId="0" borderId="53" xfId="18" applyNumberFormat="1" applyFont="1" applyBorder="1" applyAlignment="1">
      <alignment horizontal="left" vertical="center"/>
    </xf>
    <xf numFmtId="0" fontId="26" fillId="0" borderId="0" xfId="18" applyBorder="1"/>
    <xf numFmtId="0" fontId="26" fillId="0" borderId="53" xfId="18" applyFill="1" applyBorder="1"/>
    <xf numFmtId="0" fontId="26" fillId="0" borderId="53" xfId="18" applyNumberFormat="1" applyFill="1" applyBorder="1"/>
    <xf numFmtId="0" fontId="34" fillId="0" borderId="53" xfId="18" applyNumberFormat="1" applyFont="1" applyBorder="1"/>
    <xf numFmtId="0" fontId="26" fillId="0" borderId="0" xfId="18" applyNumberFormat="1" applyFont="1"/>
    <xf numFmtId="168" fontId="23" fillId="0" borderId="61" xfId="16" applyNumberFormat="1" applyFont="1" applyBorder="1" applyAlignment="1">
      <alignment horizontal="center" vertical="center"/>
    </xf>
    <xf numFmtId="0" fontId="24" fillId="2" borderId="0" xfId="14" applyFont="1" applyFill="1" applyAlignment="1">
      <alignment horizontal="right" vertical="center"/>
    </xf>
    <xf numFmtId="168" fontId="24" fillId="2" borderId="61" xfId="16" applyNumberFormat="1" applyFont="1" applyFill="1" applyBorder="1" applyAlignment="1">
      <alignment horizontal="center" vertical="center"/>
    </xf>
    <xf numFmtId="168" fontId="24" fillId="2" borderId="0" xfId="16" applyNumberFormat="1" applyFont="1" applyFill="1" applyBorder="1" applyAlignment="1">
      <alignment horizontal="center" vertical="center"/>
    </xf>
  </cellXfs>
  <cellStyles count="19">
    <cellStyle name="Comma" xfId="13" builtinId="3"/>
    <cellStyle name="Comma 2" xfId="1" xr:uid="{00000000-0005-0000-0000-000000000000}"/>
    <cellStyle name="Comma 2 2" xfId="9" xr:uid="{00000000-0005-0000-0000-000001000000}"/>
    <cellStyle name="Comma 2 3" xfId="16" xr:uid="{EEC7163D-2390-4B11-8507-2A269F6CF90F}"/>
    <cellStyle name="Comma 3" xfId="2" xr:uid="{00000000-0005-0000-0000-000002000000}"/>
    <cellStyle name="Comma 4" xfId="11"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2 4" xfId="14" xr:uid="{6D4D2B8B-9566-4490-8ECB-3BC44FC6BDE4}"/>
    <cellStyle name="Normal 3" xfId="4" xr:uid="{00000000-0005-0000-0000-000008000000}"/>
    <cellStyle name="Normal 4" xfId="7" xr:uid="{00000000-0005-0000-0000-000009000000}"/>
    <cellStyle name="Normal 5" xfId="12" xr:uid="{00000000-0005-0000-0000-00000A000000}"/>
    <cellStyle name="Normal 6" xfId="15" xr:uid="{48E8086E-7070-47A8-B224-E080389CA8CA}"/>
    <cellStyle name="Normal 7" xfId="18" xr:uid="{84C1EA4D-5E61-4A2B-9FC7-A280BCECC7BB}"/>
    <cellStyle name="Percent" xfId="10" builtinId="5"/>
    <cellStyle name="Percent 2" xfId="5" xr:uid="{00000000-0005-0000-0000-00000C000000}"/>
    <cellStyle name="Percent 3" xfId="17" xr:uid="{DB557A75-CEC1-453B-BA1E-BC6C34FEDFF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unning%20Bill%20No%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O/Variation%20wor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AC"/>
      <sheetName val="Sheet1"/>
    </sheetNames>
    <sheetDataSet>
      <sheetData sheetId="0">
        <row r="81">
          <cell r="K81">
            <v>281307.59999999998</v>
          </cell>
          <cell r="L81">
            <v>40202.400000000001</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Supplier"/>
      <sheetName val="Sup summ"/>
      <sheetName val="IK"/>
      <sheetName val="Retention"/>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BAF-Maintenance24</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BAF-Maintenance24</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BAF-Maintenance24</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BAF-Maintenance24</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BAF-Maintenance24</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BAF-Maintenance24</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BAF-Maintenance24</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BAF-Maintenance24</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BAF-Maintenance24</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BAF-Maintenance24</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BAF-Maintenance24</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BAF-Maintenance24</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BAF-Maintenance24</v>
          </cell>
          <cell r="C18751" t="str">
            <v xml:space="preserve">Noman </v>
          </cell>
          <cell r="D18751" t="str">
            <v>Paid to Noman BAF (by order nadeem bhai)</v>
          </cell>
          <cell r="E18751">
            <v>50000</v>
          </cell>
        </row>
        <row r="18752">
          <cell r="B18752" t="str">
            <v>BAF-Maintenance24</v>
          </cell>
          <cell r="C18752" t="str">
            <v>misc</v>
          </cell>
          <cell r="D18752" t="str">
            <v>lunch tea dinner and other refreshement</v>
          </cell>
          <cell r="E18752">
            <v>10000</v>
          </cell>
        </row>
        <row r="18753">
          <cell r="B18753" t="str">
            <v>BAF-Maintenance24</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BAF-Maintenance24</v>
          </cell>
          <cell r="C18758" t="str">
            <v>material</v>
          </cell>
          <cell r="D18758" t="str">
            <v>misc by shahid painter</v>
          </cell>
          <cell r="E18758">
            <v>7700</v>
          </cell>
        </row>
        <row r="18759">
          <cell r="B18759" t="str">
            <v>BAF-Maintenance24</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BAF-Maintenance24</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BAF-Maintenance24</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BAF-Maintenance24</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BAF-Maintenance24</v>
          </cell>
          <cell r="C18897" t="str">
            <v>material</v>
          </cell>
          <cell r="D18897" t="str">
            <v>misc by shahid painter</v>
          </cell>
          <cell r="E18897">
            <v>193890</v>
          </cell>
        </row>
        <row r="18898">
          <cell r="B18898" t="str">
            <v>BAF-Maintenance24</v>
          </cell>
          <cell r="C18898" t="str">
            <v>material</v>
          </cell>
          <cell r="D18898" t="str">
            <v>misc by shahid painter</v>
          </cell>
          <cell r="E18898">
            <v>116460</v>
          </cell>
        </row>
        <row r="18899">
          <cell r="B18899" t="str">
            <v>BAF-Maintenance24</v>
          </cell>
          <cell r="C18899" t="str">
            <v>material</v>
          </cell>
          <cell r="D18899" t="str">
            <v>misc by shahid painter</v>
          </cell>
          <cell r="E18899">
            <v>11790</v>
          </cell>
        </row>
        <row r="18900">
          <cell r="B18900" t="str">
            <v>BAF-Maintenance24</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BAF-Maintenance24</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BAF-Maintenance24</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BAF-Maintenance24</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BAF-Maintenance24</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BAF-Maintenance24</v>
          </cell>
          <cell r="C18977" t="str">
            <v>Moghal Brother</v>
          </cell>
          <cell r="D18977" t="str">
            <v>Online to Haris mirza by adeel (advance in PVC Fills for cooling tower)</v>
          </cell>
          <cell r="E18977">
            <v>1000000</v>
          </cell>
        </row>
        <row r="18978">
          <cell r="B18978" t="str">
            <v>BAF-Maintenance24</v>
          </cell>
          <cell r="C18978" t="str">
            <v>shabbir brothers</v>
          </cell>
          <cell r="D18978" t="str">
            <v xml:space="preserve">Online by BH </v>
          </cell>
          <cell r="E18978">
            <v>225000</v>
          </cell>
        </row>
        <row r="18979">
          <cell r="B18979" t="str">
            <v>BAF-Maintenance24</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BAF-Maintenance24</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BAF-Maintenance24</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BAF-Maintenance24</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BAF-Maintenance24</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BAF-Maintenance24</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BAF-Maintenance24</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BAF-Maintenance24</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BAF-Maintenance24</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BAF-Maintenance24</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BAF-Maintenance24</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BAF-Maintenance24</v>
          </cell>
          <cell r="C19168" t="str">
            <v>material</v>
          </cell>
          <cell r="D19168" t="str">
            <v>sheet purchaseed in BAF from al madina</v>
          </cell>
          <cell r="E19168">
            <v>13600</v>
          </cell>
        </row>
        <row r="19169">
          <cell r="B19169" t="str">
            <v>BAF-Maintenance24</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BAF-Maintenance24</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BAF-Maintenance24</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BAF-Maintenance24</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BAF-Maintenance24</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BAF-Maintenance24</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BAF-Maintenance24</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BAF-Maintenance24</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BAF-Maintenance24</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BAF-Maintenance24</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BAF-Maintenance24</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BAF-Maintenance24</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BAF-Maintenance24</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BAF-Maintenance24</v>
          </cell>
          <cell r="C19457" t="str">
            <v>Engr Noman BAF</v>
          </cell>
          <cell r="D19457" t="str">
            <v>To Noman in BAF (given by nadeem bhai)</v>
          </cell>
          <cell r="E19457">
            <v>200000</v>
          </cell>
        </row>
        <row r="19458">
          <cell r="B19458" t="str">
            <v>BAF-Maintenance24</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BAF-Maintenance24</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BAF-Maintenance24</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BAF-Maintenance24</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BAF-Maintenance24</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BAF-Maintenance24</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BAF-Maintenance24</v>
          </cell>
          <cell r="C19538" t="str">
            <v>united insulation</v>
          </cell>
          <cell r="D19538" t="str">
            <v>Online to united insulation (online by Adeel)</v>
          </cell>
          <cell r="E19538">
            <v>23000</v>
          </cell>
        </row>
        <row r="19539">
          <cell r="B19539" t="str">
            <v>BAF-Maintenance24</v>
          </cell>
          <cell r="C19539" t="str">
            <v>material</v>
          </cell>
          <cell r="D19539" t="str">
            <v>misc material by shahid</v>
          </cell>
          <cell r="E19539">
            <v>54700</v>
          </cell>
        </row>
        <row r="19540">
          <cell r="B19540" t="str">
            <v>BAF-Maintenance24</v>
          </cell>
          <cell r="C19540" t="str">
            <v>material</v>
          </cell>
          <cell r="D19540" t="str">
            <v>misc material by shahid</v>
          </cell>
          <cell r="E19540">
            <v>149717</v>
          </cell>
        </row>
        <row r="19541">
          <cell r="B19541" t="str">
            <v>BAF-Maintenance24</v>
          </cell>
          <cell r="C19541" t="str">
            <v>material</v>
          </cell>
          <cell r="D19541" t="str">
            <v>misc material by shahid</v>
          </cell>
          <cell r="E19541">
            <v>49879</v>
          </cell>
        </row>
        <row r="19542">
          <cell r="B19542" t="str">
            <v>BAF-Maintenance24</v>
          </cell>
          <cell r="C19542" t="str">
            <v>material</v>
          </cell>
          <cell r="D19542" t="str">
            <v>Paid to colur cotnrctor by shahid</v>
          </cell>
          <cell r="E19542">
            <v>71000</v>
          </cell>
        </row>
        <row r="19543">
          <cell r="B19543" t="str">
            <v>BAF-Maintenance24</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BAF-Maintenance24</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BAF-Maintenance24</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Engro 3rd &amp; 8th Floor</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BAF-Maintenance24</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BAF-Maintenance24</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BAF-Maintenance24</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BAF-Maintenance24</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BAF-Maintenance24</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BAF-Maintenance24</v>
          </cell>
          <cell r="C19883" t="str">
            <v>material</v>
          </cell>
          <cell r="D19883" t="str">
            <v>misc invoices by shahid</v>
          </cell>
          <cell r="E19883">
            <v>39570</v>
          </cell>
        </row>
        <row r="19884">
          <cell r="B19884" t="str">
            <v>BAF-Maintenance24</v>
          </cell>
          <cell r="C19884" t="str">
            <v>material</v>
          </cell>
          <cell r="D19884" t="str">
            <v>misc invoices by shahid</v>
          </cell>
          <cell r="E19884">
            <v>41265</v>
          </cell>
        </row>
        <row r="19885">
          <cell r="B19885" t="str">
            <v>BAF-Maintenance24</v>
          </cell>
          <cell r="C19885" t="str">
            <v>material</v>
          </cell>
          <cell r="D19885" t="str">
            <v>misc invoices by shahid</v>
          </cell>
          <cell r="E19885">
            <v>78619</v>
          </cell>
        </row>
        <row r="19886">
          <cell r="B19886" t="str">
            <v>BAF-Maintenance24</v>
          </cell>
          <cell r="C19886" t="str">
            <v>material</v>
          </cell>
          <cell r="D19886" t="str">
            <v>misc invoices by shahid</v>
          </cell>
          <cell r="E19886">
            <v>46130</v>
          </cell>
        </row>
        <row r="19887">
          <cell r="B19887" t="str">
            <v>BAF-Maintenance24</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BAF-Maintenance24</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 = Total = 1910384</v>
          </cell>
          <cell r="E19910">
            <v>385878</v>
          </cell>
        </row>
        <row r="19911">
          <cell r="B19911" t="str">
            <v>J out let DML</v>
          </cell>
          <cell r="C19911" t="str">
            <v>IIL Pipe</v>
          </cell>
          <cell r="D19911" t="str">
            <v>MCB chq 1973738915 (purchased ERW Pipes) = Total = 1910384</v>
          </cell>
          <cell r="E19911">
            <v>1510384</v>
          </cell>
        </row>
        <row r="19912">
          <cell r="B19912" t="str">
            <v>Sana safinaz DML</v>
          </cell>
          <cell r="C19912" t="str">
            <v>IIL Pipe</v>
          </cell>
          <cell r="D19912" t="str">
            <v>MCB chq 1973738915 (purchased ERW Pipes) = Total = 1910384</v>
          </cell>
          <cell r="E19912">
            <v>200000</v>
          </cell>
        </row>
        <row r="19913">
          <cell r="B19913" t="str">
            <v>Manto DML</v>
          </cell>
          <cell r="C19913" t="str">
            <v>IIL Pipe</v>
          </cell>
          <cell r="D19913" t="str">
            <v>MCB chq 1973738915 (purchased ERW Pipes) = Total = 1910384</v>
          </cell>
          <cell r="E19913">
            <v>100000</v>
          </cell>
        </row>
        <row r="19914">
          <cell r="B19914" t="str">
            <v>Orient DML</v>
          </cell>
          <cell r="C19914" t="str">
            <v>IIL Pipe</v>
          </cell>
          <cell r="D19914" t="str">
            <v>MCB chq 1973738915 (purchased ERW Pipes) = Total = 1910384</v>
          </cell>
          <cell r="E19914">
            <v>100000</v>
          </cell>
        </row>
        <row r="19915">
          <cell r="B19915" t="str">
            <v>o/m NASTP</v>
          </cell>
          <cell r="C19915" t="str">
            <v>Received</v>
          </cell>
          <cell r="D19915" t="str">
            <v>Received from NASTP (Mar 24 + April Bill)</v>
          </cell>
          <cell r="F19915">
            <v>3456382</v>
          </cell>
        </row>
        <row r="19916">
          <cell r="B19916" t="str">
            <v>Meezan bank Head office</v>
          </cell>
          <cell r="C19916" t="str">
            <v>Received</v>
          </cell>
          <cell r="D19916" t="str">
            <v>Received from Total BAHL branch chq (Given to IMS in engro deal)</v>
          </cell>
          <cell r="F19916">
            <v>700000</v>
          </cell>
        </row>
        <row r="19917">
          <cell r="B19917" t="str">
            <v>Meezan bank Head office</v>
          </cell>
          <cell r="C19917" t="str">
            <v>Received</v>
          </cell>
          <cell r="D19917" t="str">
            <v>Received from Total BAHL branch chq (Given to IMS in engro deal)</v>
          </cell>
          <cell r="F19917">
            <v>770000</v>
          </cell>
        </row>
        <row r="19918">
          <cell r="B19918" t="str">
            <v>Meezan bank Head office</v>
          </cell>
          <cell r="C19918" t="str">
            <v>Received</v>
          </cell>
          <cell r="D19918" t="str">
            <v>Received from Total BAHL branch chq (Given to IMS in engro deal)</v>
          </cell>
          <cell r="F19918">
            <v>525000</v>
          </cell>
        </row>
        <row r="19919">
          <cell r="B19919" t="str">
            <v>BAH 12th Floor</v>
          </cell>
          <cell r="C19919" t="str">
            <v>Received</v>
          </cell>
          <cell r="D19919" t="str">
            <v>Received from aisha Interiors 20% Mob advance against HVAC work 
(Given to Mehran Engineering in Engro Advance)</v>
          </cell>
          <cell r="F19919">
            <v>1056979</v>
          </cell>
        </row>
        <row r="19920">
          <cell r="B19920" t="str">
            <v>BAH 12th Floor</v>
          </cell>
          <cell r="C19920" t="str">
            <v>Received</v>
          </cell>
          <cell r="D19920" t="str">
            <v>Received from aisha Interiors 20% Mob advance against HVAC work 
(Given to JES in CITI Bank adv)</v>
          </cell>
          <cell r="F19920">
            <v>1056979</v>
          </cell>
        </row>
        <row r="19921">
          <cell r="B19921" t="str">
            <v>BAH 12th Floor</v>
          </cell>
          <cell r="C19921" t="str">
            <v>Received</v>
          </cell>
          <cell r="D19921" t="str">
            <v>Received from aisha Interiors 20% Mob advance against HVAC work 
(Given to IMS Engineering in Engro Advance)</v>
          </cell>
          <cell r="F19921">
            <v>1056979</v>
          </cell>
        </row>
        <row r="19922">
          <cell r="B19922" t="str">
            <v>BAH 12th Floor</v>
          </cell>
          <cell r="C19922" t="str">
            <v>Received</v>
          </cell>
          <cell r="D19922" t="str">
            <v>Received from aisha Interiors 20% Mob advance against HVAC work 
(Given to IMS Engineering in Engro Advance)</v>
          </cell>
          <cell r="F19922">
            <v>1056979</v>
          </cell>
        </row>
        <row r="19923">
          <cell r="B19923" t="str">
            <v>Engro office</v>
          </cell>
          <cell r="C19923" t="str">
            <v>Received</v>
          </cell>
          <cell r="D19923" t="str">
            <v>Received from NEC in acc of Engro (Given to captive air against GSK FCU and WCPU deal)</v>
          </cell>
          <cell r="F19923">
            <v>1458946</v>
          </cell>
        </row>
        <row r="19924">
          <cell r="B19924" t="str">
            <v>BAF-Maintenance24</v>
          </cell>
          <cell r="C19924" t="str">
            <v>Received</v>
          </cell>
          <cell r="D19924" t="str">
            <v>Received from BAFL inter bank fund transfer in MCB</v>
          </cell>
          <cell r="F19924">
            <v>10666429</v>
          </cell>
        </row>
        <row r="19925">
          <cell r="B19925" t="str">
            <v>Engro office</v>
          </cell>
          <cell r="C19925" t="str">
            <v>Received</v>
          </cell>
          <cell r="D19925" t="str">
            <v>Received cash from NEC - Total rec = 1000,000</v>
          </cell>
          <cell r="F19925">
            <v>986074</v>
          </cell>
        </row>
        <row r="19926">
          <cell r="B19926" t="str">
            <v>Tri fit Gym</v>
          </cell>
          <cell r="C19926" t="str">
            <v>Received</v>
          </cell>
          <cell r="D19926" t="str">
            <v>Received cash from NEC - Total rec = 1000,000</v>
          </cell>
          <cell r="F19926">
            <v>13926</v>
          </cell>
        </row>
        <row r="19927">
          <cell r="B19927" t="str">
            <v>O/M The Place</v>
          </cell>
          <cell r="C19927" t="str">
            <v>Received</v>
          </cell>
          <cell r="D19927" t="str">
            <v>received May 2024 bill</v>
          </cell>
          <cell r="F19927">
            <v>359992</v>
          </cell>
        </row>
        <row r="19928">
          <cell r="B19928" t="str">
            <v>naveed malik</v>
          </cell>
          <cell r="C19928" t="str">
            <v>Received</v>
          </cell>
          <cell r="D19928" t="str">
            <v>Cash received (used on office)</v>
          </cell>
          <cell r="F19928">
            <v>250000</v>
          </cell>
        </row>
        <row r="19929">
          <cell r="B19929" t="str">
            <v>Tri fit Gym</v>
          </cell>
          <cell r="C19929" t="str">
            <v>Received</v>
          </cell>
          <cell r="D19929" t="str">
            <v>Rec from NEC (Online by NEC to IMS Engineering in CITI Bank Project)</v>
          </cell>
          <cell r="F19929">
            <v>2000000</v>
          </cell>
        </row>
        <row r="19930">
          <cell r="B19930" t="str">
            <v>GSK DMC</v>
          </cell>
          <cell r="C19930" t="str">
            <v>Received</v>
          </cell>
          <cell r="D19930" t="str">
            <v>Rec 30% Mob adv from MY in acc of GSK (Given to Universal traders against GST invoice care off Adeel)</v>
          </cell>
          <cell r="F19930">
            <v>6619389</v>
          </cell>
        </row>
        <row r="19931">
          <cell r="B19931" t="str">
            <v>GSK DMC</v>
          </cell>
          <cell r="C19931" t="str">
            <v>Received</v>
          </cell>
          <cell r="D19931" t="str">
            <v>1% invoice charges</v>
          </cell>
          <cell r="E19931">
            <v>66000</v>
          </cell>
        </row>
        <row r="19932">
          <cell r="B19932" t="str">
            <v>ueP 17th Floor</v>
          </cell>
          <cell r="C19932" t="str">
            <v>Received</v>
          </cell>
          <cell r="D19932" t="str">
            <v>Rec 50% retention money</v>
          </cell>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row>
        <row r="19934">
          <cell r="B19934" t="str">
            <v>O/M NASTP</v>
          </cell>
          <cell r="C19934" t="str">
            <v>Received</v>
          </cell>
          <cell r="D19934" t="str">
            <v>may 24 O/M received</v>
          </cell>
          <cell r="F19934">
            <v>1904728.8212000001</v>
          </cell>
        </row>
        <row r="19935">
          <cell r="B19935" t="str">
            <v>Generation DML</v>
          </cell>
          <cell r="C19935" t="str">
            <v>Received</v>
          </cell>
          <cell r="D19935" t="str">
            <v>Received Advance 25%</v>
          </cell>
          <cell r="F19935">
            <v>1421846</v>
          </cell>
        </row>
        <row r="19936">
          <cell r="B19936" t="str">
            <v>Generation DML</v>
          </cell>
          <cell r="C19936" t="str">
            <v>Received</v>
          </cell>
          <cell r="D19936" t="str">
            <v>1% invoice charges</v>
          </cell>
          <cell r="E19936">
            <v>14000</v>
          </cell>
        </row>
        <row r="19937">
          <cell r="B19937" t="str">
            <v>FTC Floors</v>
          </cell>
          <cell r="C19937" t="str">
            <v>Received</v>
          </cell>
          <cell r="D19937" t="str">
            <v>O/M May 24 Bill</v>
          </cell>
          <cell r="F19937">
            <v>246087</v>
          </cell>
        </row>
        <row r="19938">
          <cell r="B19938" t="str">
            <v>Ernst &amp; Young</v>
          </cell>
          <cell r="C19938" t="str">
            <v>Received</v>
          </cell>
          <cell r="D19938" t="str">
            <v>Received from Ik (Given to IK associates)</v>
          </cell>
          <cell r="F19938">
            <v>10400000</v>
          </cell>
        </row>
        <row r="19939">
          <cell r="B19939" t="str">
            <v>Ernst &amp; Young</v>
          </cell>
          <cell r="C19939" t="str">
            <v>Received</v>
          </cell>
          <cell r="D19939" t="str">
            <v>1% invoice charges</v>
          </cell>
          <cell r="E19939">
            <v>104000</v>
          </cell>
        </row>
        <row r="19940">
          <cell r="B19940" t="str">
            <v>office</v>
          </cell>
          <cell r="C19940" t="str">
            <v>salary</v>
          </cell>
          <cell r="D19940" t="str">
            <v>TO mossi</v>
          </cell>
          <cell r="E19940">
            <v>6000</v>
          </cell>
        </row>
        <row r="19941">
          <cell r="B19941" t="str">
            <v>BAF-Maintenance24</v>
          </cell>
          <cell r="C19941" t="str">
            <v>salary</v>
          </cell>
          <cell r="D19941" t="str">
            <v>Nadeem bha salary</v>
          </cell>
          <cell r="E19941">
            <v>50000</v>
          </cell>
        </row>
        <row r="19942">
          <cell r="B19942" t="str">
            <v>kumail bhai</v>
          </cell>
          <cell r="C19942" t="str">
            <v>salary</v>
          </cell>
          <cell r="D19942" t="str">
            <v>Waris salary</v>
          </cell>
          <cell r="E19942">
            <v>5000</v>
          </cell>
        </row>
        <row r="19943">
          <cell r="B19943" t="str">
            <v>GSK DMC</v>
          </cell>
          <cell r="C19943" t="str">
            <v>salary</v>
          </cell>
          <cell r="D19943" t="str">
            <v xml:space="preserve">bilal bhai </v>
          </cell>
          <cell r="E19943">
            <v>50000</v>
          </cell>
        </row>
        <row r="19944">
          <cell r="B19944" t="str">
            <v>office</v>
          </cell>
          <cell r="C19944" t="str">
            <v>salary</v>
          </cell>
          <cell r="D19944" t="str">
            <v>Mhr home mossi salaries</v>
          </cell>
          <cell r="E19944">
            <v>105000</v>
          </cell>
        </row>
        <row r="19945">
          <cell r="B19945" t="str">
            <v>Engro 3rd &amp; 8th Floor</v>
          </cell>
          <cell r="C19945" t="str">
            <v>salary</v>
          </cell>
          <cell r="D19945" t="str">
            <v>Jahangeer salary</v>
          </cell>
          <cell r="E19945">
            <v>88625</v>
          </cell>
        </row>
        <row r="19946">
          <cell r="B19946" t="str">
            <v>office</v>
          </cell>
          <cell r="C19946" t="str">
            <v>salary</v>
          </cell>
          <cell r="D19946" t="str">
            <v>umer salary (after advance deduct)</v>
          </cell>
          <cell r="E19946">
            <v>20000</v>
          </cell>
        </row>
        <row r="19947">
          <cell r="B19947" t="str">
            <v>office</v>
          </cell>
          <cell r="C19947" t="str">
            <v>salary</v>
          </cell>
          <cell r="D19947" t="str">
            <v xml:space="preserve">Rehan + Ashraf bhai </v>
          </cell>
          <cell r="E19947">
            <v>153500</v>
          </cell>
        </row>
        <row r="19948">
          <cell r="B19948" t="str">
            <v>FTC Floors</v>
          </cell>
          <cell r="C19948" t="str">
            <v>salary</v>
          </cell>
          <cell r="D19948" t="str">
            <v>ftc staff salaries</v>
          </cell>
          <cell r="E19948">
            <v>181737.5</v>
          </cell>
        </row>
        <row r="19949">
          <cell r="B19949" t="str">
            <v>Engro 3rd &amp; 8th Floor</v>
          </cell>
          <cell r="C19949" t="str">
            <v>salary</v>
          </cell>
          <cell r="D19949" t="str">
            <v>Engr Ahsan , RAZA , Lateef &amp; chacha lateef</v>
          </cell>
          <cell r="E19949">
            <v>204043</v>
          </cell>
        </row>
        <row r="19950">
          <cell r="B19950" t="str">
            <v>o/m NASTP</v>
          </cell>
          <cell r="C19950" t="str">
            <v>salary</v>
          </cell>
          <cell r="D19950" t="str">
            <v>NASTP staff salary</v>
          </cell>
          <cell r="E19950">
            <v>877970.83333333314</v>
          </cell>
        </row>
        <row r="19951">
          <cell r="B19951" t="str">
            <v>Rehmat shipping</v>
          </cell>
          <cell r="C19951" t="str">
            <v>salary</v>
          </cell>
          <cell r="D19951" t="str">
            <v>Noman &amp; Talha salary released</v>
          </cell>
          <cell r="E19951">
            <v>126000</v>
          </cell>
        </row>
        <row r="19952">
          <cell r="B19952" t="str">
            <v>BAF-Maintenance24</v>
          </cell>
          <cell r="C19952" t="str">
            <v>salary</v>
          </cell>
          <cell r="D19952" t="str">
            <v>Abid salary</v>
          </cell>
          <cell r="E19952">
            <v>53333</v>
          </cell>
        </row>
        <row r="19953">
          <cell r="B19953" t="str">
            <v>Meezan bank Head office</v>
          </cell>
          <cell r="C19953" t="str">
            <v>salary</v>
          </cell>
          <cell r="D19953" t="str">
            <v>Amir engr salary</v>
          </cell>
          <cell r="E19953">
            <v>61500</v>
          </cell>
        </row>
        <row r="19954">
          <cell r="B19954" t="str">
            <v>BAF-Maintenance24</v>
          </cell>
          <cell r="C19954" t="str">
            <v>salary</v>
          </cell>
          <cell r="D19954" t="str">
            <v>Shahid, nadeem paintet</v>
          </cell>
          <cell r="E19954">
            <v>84790</v>
          </cell>
        </row>
        <row r="19955">
          <cell r="B19955" t="str">
            <v>O/M The Place</v>
          </cell>
          <cell r="C19955" t="str">
            <v>salary</v>
          </cell>
          <cell r="D19955" t="str">
            <v>The place staff salaries</v>
          </cell>
          <cell r="E19955">
            <v>148664.58333333334</v>
          </cell>
        </row>
        <row r="19956">
          <cell r="B19956" t="str">
            <v>office</v>
          </cell>
          <cell r="C19956" t="str">
            <v>salary</v>
          </cell>
          <cell r="D19956" t="str">
            <v>Irfan, Kamran ahsan</v>
          </cell>
          <cell r="E19956">
            <v>143066.66666666666</v>
          </cell>
        </row>
        <row r="19957">
          <cell r="B19957" t="str">
            <v xml:space="preserve">O/M Nue Multiplex </v>
          </cell>
          <cell r="C19957" t="str">
            <v>salary</v>
          </cell>
          <cell r="D19957" t="str">
            <v>RMR staff salaries</v>
          </cell>
          <cell r="E19957">
            <v>165810</v>
          </cell>
        </row>
        <row r="19958">
          <cell r="B19958" t="str">
            <v>BAF-Maintenance24</v>
          </cell>
          <cell r="C19958" t="str">
            <v>salary</v>
          </cell>
          <cell r="D19958" t="str">
            <v>Imran + khushnood, Fahad &amp; amjad</v>
          </cell>
          <cell r="E19958">
            <v>219375</v>
          </cell>
        </row>
        <row r="19959">
          <cell r="B19959" t="str">
            <v>Meezan bank Head office</v>
          </cell>
          <cell r="C19959" t="str">
            <v>salary</v>
          </cell>
          <cell r="D19959" t="str">
            <v xml:space="preserve">Gul sher </v>
          </cell>
          <cell r="E19959">
            <v>20225</v>
          </cell>
        </row>
        <row r="19960">
          <cell r="B19960" t="str">
            <v>Meezan bank Head office</v>
          </cell>
          <cell r="C19960" t="str">
            <v>salary</v>
          </cell>
          <cell r="D19960" t="str">
            <v>Ahmed nawaz salary</v>
          </cell>
          <cell r="E19960">
            <v>17200</v>
          </cell>
        </row>
        <row r="19961">
          <cell r="B19961" t="str">
            <v>O/M The Place</v>
          </cell>
          <cell r="C19961" t="str">
            <v>salary</v>
          </cell>
          <cell r="D19961" t="str">
            <v>Zeeshan salary</v>
          </cell>
          <cell r="E19961">
            <v>28000</v>
          </cell>
        </row>
        <row r="19962">
          <cell r="B19962" t="str">
            <v>Engro office</v>
          </cell>
          <cell r="C19962" t="str">
            <v>salary</v>
          </cell>
          <cell r="D19962" t="str">
            <v>Shahzaib salary</v>
          </cell>
          <cell r="E19962">
            <v>52300</v>
          </cell>
        </row>
        <row r="19963">
          <cell r="B19963" t="str">
            <v>burhani mehal</v>
          </cell>
          <cell r="C19963" t="str">
            <v>salary</v>
          </cell>
          <cell r="D19963" t="str">
            <v>Abbas Ishaq salary</v>
          </cell>
          <cell r="E19963">
            <v>55000</v>
          </cell>
        </row>
        <row r="19964">
          <cell r="B19964" t="str">
            <v>o/m NASTP</v>
          </cell>
          <cell r="C19964" t="str">
            <v>salary</v>
          </cell>
          <cell r="D19964" t="str">
            <v xml:space="preserve">Reamining Imran salary </v>
          </cell>
          <cell r="E19964">
            <v>15000</v>
          </cell>
        </row>
        <row r="19965">
          <cell r="B19965" t="str">
            <v>office</v>
          </cell>
          <cell r="C19965" t="str">
            <v>office</v>
          </cell>
          <cell r="D19965" t="str">
            <v>umer for office use</v>
          </cell>
          <cell r="E19965">
            <v>5000</v>
          </cell>
        </row>
        <row r="19966">
          <cell r="B19966" t="str">
            <v>kumail bhai</v>
          </cell>
          <cell r="C19966" t="str">
            <v>material</v>
          </cell>
          <cell r="D19966" t="str">
            <v>purcahsed 2 silicon tubes from moiz duct</v>
          </cell>
          <cell r="E19966">
            <v>7600</v>
          </cell>
        </row>
        <row r="19967">
          <cell r="B19967" t="str">
            <v>Rehmat shipping</v>
          </cell>
          <cell r="C19967" t="str">
            <v>material</v>
          </cell>
          <cell r="D19967" t="str">
            <v>Fisher boxc and transportation</v>
          </cell>
          <cell r="E19967">
            <v>1900</v>
          </cell>
        </row>
        <row r="19968">
          <cell r="B19968" t="str">
            <v>CITI Bank</v>
          </cell>
          <cell r="C19968" t="str">
            <v>de Creator</v>
          </cell>
          <cell r="D19968" t="str">
            <v>Online to Khalid najmi in GST deal</v>
          </cell>
          <cell r="E19968">
            <v>443500</v>
          </cell>
        </row>
        <row r="19969">
          <cell r="B19969" t="str">
            <v>BAF Phase VIII</v>
          </cell>
          <cell r="C19969" t="str">
            <v>Cool max</v>
          </cell>
          <cell r="D19969" t="str">
            <v>Cash collect by Victor from al madina (adv paid)</v>
          </cell>
          <cell r="E19969">
            <v>400000</v>
          </cell>
        </row>
        <row r="19970">
          <cell r="B19970" t="str">
            <v>BAH 12th Floor</v>
          </cell>
          <cell r="C19970" t="str">
            <v>shan control</v>
          </cell>
          <cell r="D19970" t="str">
            <v>Cash collect by Imran shan control (from al madina steel)</v>
          </cell>
          <cell r="E19970">
            <v>450000</v>
          </cell>
        </row>
        <row r="19971">
          <cell r="B19971" t="str">
            <v>J out let DML</v>
          </cell>
          <cell r="C19971" t="str">
            <v>material</v>
          </cell>
          <cell r="D19971" t="str">
            <v>Online to Noman Engro for J outlet purhcasing</v>
          </cell>
          <cell r="E19971">
            <v>100000</v>
          </cell>
        </row>
        <row r="19972">
          <cell r="B19972" t="str">
            <v>Engro 3rd &amp; 8th Floor</v>
          </cell>
          <cell r="C19972" t="str">
            <v>material</v>
          </cell>
          <cell r="D19972" t="str">
            <v>purchased dammer tapes</v>
          </cell>
          <cell r="E19972">
            <v>960</v>
          </cell>
        </row>
        <row r="19973">
          <cell r="B19973" t="str">
            <v>GSK DMC</v>
          </cell>
          <cell r="C19973" t="str">
            <v>material</v>
          </cell>
          <cell r="D19973" t="str">
            <v>purcahsed masking tapes</v>
          </cell>
          <cell r="E19973">
            <v>800</v>
          </cell>
        </row>
        <row r="19974">
          <cell r="B19974" t="str">
            <v>tahiri Masjid</v>
          </cell>
          <cell r="C19974" t="str">
            <v>material</v>
          </cell>
          <cell r="D19974" t="str">
            <v>Given to faheem for material</v>
          </cell>
          <cell r="E19974">
            <v>50000</v>
          </cell>
        </row>
        <row r="19975">
          <cell r="B19975" t="str">
            <v>o/m NASTP</v>
          </cell>
          <cell r="C19975" t="str">
            <v>fare</v>
          </cell>
          <cell r="D19975" t="str">
            <v>sent bill for june 24</v>
          </cell>
          <cell r="E19975">
            <v>300</v>
          </cell>
        </row>
        <row r="19976">
          <cell r="B19976" t="str">
            <v>FTC Floors</v>
          </cell>
          <cell r="C19976" t="str">
            <v>misc</v>
          </cell>
          <cell r="D19976" t="str">
            <v>register purchased</v>
          </cell>
          <cell r="E19976">
            <v>700</v>
          </cell>
        </row>
        <row r="19977">
          <cell r="B19977" t="str">
            <v>FTC Floors</v>
          </cell>
          <cell r="C19977" t="str">
            <v>misc</v>
          </cell>
          <cell r="D19977" t="str">
            <v>tea and refreshment</v>
          </cell>
          <cell r="E19977">
            <v>3000</v>
          </cell>
        </row>
        <row r="19978">
          <cell r="B19978" t="str">
            <v>GSK DMC</v>
          </cell>
          <cell r="C19978" t="str">
            <v>material</v>
          </cell>
          <cell r="D19978" t="str">
            <v>purcahsed red oxide paint by engr ahsan</v>
          </cell>
          <cell r="E19978">
            <v>3500</v>
          </cell>
        </row>
        <row r="19979">
          <cell r="B19979" t="str">
            <v>PSYCHIATRY JPMC</v>
          </cell>
          <cell r="C19979" t="str">
            <v>fare</v>
          </cell>
          <cell r="D19979" t="str">
            <v>paid</v>
          </cell>
          <cell r="E19979">
            <v>1000</v>
          </cell>
        </row>
        <row r="19980">
          <cell r="B19980" t="str">
            <v>office</v>
          </cell>
          <cell r="C19980" t="str">
            <v>office</v>
          </cell>
          <cell r="D19980" t="str">
            <v>umer for office use</v>
          </cell>
          <cell r="E19980">
            <v>5000</v>
          </cell>
        </row>
        <row r="19981">
          <cell r="B19981" t="str">
            <v>office</v>
          </cell>
          <cell r="C19981" t="str">
            <v>umer</v>
          </cell>
          <cell r="D19981" t="str">
            <v>for car wash - nadeem bahi</v>
          </cell>
          <cell r="E19981">
            <v>1000</v>
          </cell>
        </row>
        <row r="19982">
          <cell r="B19982" t="str">
            <v>office</v>
          </cell>
          <cell r="C19982" t="str">
            <v>umer</v>
          </cell>
          <cell r="D19982" t="str">
            <v>for car wash - bilal bhai</v>
          </cell>
          <cell r="E19982">
            <v>1500</v>
          </cell>
        </row>
        <row r="19983">
          <cell r="B19983" t="str">
            <v xml:space="preserve">MHR Personal </v>
          </cell>
          <cell r="C19983" t="str">
            <v>utilities bills</v>
          </cell>
          <cell r="D19983" t="str">
            <v>SSGC bill paid</v>
          </cell>
          <cell r="E19983">
            <v>920</v>
          </cell>
        </row>
        <row r="19984">
          <cell r="B19984" t="str">
            <v>office</v>
          </cell>
          <cell r="C19984" t="str">
            <v>utilities bills</v>
          </cell>
          <cell r="D19984" t="str">
            <v>SSGC bill paid</v>
          </cell>
          <cell r="E19984">
            <v>1250</v>
          </cell>
        </row>
        <row r="19985">
          <cell r="B19985" t="str">
            <v>GSK DMC</v>
          </cell>
          <cell r="C19985" t="str">
            <v>fare</v>
          </cell>
          <cell r="D19985" t="str">
            <v>paid</v>
          </cell>
          <cell r="E19985">
            <v>5000</v>
          </cell>
        </row>
        <row r="19986">
          <cell r="B19986" t="str">
            <v>BAF-Maintenance24</v>
          </cell>
          <cell r="C19986" t="str">
            <v>shakeel duct</v>
          </cell>
          <cell r="D19986" t="str">
            <v>cash paid (by hand nadeem bahi)</v>
          </cell>
          <cell r="E19986">
            <v>10000</v>
          </cell>
        </row>
        <row r="19987">
          <cell r="B19987" t="str">
            <v>GSK DMC</v>
          </cell>
          <cell r="C19987" t="str">
            <v>de Creator</v>
          </cell>
          <cell r="D19987" t="str">
            <v>Online to Khalid najmi in GSK deal (online by al madina)</v>
          </cell>
          <cell r="E19987">
            <v>500000</v>
          </cell>
        </row>
        <row r="19988">
          <cell r="B19988" t="str">
            <v>Engro office</v>
          </cell>
          <cell r="C19988" t="str">
            <v>sadiq pipe</v>
          </cell>
          <cell r="D19988" t="str">
            <v>Online to sadiq in EY (online by al madina)</v>
          </cell>
          <cell r="E19988">
            <v>350000</v>
          </cell>
        </row>
        <row r="19989">
          <cell r="B19989" t="str">
            <v>tahiri Masjid</v>
          </cell>
          <cell r="C19989" t="str">
            <v>Afsar hussain</v>
          </cell>
          <cell r="D19989" t="str">
            <v>Online to afsar in tahiri masjid (Online by adeel)</v>
          </cell>
          <cell r="E19989">
            <v>25000</v>
          </cell>
        </row>
        <row r="19990">
          <cell r="B19990" t="str">
            <v>BAF-Maintenance24</v>
          </cell>
          <cell r="C19990" t="str">
            <v>Engr Noman BAF</v>
          </cell>
          <cell r="D19990" t="str">
            <v>Noman engr (by nadeem bhai)</v>
          </cell>
          <cell r="E19990">
            <v>300000</v>
          </cell>
        </row>
        <row r="19991">
          <cell r="B19991" t="str">
            <v>BAF-Maintenance24</v>
          </cell>
          <cell r="C19991" t="str">
            <v>material</v>
          </cell>
          <cell r="D19991" t="str">
            <v>purchased VFD paid final amount (by nadeem bhai)</v>
          </cell>
          <cell r="E19991">
            <v>150000</v>
          </cell>
        </row>
        <row r="19992">
          <cell r="B19992" t="str">
            <v>BAF-Maintenance24</v>
          </cell>
          <cell r="C19992" t="str">
            <v>material</v>
          </cell>
          <cell r="D19992" t="str">
            <v>sheet purchaseed in BAF from al madina by shahid</v>
          </cell>
          <cell r="E19992">
            <v>4500</v>
          </cell>
        </row>
        <row r="19993">
          <cell r="B19993" t="str">
            <v>tahiri Masjid</v>
          </cell>
          <cell r="C19993" t="str">
            <v>rafay</v>
          </cell>
          <cell r="D19993" t="str">
            <v>Online to rafay in tahiri masjid (Online by adeel)</v>
          </cell>
          <cell r="E19993">
            <v>150000</v>
          </cell>
        </row>
        <row r="19994">
          <cell r="B19994" t="str">
            <v>office</v>
          </cell>
          <cell r="C19994" t="str">
            <v>Laptop</v>
          </cell>
          <cell r="D19994" t="str">
            <v>Online to umair for Laptop purchased (Online by adeel)</v>
          </cell>
          <cell r="E19994">
            <v>98000</v>
          </cell>
        </row>
        <row r="19995">
          <cell r="B19995" t="str">
            <v>J out let DML</v>
          </cell>
          <cell r="C19995" t="str">
            <v>sheet</v>
          </cell>
          <cell r="D19995" t="str">
            <v>Online to murtaza hassan shah for folding in J outlet (by adeel)</v>
          </cell>
          <cell r="E19995">
            <v>105000</v>
          </cell>
        </row>
        <row r="19996">
          <cell r="B19996" t="str">
            <v>Meezan bank Head office</v>
          </cell>
          <cell r="C19996" t="str">
            <v>misc</v>
          </cell>
          <cell r="D19996" t="str">
            <v>to amir for super card for july 24</v>
          </cell>
          <cell r="E19996">
            <v>1500</v>
          </cell>
        </row>
        <row r="19997">
          <cell r="B19997" t="str">
            <v>office</v>
          </cell>
          <cell r="C19997" t="str">
            <v>office</v>
          </cell>
          <cell r="D19997" t="str">
            <v>umer for office use</v>
          </cell>
          <cell r="E19997">
            <v>5000</v>
          </cell>
        </row>
        <row r="19998">
          <cell r="B19998" t="str">
            <v>office</v>
          </cell>
          <cell r="C19998" t="str">
            <v>misc</v>
          </cell>
          <cell r="D19998" t="str">
            <v>USB purchsed</v>
          </cell>
          <cell r="E19998">
            <v>1900</v>
          </cell>
        </row>
        <row r="19999">
          <cell r="B19999" t="str">
            <v>O/M The Place</v>
          </cell>
          <cell r="C19999" t="str">
            <v>misc</v>
          </cell>
          <cell r="D19999" t="str">
            <v>to mumtaz for misc expenses</v>
          </cell>
          <cell r="E19999">
            <v>10000</v>
          </cell>
        </row>
        <row r="20000">
          <cell r="B20000" t="str">
            <v>J out let DML</v>
          </cell>
          <cell r="C20000" t="str">
            <v>sheet</v>
          </cell>
          <cell r="D20000" t="str">
            <v>Sheet purchased for J Outlet lahore (online by adeel)</v>
          </cell>
          <cell r="E20000">
            <v>500000</v>
          </cell>
        </row>
        <row r="20001">
          <cell r="B20001" t="str">
            <v>J out let DML</v>
          </cell>
          <cell r="C20001" t="str">
            <v>Safe &amp; soung engineering</v>
          </cell>
          <cell r="D20001" t="str">
            <v>Advance to safe and sound (online by adeel)</v>
          </cell>
          <cell r="E20001">
            <v>200000</v>
          </cell>
        </row>
        <row r="20002">
          <cell r="B20002" t="str">
            <v>Ernst &amp; Young</v>
          </cell>
          <cell r="C20002" t="str">
            <v>misc</v>
          </cell>
          <cell r="D20002" t="str">
            <v>TO Rehan Aslam by BH (Online transfer by Adeel) total = 500,000</v>
          </cell>
          <cell r="E20002">
            <v>100000</v>
          </cell>
        </row>
        <row r="20003">
          <cell r="B20003" t="str">
            <v>CITI Bank</v>
          </cell>
          <cell r="C20003" t="str">
            <v>misc</v>
          </cell>
          <cell r="D20003" t="str">
            <v>TO Rehan Aslam by BH (Online transfer by Adeel) total = 500,000</v>
          </cell>
          <cell r="E20003">
            <v>100000</v>
          </cell>
        </row>
        <row r="20004">
          <cell r="B20004" t="str">
            <v>Engro office</v>
          </cell>
          <cell r="C20004" t="str">
            <v>misc</v>
          </cell>
          <cell r="D20004" t="str">
            <v>TO Rehan Aslam by BH (Online transfer by Adeel) total = 500,000</v>
          </cell>
          <cell r="E20004">
            <v>100000</v>
          </cell>
        </row>
        <row r="20005">
          <cell r="B20005" t="str">
            <v>Engro 3rd &amp; 8th Floor</v>
          </cell>
          <cell r="C20005" t="str">
            <v>misc</v>
          </cell>
          <cell r="D20005" t="str">
            <v>TO Rehan Aslam by BH (Online transfer by Adeel) total = 500,000</v>
          </cell>
          <cell r="E20005">
            <v>100000</v>
          </cell>
        </row>
        <row r="20006">
          <cell r="B20006" t="str">
            <v>Meezan bank Head office</v>
          </cell>
          <cell r="C20006" t="str">
            <v>misc</v>
          </cell>
          <cell r="D20006" t="str">
            <v>TO Rehan Aslam by BH (Online transfer by Adeel) total = 500,000</v>
          </cell>
          <cell r="E20006">
            <v>100000</v>
          </cell>
        </row>
        <row r="20007">
          <cell r="B20007" t="str">
            <v>J out let DML</v>
          </cell>
          <cell r="C20007" t="str">
            <v>Safe &amp; soung engineering</v>
          </cell>
          <cell r="D20007" t="str">
            <v>Advance to safe and sound (online by BH)</v>
          </cell>
          <cell r="E20007">
            <v>500000</v>
          </cell>
        </row>
        <row r="20008">
          <cell r="B20008" t="str">
            <v>BAF-Maintenance24</v>
          </cell>
          <cell r="C20008" t="str">
            <v>Hot Dip Galvanized</v>
          </cell>
          <cell r="D20008" t="str">
            <v>Online to Umer khalid (by al madina)</v>
          </cell>
          <cell r="E20008">
            <v>75750</v>
          </cell>
        </row>
        <row r="20009">
          <cell r="B20009" t="str">
            <v>FTC Floors</v>
          </cell>
          <cell r="C20009" t="str">
            <v>misc</v>
          </cell>
          <cell r="D20009" t="str">
            <v>invoices office by nadeem bahi</v>
          </cell>
          <cell r="E20009">
            <v>3550</v>
          </cell>
        </row>
        <row r="20010">
          <cell r="B20010" t="str">
            <v>PSYCHIATRY JPMC</v>
          </cell>
          <cell r="C20010" t="str">
            <v>misc</v>
          </cell>
          <cell r="D20010" t="str">
            <v>invoices psychitry by nadeem bahi</v>
          </cell>
          <cell r="E20010">
            <v>3000</v>
          </cell>
        </row>
        <row r="20011">
          <cell r="B20011" t="str">
            <v>FTC Floors</v>
          </cell>
          <cell r="C20011" t="str">
            <v>misc</v>
          </cell>
          <cell r="D20011" t="str">
            <v>invoices ftc by nadeem bahi</v>
          </cell>
          <cell r="E20011">
            <v>6040</v>
          </cell>
        </row>
        <row r="20012">
          <cell r="B20012" t="str">
            <v>o/m NASTP</v>
          </cell>
          <cell r="C20012" t="str">
            <v>misc</v>
          </cell>
          <cell r="D20012" t="str">
            <v>invoices NASTP by nadeem bahi</v>
          </cell>
          <cell r="E20012">
            <v>4500</v>
          </cell>
        </row>
        <row r="20013">
          <cell r="B20013" t="str">
            <v>FTC Floors</v>
          </cell>
          <cell r="C20013" t="str">
            <v>misc</v>
          </cell>
          <cell r="D20013" t="str">
            <v>invoices FTC by nadeem bahi</v>
          </cell>
          <cell r="E20013">
            <v>6650</v>
          </cell>
        </row>
        <row r="20014">
          <cell r="B20014" t="str">
            <v>GSK DMC</v>
          </cell>
          <cell r="C20014" t="str">
            <v>fare</v>
          </cell>
          <cell r="D20014" t="str">
            <v>cash paid</v>
          </cell>
          <cell r="E20014">
            <v>500</v>
          </cell>
        </row>
        <row r="20015">
          <cell r="B20015" t="str">
            <v>office</v>
          </cell>
          <cell r="C20015" t="str">
            <v>office</v>
          </cell>
          <cell r="D20015" t="str">
            <v>umer for office use</v>
          </cell>
          <cell r="E20015">
            <v>5000</v>
          </cell>
        </row>
        <row r="20016">
          <cell r="B20016" t="str">
            <v>BAF-Maintenance24</v>
          </cell>
          <cell r="C20016" t="str">
            <v>nadeem bhai</v>
          </cell>
          <cell r="D20016" t="str">
            <v xml:space="preserve">Mobile balance </v>
          </cell>
          <cell r="E20016">
            <v>1000</v>
          </cell>
        </row>
        <row r="20017">
          <cell r="B20017" t="str">
            <v>Generation DML</v>
          </cell>
          <cell r="C20017" t="str">
            <v>charity</v>
          </cell>
          <cell r="D20017" t="str">
            <v>paid by rehan to needy family</v>
          </cell>
          <cell r="E20017">
            <v>5000</v>
          </cell>
        </row>
        <row r="20018">
          <cell r="B20018" t="str">
            <v>Meezan bank Head office</v>
          </cell>
          <cell r="C20018" t="str">
            <v>Zubair AC</v>
          </cell>
          <cell r="D20018" t="str">
            <v>cash paid for condensing unit relocate</v>
          </cell>
          <cell r="E20018">
            <v>6000</v>
          </cell>
        </row>
        <row r="20019">
          <cell r="B20019" t="str">
            <v>GSK DMC</v>
          </cell>
          <cell r="C20019" t="str">
            <v>fare</v>
          </cell>
          <cell r="D20019" t="str">
            <v>paid</v>
          </cell>
          <cell r="E20019">
            <v>3500</v>
          </cell>
        </row>
        <row r="20020">
          <cell r="B20020" t="str">
            <v>office</v>
          </cell>
          <cell r="C20020" t="str">
            <v>mineral water</v>
          </cell>
          <cell r="D20020" t="str">
            <v>paid</v>
          </cell>
          <cell r="E20020">
            <v>3080</v>
          </cell>
        </row>
        <row r="20021">
          <cell r="B20021" t="str">
            <v>PSYCHIATRY JPMC</v>
          </cell>
          <cell r="C20021" t="str">
            <v>Saaed mama</v>
          </cell>
          <cell r="D20021" t="str">
            <v>Paid to saeed mama for under ground tank (by  hand nadeem bahi)</v>
          </cell>
          <cell r="E20021">
            <v>40000</v>
          </cell>
        </row>
        <row r="20022">
          <cell r="B20022" t="str">
            <v>Gul Ahmed</v>
          </cell>
          <cell r="C20022" t="str">
            <v>fare</v>
          </cell>
          <cell r="D20022" t="str">
            <v>paid</v>
          </cell>
          <cell r="E20022">
            <v>500</v>
          </cell>
        </row>
        <row r="20023">
          <cell r="B20023" t="str">
            <v>ueP 17th Floor</v>
          </cell>
          <cell r="C20023" t="str">
            <v>fare</v>
          </cell>
          <cell r="D20023" t="str">
            <v>paid</v>
          </cell>
          <cell r="E20023">
            <v>500</v>
          </cell>
        </row>
        <row r="20024">
          <cell r="B20024" t="str">
            <v>GSK DMC</v>
          </cell>
          <cell r="C20024" t="str">
            <v>fare</v>
          </cell>
          <cell r="D20024" t="str">
            <v>paid</v>
          </cell>
          <cell r="E20024">
            <v>1000</v>
          </cell>
        </row>
        <row r="20025">
          <cell r="B20025" t="str">
            <v>GSK DMC</v>
          </cell>
          <cell r="C20025" t="str">
            <v>fuel</v>
          </cell>
          <cell r="D20025" t="str">
            <v>ahsan claimed fuel</v>
          </cell>
          <cell r="E20025">
            <v>1000</v>
          </cell>
        </row>
        <row r="20026">
          <cell r="B20026" t="str">
            <v>J out let DML</v>
          </cell>
          <cell r="C20026" t="str">
            <v>sheet</v>
          </cell>
          <cell r="D20026" t="str">
            <v>Sheet purchased for J Outlet lahore (online by adeel)</v>
          </cell>
          <cell r="E20026">
            <v>300000</v>
          </cell>
        </row>
        <row r="20027">
          <cell r="B20027" t="str">
            <v>J out let DML</v>
          </cell>
          <cell r="C20027" t="str">
            <v>sheet</v>
          </cell>
          <cell r="D20027" t="str">
            <v>Sheet purchased for J Outlet lahore (online by adeel)</v>
          </cell>
          <cell r="E20027">
            <v>100000</v>
          </cell>
        </row>
        <row r="20028">
          <cell r="B20028" t="str">
            <v>GSK DMC</v>
          </cell>
          <cell r="C20028" t="str">
            <v>material</v>
          </cell>
          <cell r="D20028" t="str">
            <v>purchased fittings from abbas online to hasnain fakhruddin (by adeel)</v>
          </cell>
          <cell r="E20028">
            <v>115000</v>
          </cell>
        </row>
        <row r="20029">
          <cell r="B20029" t="str">
            <v>PSYCHIATRY JPMC</v>
          </cell>
          <cell r="C20029" t="str">
            <v>Noman Engineering</v>
          </cell>
          <cell r="D20029" t="str">
            <v>Sheet to Noman engr (by al madina steel) total amt = 1,175,000</v>
          </cell>
          <cell r="E20029">
            <v>255098</v>
          </cell>
        </row>
        <row r="20030">
          <cell r="B20030" t="str">
            <v>Meezan bank Head office</v>
          </cell>
          <cell r="C20030" t="str">
            <v>Noman Engineering</v>
          </cell>
          <cell r="D20030" t="str">
            <v>Sheet to Noman engr (by al madina steel) total amt = 1,175,000</v>
          </cell>
          <cell r="E20030">
            <v>24451</v>
          </cell>
        </row>
        <row r="20031">
          <cell r="B20031" t="str">
            <v>O/M NASTP</v>
          </cell>
          <cell r="C20031" t="str">
            <v>Noman Engineering</v>
          </cell>
          <cell r="D20031" t="str">
            <v>Sheet to Noman engr (by al madina steel) total amt = 1,175,000</v>
          </cell>
          <cell r="E20031">
            <v>37853</v>
          </cell>
        </row>
        <row r="20032">
          <cell r="B20032" t="str">
            <v>3rd Floor NASTP</v>
          </cell>
          <cell r="C20032" t="str">
            <v>Noman Engineering</v>
          </cell>
          <cell r="D20032" t="str">
            <v>Sheet to Noman engr (by al madina steel) total amt = 1,175,000</v>
          </cell>
          <cell r="E20032">
            <v>261620</v>
          </cell>
        </row>
        <row r="20033">
          <cell r="B20033" t="str">
            <v>GSK DMC</v>
          </cell>
          <cell r="C20033" t="str">
            <v>Noman Engineering</v>
          </cell>
          <cell r="D20033" t="str">
            <v>Sheet to Noman engr (by al madina steel) total amt = 1,175,000</v>
          </cell>
          <cell r="E20033">
            <v>69112</v>
          </cell>
        </row>
        <row r="20034">
          <cell r="B20034" t="str">
            <v>Gul Ahmed</v>
          </cell>
          <cell r="C20034" t="str">
            <v>Noman Engineering</v>
          </cell>
          <cell r="D20034" t="str">
            <v>Sheet to Noman engr (by al madina steel) total amt = 1,175,000</v>
          </cell>
          <cell r="E20034">
            <v>195823</v>
          </cell>
        </row>
        <row r="20035">
          <cell r="B20035" t="str">
            <v>GSK DMC</v>
          </cell>
          <cell r="C20035" t="str">
            <v>Noman Engineering</v>
          </cell>
          <cell r="D20035" t="str">
            <v>Sheet to Noman engr (by al madina steel) total amt = 1,175,000</v>
          </cell>
          <cell r="E20035">
            <v>331043</v>
          </cell>
        </row>
        <row r="20036">
          <cell r="B20036" t="str">
            <v>CITI Bank</v>
          </cell>
          <cell r="C20036" t="str">
            <v>fakhri brothers</v>
          </cell>
          <cell r="D20036" t="str">
            <v>advance given for XLPE insulation deal (chq from adeel chq amt = 1500,000)</v>
          </cell>
          <cell r="E20036">
            <v>1000000</v>
          </cell>
        </row>
        <row r="20037">
          <cell r="B20037" t="str">
            <v>CITI Bank</v>
          </cell>
          <cell r="C20037" t="str">
            <v>fakhri brothers</v>
          </cell>
          <cell r="D20037" t="str">
            <v>advance given for Fire Equipment deal (chq from adeel chq amt = 1500,000)</v>
          </cell>
          <cell r="E20037">
            <v>500000</v>
          </cell>
        </row>
        <row r="20038">
          <cell r="B20038" t="str">
            <v>CITI Bank</v>
          </cell>
          <cell r="C20038" t="str">
            <v>fare</v>
          </cell>
          <cell r="D20038" t="str">
            <v>cash paid</v>
          </cell>
          <cell r="E20038">
            <v>7000</v>
          </cell>
        </row>
        <row r="20039">
          <cell r="B20039" t="str">
            <v xml:space="preserve">MHR Personal </v>
          </cell>
          <cell r="C20039" t="str">
            <v>rehana aunty</v>
          </cell>
          <cell r="D20039" t="str">
            <v>mobile balance and ufone card</v>
          </cell>
          <cell r="E20039">
            <v>2500</v>
          </cell>
        </row>
        <row r="20040">
          <cell r="B20040" t="str">
            <v>GSK DMC</v>
          </cell>
          <cell r="C20040" t="str">
            <v>photocopies</v>
          </cell>
          <cell r="D20040" t="str">
            <v>cash paid for photocopy</v>
          </cell>
          <cell r="E20040">
            <v>8700</v>
          </cell>
        </row>
        <row r="20041">
          <cell r="B20041" t="str">
            <v>GSK DMC</v>
          </cell>
          <cell r="C20041" t="str">
            <v>material</v>
          </cell>
          <cell r="D20041" t="str">
            <v>purchased link adaptor 300 nos</v>
          </cell>
          <cell r="E20041">
            <v>51000</v>
          </cell>
        </row>
        <row r="20042">
          <cell r="B20042" t="str">
            <v>Ernst &amp; Young</v>
          </cell>
          <cell r="C20042" t="str">
            <v>sticker</v>
          </cell>
          <cell r="D20042" t="str">
            <v>stencling for pipes (given to ahsan)</v>
          </cell>
          <cell r="E20042">
            <v>3000</v>
          </cell>
        </row>
        <row r="20043">
          <cell r="B20043" t="str">
            <v>office</v>
          </cell>
          <cell r="C20043" t="str">
            <v>office</v>
          </cell>
          <cell r="D20043" t="str">
            <v>umer for office use</v>
          </cell>
          <cell r="E20043">
            <v>5000</v>
          </cell>
        </row>
        <row r="20044">
          <cell r="B20044" t="str">
            <v>GSK DMC</v>
          </cell>
          <cell r="C20044" t="str">
            <v>misc</v>
          </cell>
          <cell r="D20044" t="str">
            <v>purchased cable tie</v>
          </cell>
          <cell r="E20044">
            <v>1000</v>
          </cell>
        </row>
        <row r="20045">
          <cell r="B20045" t="str">
            <v xml:space="preserve">O/M Nue Multiplex </v>
          </cell>
          <cell r="C20045" t="str">
            <v>misc</v>
          </cell>
          <cell r="D20045" t="str">
            <v>purchased dammer tapes by hassan</v>
          </cell>
          <cell r="E20045">
            <v>500</v>
          </cell>
        </row>
        <row r="20046">
          <cell r="B20046" t="str">
            <v>DHL office</v>
          </cell>
          <cell r="C20046" t="str">
            <v>Amir contractor</v>
          </cell>
          <cell r="D20046" t="str">
            <v>Advance paid</v>
          </cell>
          <cell r="E20046">
            <v>50000</v>
          </cell>
        </row>
        <row r="20047">
          <cell r="B20047" t="str">
            <v>Meezan bank Head office</v>
          </cell>
          <cell r="C20047" t="str">
            <v>material</v>
          </cell>
          <cell r="D20047" t="str">
            <v>misc invoices by amir</v>
          </cell>
          <cell r="E20047">
            <v>15330</v>
          </cell>
        </row>
        <row r="20048">
          <cell r="B20048" t="str">
            <v>CITI Bank</v>
          </cell>
          <cell r="C20048" t="str">
            <v>material</v>
          </cell>
          <cell r="D20048" t="str">
            <v>purchased red paint, red oxide brush</v>
          </cell>
          <cell r="E20048">
            <v>10000</v>
          </cell>
        </row>
        <row r="20049">
          <cell r="B20049" t="str">
            <v>Ernst &amp; Young</v>
          </cell>
          <cell r="C20049" t="str">
            <v>fare</v>
          </cell>
          <cell r="D20049" t="str">
            <v>paid</v>
          </cell>
          <cell r="E20049">
            <v>1000</v>
          </cell>
        </row>
        <row r="20050">
          <cell r="B20050" t="str">
            <v>3rd Floor NASTP</v>
          </cell>
          <cell r="C20050" t="str">
            <v>Noman Engineering</v>
          </cell>
          <cell r="D20050" t="str">
            <v>Sheet to Noman ducting (by adeel) total = 949,640</v>
          </cell>
          <cell r="E20050">
            <v>235968</v>
          </cell>
        </row>
        <row r="20051">
          <cell r="B20051" t="str">
            <v>GSK DMC</v>
          </cell>
          <cell r="C20051" t="str">
            <v>Noman Engineering</v>
          </cell>
          <cell r="D20051" t="str">
            <v>Sheet to Noman ducting (by adeel) total = 949,640</v>
          </cell>
          <cell r="E20051">
            <v>319738</v>
          </cell>
        </row>
        <row r="20052">
          <cell r="B20052" t="str">
            <v>J out let DML</v>
          </cell>
          <cell r="C20052" t="str">
            <v>Noman Engineering</v>
          </cell>
          <cell r="D20052" t="str">
            <v>Sheet to Noman ducting (by adeel) total = 949,640</v>
          </cell>
          <cell r="E20052">
            <v>120070</v>
          </cell>
        </row>
        <row r="20053">
          <cell r="B20053" t="str">
            <v>Karachi parsi club</v>
          </cell>
          <cell r="C20053" t="str">
            <v>Noman Engineering</v>
          </cell>
          <cell r="D20053" t="str">
            <v>Sheet to Noman ducting (by adeel) total = 949,640</v>
          </cell>
          <cell r="E20053">
            <v>260520</v>
          </cell>
        </row>
        <row r="20054">
          <cell r="B20054" t="str">
            <v>3rd Floor NASTP</v>
          </cell>
          <cell r="C20054" t="str">
            <v>Noman Engineering</v>
          </cell>
          <cell r="D20054" t="str">
            <v>Sheet to Noman ducting (by adeel) total = 949,640</v>
          </cell>
          <cell r="E20054">
            <v>13344</v>
          </cell>
        </row>
        <row r="20055">
          <cell r="B20055" t="str">
            <v>BAF-Maintenance24</v>
          </cell>
          <cell r="C20055" t="str">
            <v>shakeel duct</v>
          </cell>
          <cell r="D20055" t="str">
            <v>cash paid advance</v>
          </cell>
          <cell r="E20055">
            <v>50000</v>
          </cell>
        </row>
        <row r="20056">
          <cell r="B20056" t="str">
            <v>Ernst &amp; Young</v>
          </cell>
          <cell r="C20056" t="str">
            <v>material</v>
          </cell>
          <cell r="D20056" t="str">
            <v>misc purchases by Engr ahsan (cash given to jahangeer)</v>
          </cell>
          <cell r="E20056">
            <v>2000</v>
          </cell>
        </row>
        <row r="20057">
          <cell r="B20057" t="str">
            <v>o/m NASTP</v>
          </cell>
          <cell r="C20057" t="str">
            <v>fare</v>
          </cell>
          <cell r="D20057" t="str">
            <v>paid</v>
          </cell>
          <cell r="E20057">
            <v>900</v>
          </cell>
        </row>
        <row r="20058">
          <cell r="B20058" t="str">
            <v>Gul Ahmed</v>
          </cell>
          <cell r="C20058" t="str">
            <v>material</v>
          </cell>
          <cell r="D20058" t="str">
            <v>purchased red paint, red oxide brush</v>
          </cell>
          <cell r="E20058">
            <v>7690</v>
          </cell>
        </row>
        <row r="20059">
          <cell r="B20059" t="str">
            <v>office</v>
          </cell>
          <cell r="C20059" t="str">
            <v>office</v>
          </cell>
          <cell r="D20059" t="str">
            <v>umer for office use</v>
          </cell>
          <cell r="E20059">
            <v>5000</v>
          </cell>
        </row>
        <row r="20060">
          <cell r="B20060" t="str">
            <v>BAF-Maintenance24</v>
          </cell>
          <cell r="C20060" t="str">
            <v>material</v>
          </cell>
          <cell r="D20060" t="str">
            <v>Purchased fans with housing from waheed (cash from al madina)</v>
          </cell>
          <cell r="E20060">
            <v>105000</v>
          </cell>
        </row>
        <row r="20061">
          <cell r="B20061" t="str">
            <v>Ernst &amp; Young</v>
          </cell>
          <cell r="C20061" t="str">
            <v>misc</v>
          </cell>
          <cell r="D20061" t="str">
            <v>Online to m mustaf for EY lunch (online by adeel)</v>
          </cell>
          <cell r="E20061">
            <v>14500</v>
          </cell>
        </row>
        <row r="20062">
          <cell r="B20062" t="str">
            <v>Rehmat shipping</v>
          </cell>
          <cell r="C20062" t="str">
            <v>misc</v>
          </cell>
          <cell r="D20062" t="str">
            <v>misc purchases by talha</v>
          </cell>
          <cell r="E20062">
            <v>2500</v>
          </cell>
        </row>
        <row r="20063">
          <cell r="B20063" t="str">
            <v>GSK DMC</v>
          </cell>
          <cell r="C20063" t="str">
            <v>fare</v>
          </cell>
          <cell r="D20063" t="str">
            <v>paid</v>
          </cell>
          <cell r="E20063">
            <v>1200</v>
          </cell>
        </row>
        <row r="20064">
          <cell r="B20064" t="str">
            <v>burhani mehal</v>
          </cell>
          <cell r="C20064" t="str">
            <v>fare</v>
          </cell>
          <cell r="D20064" t="str">
            <v>paid</v>
          </cell>
          <cell r="E20064">
            <v>2000</v>
          </cell>
        </row>
        <row r="20065">
          <cell r="B20065" t="str">
            <v>Sana safinaz DML</v>
          </cell>
          <cell r="C20065" t="str">
            <v>charity</v>
          </cell>
          <cell r="D20065" t="str">
            <v>paid</v>
          </cell>
          <cell r="E20065">
            <v>5000</v>
          </cell>
        </row>
        <row r="20066">
          <cell r="B20066" t="str">
            <v>office</v>
          </cell>
          <cell r="C20066" t="str">
            <v>tender</v>
          </cell>
          <cell r="D20066" t="str">
            <v>purchased tender Bin Hashim Supermarket from SEM</v>
          </cell>
          <cell r="E20066">
            <v>10000</v>
          </cell>
        </row>
        <row r="20067">
          <cell r="B20067" t="str">
            <v>CITI Bank</v>
          </cell>
          <cell r="C20067" t="str">
            <v>fare</v>
          </cell>
          <cell r="D20067" t="str">
            <v>paid</v>
          </cell>
          <cell r="E20067">
            <v>1800</v>
          </cell>
        </row>
        <row r="20068">
          <cell r="B20068" t="str">
            <v>GSK DMC</v>
          </cell>
          <cell r="C20068" t="str">
            <v>fuel</v>
          </cell>
          <cell r="D20068" t="str">
            <v>claimed by kamran</v>
          </cell>
          <cell r="E20068">
            <v>350</v>
          </cell>
        </row>
        <row r="20069">
          <cell r="B20069" t="str">
            <v>office</v>
          </cell>
          <cell r="C20069" t="str">
            <v>office</v>
          </cell>
          <cell r="D20069" t="str">
            <v>umer for office use</v>
          </cell>
          <cell r="E20069">
            <v>5000</v>
          </cell>
        </row>
        <row r="20070">
          <cell r="B20070" t="str">
            <v>burhani mehal</v>
          </cell>
          <cell r="C20070" t="str">
            <v>ehsan traders</v>
          </cell>
          <cell r="D20070" t="str">
            <v>Online to ehsan traders in burhani mehal (by al madina)</v>
          </cell>
          <cell r="E20070">
            <v>98400</v>
          </cell>
        </row>
        <row r="20071">
          <cell r="B20071" t="str">
            <v>VISA Fit-out Office</v>
          </cell>
          <cell r="C20071" t="str">
            <v>sabro technologies</v>
          </cell>
          <cell r="D20071" t="str">
            <v>Online to Faraz sabro in VISA (by adeel)</v>
          </cell>
          <cell r="E20071">
            <v>25000</v>
          </cell>
        </row>
        <row r="20072">
          <cell r="B20072" t="str">
            <v>GSK DMC</v>
          </cell>
          <cell r="C20072" t="str">
            <v>material</v>
          </cell>
          <cell r="D20072" t="str">
            <v xml:space="preserve">purchased misc purhases cuttings dis </v>
          </cell>
          <cell r="E20072">
            <v>600</v>
          </cell>
        </row>
        <row r="20073">
          <cell r="B20073" t="str">
            <v>GSK DMC</v>
          </cell>
          <cell r="C20073" t="str">
            <v>drawings</v>
          </cell>
          <cell r="D20073" t="str">
            <v>cash paid to azam corporatrion</v>
          </cell>
          <cell r="E20073">
            <v>20000</v>
          </cell>
        </row>
        <row r="20074">
          <cell r="B20074" t="str">
            <v>office</v>
          </cell>
          <cell r="C20074" t="str">
            <v>office</v>
          </cell>
          <cell r="D20074" t="str">
            <v>umer for office use</v>
          </cell>
          <cell r="E20074">
            <v>5000</v>
          </cell>
        </row>
        <row r="20075">
          <cell r="B20075" t="str">
            <v>DHL office</v>
          </cell>
          <cell r="C20075" t="str">
            <v>fare</v>
          </cell>
          <cell r="D20075" t="str">
            <v>paid</v>
          </cell>
          <cell r="E20075">
            <v>1100</v>
          </cell>
        </row>
        <row r="20076">
          <cell r="B20076" t="str">
            <v>GSK DMC</v>
          </cell>
          <cell r="C20076" t="str">
            <v>material</v>
          </cell>
          <cell r="D20076" t="str">
            <v>purchased fittings</v>
          </cell>
          <cell r="E20076">
            <v>700</v>
          </cell>
        </row>
        <row r="20077">
          <cell r="B20077" t="str">
            <v>GSK DMC</v>
          </cell>
          <cell r="C20077" t="str">
            <v>material</v>
          </cell>
          <cell r="D20077" t="str">
            <v>Online to gul zameen for threaded rods (by almadina)</v>
          </cell>
          <cell r="E20077">
            <v>34140</v>
          </cell>
        </row>
        <row r="20078">
          <cell r="B20078" t="str">
            <v>CITI Bank</v>
          </cell>
          <cell r="C20078" t="str">
            <v>material</v>
          </cell>
          <cell r="D20078" t="str">
            <v>Rolls purchased for Citi bank from M nawaz (online by adeel)</v>
          </cell>
          <cell r="E20078">
            <v>145000</v>
          </cell>
        </row>
        <row r="20079">
          <cell r="B20079" t="str">
            <v>tahiri Masjid</v>
          </cell>
          <cell r="C20079" t="str">
            <v>faheem elec</v>
          </cell>
          <cell r="D20079" t="str">
            <v>cash paid in tahiri masjid</v>
          </cell>
          <cell r="E20079">
            <v>150000</v>
          </cell>
        </row>
        <row r="20080">
          <cell r="B20080" t="str">
            <v>tahiri Masjid</v>
          </cell>
          <cell r="C20080" t="str">
            <v>faheem elec</v>
          </cell>
          <cell r="D20080" t="str">
            <v>cash paid in tahiri masjid by Bilal habib</v>
          </cell>
          <cell r="E20080">
            <v>115000</v>
          </cell>
        </row>
        <row r="20081">
          <cell r="B20081" t="str">
            <v>CITI Bank</v>
          </cell>
          <cell r="C20081" t="str">
            <v>SCON VALVES</v>
          </cell>
          <cell r="D20081" t="str">
            <v>Online to scon valves for Citi bank (online by adeel)</v>
          </cell>
          <cell r="E20081">
            <v>214000</v>
          </cell>
        </row>
        <row r="20082">
          <cell r="B20082" t="str">
            <v>CITI Bank</v>
          </cell>
          <cell r="C20082" t="str">
            <v>fuel</v>
          </cell>
          <cell r="D20082" t="str">
            <v>claimed by ahsan</v>
          </cell>
          <cell r="E20082">
            <v>1000</v>
          </cell>
        </row>
        <row r="20083">
          <cell r="B20083" t="str">
            <v>office</v>
          </cell>
          <cell r="C20083" t="str">
            <v>office</v>
          </cell>
          <cell r="D20083" t="str">
            <v>umer for office use</v>
          </cell>
          <cell r="E20083">
            <v>6000</v>
          </cell>
        </row>
        <row r="20084">
          <cell r="B20084" t="str">
            <v>office</v>
          </cell>
          <cell r="C20084" t="str">
            <v>office</v>
          </cell>
          <cell r="D20084" t="str">
            <v>for office AC repairing</v>
          </cell>
          <cell r="E20084">
            <v>3000</v>
          </cell>
        </row>
        <row r="20085">
          <cell r="B20085" t="str">
            <v>Gul Ahmed</v>
          </cell>
          <cell r="C20085" t="str">
            <v>material</v>
          </cell>
          <cell r="D20085" t="str">
            <v>purchased conduit AC circuit (by faheem)</v>
          </cell>
          <cell r="E20085">
            <v>16000</v>
          </cell>
        </row>
        <row r="20086">
          <cell r="B20086" t="str">
            <v>Gul Ahmed</v>
          </cell>
          <cell r="C20086" t="str">
            <v>material</v>
          </cell>
          <cell r="D20086" t="str">
            <v>purchased 2.5mm 3 core wire 18 mter (by faheem)</v>
          </cell>
          <cell r="E20086">
            <v>9000</v>
          </cell>
        </row>
        <row r="20087">
          <cell r="B20087" t="str">
            <v>FTC Floors</v>
          </cell>
          <cell r="C20087" t="str">
            <v xml:space="preserve">Medical </v>
          </cell>
          <cell r="D20087" t="str">
            <v>TO sami (by recommend Nadeem bhai)</v>
          </cell>
          <cell r="E20087">
            <v>4000</v>
          </cell>
        </row>
        <row r="20088">
          <cell r="B20088" t="str">
            <v>FTC Floors</v>
          </cell>
          <cell r="C20088" t="str">
            <v>material</v>
          </cell>
          <cell r="D20088" t="str">
            <v>To sami for tools and purhcases</v>
          </cell>
          <cell r="E20088">
            <v>5000</v>
          </cell>
        </row>
        <row r="20089">
          <cell r="B20089" t="str">
            <v>BAF-Maintenance24</v>
          </cell>
          <cell r="C20089" t="str">
            <v>material</v>
          </cell>
          <cell r="D20089" t="str">
            <v>Purchased fans with housing cash collect by waheed frm al madina</v>
          </cell>
          <cell r="E20089">
            <v>105000</v>
          </cell>
        </row>
        <row r="20090">
          <cell r="B20090" t="str">
            <v>BAF-Maintenance24</v>
          </cell>
          <cell r="C20090" t="str">
            <v>Hot Dip Galvanized</v>
          </cell>
          <cell r="D20090" t="str">
            <v xml:space="preserve">Online to Umer khalid for Hop dip galvanized at Bank Al Falah </v>
          </cell>
          <cell r="E20090">
            <v>100000</v>
          </cell>
        </row>
        <row r="20091">
          <cell r="B20091" t="str">
            <v>Engro office</v>
          </cell>
          <cell r="C20091" t="str">
            <v>thumb international</v>
          </cell>
          <cell r="D20091" t="str">
            <v>Purhcased XLPE insulation in Engro cash collect by farooq shah from al madina</v>
          </cell>
          <cell r="E20091">
            <v>1000000</v>
          </cell>
        </row>
        <row r="20092">
          <cell r="B20092" t="str">
            <v>J out let DML</v>
          </cell>
          <cell r="C20092" t="str">
            <v>material</v>
          </cell>
          <cell r="D20092" t="str">
            <v>Online to murtaza hassan shah for folding in J outlet (by adeel)</v>
          </cell>
          <cell r="E20092">
            <v>100000</v>
          </cell>
        </row>
        <row r="20093">
          <cell r="B20093" t="str">
            <v>CITI Bank</v>
          </cell>
          <cell r="C20093" t="str">
            <v>fare</v>
          </cell>
          <cell r="D20093" t="str">
            <v>paid</v>
          </cell>
          <cell r="E20093">
            <v>1500</v>
          </cell>
        </row>
        <row r="20094">
          <cell r="B20094" t="str">
            <v>Engro office</v>
          </cell>
          <cell r="C20094" t="str">
            <v>secure vision</v>
          </cell>
          <cell r="D20094" t="str">
            <v>Cash paid by BH (advance in Engro Deal) = 1000,000</v>
          </cell>
          <cell r="E20094">
            <v>274997</v>
          </cell>
        </row>
        <row r="20095">
          <cell r="B20095" t="str">
            <v>Gul Ahmed</v>
          </cell>
          <cell r="C20095" t="str">
            <v>secure vision</v>
          </cell>
          <cell r="D20095" t="str">
            <v>Cash paid by BH (advance in Engro Deal) = 1000,000</v>
          </cell>
          <cell r="E20095">
            <v>522000</v>
          </cell>
        </row>
        <row r="20096">
          <cell r="B20096" t="str">
            <v>Engro 3rd &amp; 8th Floor</v>
          </cell>
          <cell r="C20096" t="str">
            <v>secure vision</v>
          </cell>
          <cell r="D20096" t="str">
            <v>Cash paid by BH (advance in Engro Deal) = 1000,000</v>
          </cell>
          <cell r="E20096">
            <v>203003</v>
          </cell>
        </row>
        <row r="20097">
          <cell r="B20097" t="str">
            <v>Tri fit Gym</v>
          </cell>
          <cell r="C20097" t="str">
            <v>fare</v>
          </cell>
          <cell r="D20097" t="str">
            <v>paid</v>
          </cell>
          <cell r="E20097">
            <v>1500</v>
          </cell>
        </row>
        <row r="20098">
          <cell r="B20098" t="str">
            <v>office</v>
          </cell>
          <cell r="C20098" t="str">
            <v>office</v>
          </cell>
          <cell r="D20098" t="str">
            <v>umer for office use</v>
          </cell>
          <cell r="E20098">
            <v>6000</v>
          </cell>
        </row>
        <row r="20099">
          <cell r="B20099" t="str">
            <v>CITI Bank</v>
          </cell>
          <cell r="C20099" t="str">
            <v>fuel</v>
          </cell>
          <cell r="D20099" t="str">
            <v>claimed by jahangeer</v>
          </cell>
          <cell r="E20099">
            <v>500</v>
          </cell>
        </row>
        <row r="20100">
          <cell r="B20100" t="str">
            <v>GSK DMC</v>
          </cell>
          <cell r="C20100" t="str">
            <v>material</v>
          </cell>
          <cell r="D20100" t="str">
            <v>ibraheem fittings (online by al madina) total = 252800</v>
          </cell>
          <cell r="E20100">
            <v>85500</v>
          </cell>
        </row>
        <row r="20101">
          <cell r="B20101" t="str">
            <v>CITI Bank</v>
          </cell>
          <cell r="C20101" t="str">
            <v>material</v>
          </cell>
          <cell r="D20101" t="str">
            <v>ibraheem fittings (online by al madina) total = 252800</v>
          </cell>
          <cell r="E20101">
            <v>83500</v>
          </cell>
        </row>
        <row r="20102">
          <cell r="B20102" t="str">
            <v>Engro 3rd &amp; 8th Floor</v>
          </cell>
          <cell r="C20102" t="str">
            <v>material</v>
          </cell>
          <cell r="D20102" t="str">
            <v>ibraheem fittings (online by al madina) total = 252800</v>
          </cell>
          <cell r="E20102">
            <v>83500</v>
          </cell>
        </row>
        <row r="20103">
          <cell r="B20103" t="str">
            <v>BAF-Maintenance24</v>
          </cell>
          <cell r="C20103" t="str">
            <v>shakeel duct</v>
          </cell>
          <cell r="D20103" t="str">
            <v>Cash by shakeel in BAF limited</v>
          </cell>
          <cell r="E20103">
            <v>50000</v>
          </cell>
        </row>
        <row r="20104">
          <cell r="B20104" t="str">
            <v>CITI Bank</v>
          </cell>
          <cell r="C20104" t="str">
            <v>material</v>
          </cell>
          <cell r="D20104" t="str">
            <v>muzammil for linkadtor (online by adeel)</v>
          </cell>
          <cell r="E20104">
            <v>85000</v>
          </cell>
        </row>
        <row r="20105">
          <cell r="B20105" t="str">
            <v>CITI Bank</v>
          </cell>
          <cell r="C20105" t="str">
            <v>misc</v>
          </cell>
          <cell r="D20105" t="str">
            <v>bilal bhai car repaired (online to new shahzad motor by adeel)</v>
          </cell>
          <cell r="E20105">
            <v>75000</v>
          </cell>
        </row>
        <row r="20106">
          <cell r="B20106" t="str">
            <v>burhani mehal</v>
          </cell>
          <cell r="C20106" t="str">
            <v>material</v>
          </cell>
          <cell r="D20106" t="str">
            <v>Misc by  imran angr total = 61674</v>
          </cell>
          <cell r="E20106">
            <v>21674</v>
          </cell>
        </row>
        <row r="20107">
          <cell r="B20107" t="str">
            <v>kumail bhai</v>
          </cell>
          <cell r="C20107" t="str">
            <v>material</v>
          </cell>
          <cell r="D20107" t="str">
            <v>Misc by  imran angr total = 61674</v>
          </cell>
          <cell r="E20107">
            <v>20000</v>
          </cell>
        </row>
        <row r="20108">
          <cell r="B20108" t="str">
            <v>BAF-Maintenance24</v>
          </cell>
          <cell r="C20108" t="str">
            <v>material</v>
          </cell>
          <cell r="D20108" t="str">
            <v>Misc by  imran angr total = 61674</v>
          </cell>
          <cell r="E20108">
            <v>20000</v>
          </cell>
        </row>
        <row r="20109">
          <cell r="B20109" t="str">
            <v>Ernst &amp; Young</v>
          </cell>
          <cell r="C20109" t="str">
            <v>Touqeer and Ali Balancing</v>
          </cell>
          <cell r="D20109" t="str">
            <v>Online to Touqir &amp; Ali Engineering for EY balancing (Online by adeel)</v>
          </cell>
          <cell r="E20109">
            <v>90000</v>
          </cell>
        </row>
        <row r="20110">
          <cell r="B20110" t="str">
            <v>office</v>
          </cell>
          <cell r="C20110" t="str">
            <v>office</v>
          </cell>
          <cell r="D20110" t="str">
            <v>Online to saif khan charged in office expense as instructed by Bh (Online by adeel)</v>
          </cell>
          <cell r="E20110">
            <v>80000</v>
          </cell>
        </row>
        <row r="20111">
          <cell r="B20111" t="str">
            <v>Meezan bank Head office</v>
          </cell>
          <cell r="C20111" t="str">
            <v>zubair duct</v>
          </cell>
          <cell r="D20111" t="str">
            <v>Online to Zubair duct in meezan (Online by adeel)</v>
          </cell>
          <cell r="E20111">
            <v>235000</v>
          </cell>
        </row>
        <row r="20112">
          <cell r="B20112" t="str">
            <v>J out let DML</v>
          </cell>
          <cell r="C20112" t="str">
            <v>material</v>
          </cell>
          <cell r="D20112" t="str">
            <v>Online to Noman for J outlet purchasing (Online by adeel)</v>
          </cell>
          <cell r="E20112">
            <v>50000</v>
          </cell>
        </row>
        <row r="20113">
          <cell r="B20113" t="str">
            <v>BAF-Maintenance24</v>
          </cell>
          <cell r="C20113" t="str">
            <v>Hot Dip Galvanized</v>
          </cell>
          <cell r="D20113" t="str">
            <v>Online to umer khalid for BAFL hot dipped galanized (Online by adeel)</v>
          </cell>
          <cell r="E20113">
            <v>54750</v>
          </cell>
        </row>
        <row r="20114">
          <cell r="B20114" t="str">
            <v>DHL office</v>
          </cell>
          <cell r="C20114" t="str">
            <v>misc</v>
          </cell>
          <cell r="D20114" t="str">
            <v>To Adnan hyder ASPL in DHL Site as instructed by Nadeem bhai (Online by adeel)</v>
          </cell>
          <cell r="E20114">
            <v>20000</v>
          </cell>
        </row>
        <row r="20115">
          <cell r="B20115" t="str">
            <v>Engro 3rd &amp; 8th Floor</v>
          </cell>
          <cell r="C20115" t="str">
            <v>Aneeq Wire</v>
          </cell>
          <cell r="D20115" t="str">
            <v>for wire work at engro 3rd floor (Online by adeel)</v>
          </cell>
          <cell r="E20115">
            <v>25000</v>
          </cell>
        </row>
        <row r="20116">
          <cell r="B20116" t="str">
            <v>CITI Bank</v>
          </cell>
          <cell r="C20116" t="str">
            <v>sadiq pipe</v>
          </cell>
          <cell r="D20116" t="str">
            <v>Give advance for piping work (online by adeel)</v>
          </cell>
          <cell r="E20116">
            <v>100000</v>
          </cell>
        </row>
        <row r="20117">
          <cell r="B20117" t="str">
            <v>office</v>
          </cell>
          <cell r="C20117" t="str">
            <v>office</v>
          </cell>
          <cell r="D20117" t="str">
            <v>umer for office use</v>
          </cell>
          <cell r="E20117">
            <v>3000</v>
          </cell>
        </row>
        <row r="20118">
          <cell r="B20118" t="str">
            <v>GSK DMC</v>
          </cell>
          <cell r="C20118" t="str">
            <v>material</v>
          </cell>
          <cell r="D20118" t="str">
            <v>purhcased chilled water insulation from SMB</v>
          </cell>
          <cell r="E20118">
            <v>38180</v>
          </cell>
        </row>
        <row r="20119">
          <cell r="B20119" t="str">
            <v>GSK DMC</v>
          </cell>
          <cell r="C20119" t="str">
            <v>fare</v>
          </cell>
          <cell r="D20119" t="str">
            <v>paid</v>
          </cell>
          <cell r="E20119">
            <v>3300</v>
          </cell>
        </row>
        <row r="20120">
          <cell r="B20120" t="str">
            <v>GSK DMC</v>
          </cell>
          <cell r="C20120" t="str">
            <v>material</v>
          </cell>
          <cell r="D20120" t="str">
            <v>dammer tapes</v>
          </cell>
          <cell r="E20120">
            <v>600</v>
          </cell>
        </row>
        <row r="20121">
          <cell r="B20121" t="str">
            <v>office</v>
          </cell>
          <cell r="C20121" t="str">
            <v>office</v>
          </cell>
          <cell r="D20121" t="str">
            <v>umer for office use</v>
          </cell>
          <cell r="E20121">
            <v>7000</v>
          </cell>
        </row>
        <row r="20122">
          <cell r="B20122" t="str">
            <v>Rehmat shipping</v>
          </cell>
          <cell r="C20122" t="str">
            <v>material</v>
          </cell>
          <cell r="D20122" t="str">
            <v>purhcased nuts by rafay</v>
          </cell>
          <cell r="E20122">
            <v>1750</v>
          </cell>
        </row>
        <row r="20123">
          <cell r="B20123" t="str">
            <v>Gul Ahmed</v>
          </cell>
          <cell r="C20123" t="str">
            <v>fare</v>
          </cell>
          <cell r="D20123" t="str">
            <v>paid</v>
          </cell>
          <cell r="E20123">
            <v>1100</v>
          </cell>
        </row>
        <row r="20124">
          <cell r="B20124" t="str">
            <v>GSK DMC</v>
          </cell>
          <cell r="C20124" t="str">
            <v>fare</v>
          </cell>
          <cell r="D20124" t="str">
            <v>paid</v>
          </cell>
          <cell r="E20124">
            <v>1000</v>
          </cell>
        </row>
        <row r="20125">
          <cell r="B20125" t="str">
            <v>CITI Bank</v>
          </cell>
          <cell r="C20125" t="str">
            <v>buity</v>
          </cell>
          <cell r="D20125" t="str">
            <v xml:space="preserve">Valves from Scon buity </v>
          </cell>
          <cell r="E20125">
            <v>2600</v>
          </cell>
        </row>
        <row r="20126">
          <cell r="B20126" t="str">
            <v xml:space="preserve">MHR Personal </v>
          </cell>
          <cell r="C20126" t="str">
            <v>utilities bills</v>
          </cell>
          <cell r="D20126" t="str">
            <v>ptcl bills paid</v>
          </cell>
          <cell r="E20126">
            <v>3120</v>
          </cell>
        </row>
        <row r="20127">
          <cell r="B20127" t="str">
            <v>office</v>
          </cell>
          <cell r="C20127" t="str">
            <v>utilities bills</v>
          </cell>
          <cell r="D20127" t="str">
            <v>ptcl bills paid</v>
          </cell>
          <cell r="E20127">
            <v>8595</v>
          </cell>
        </row>
        <row r="20128">
          <cell r="B20128" t="str">
            <v>Ernst &amp; Young</v>
          </cell>
          <cell r="C20128" t="str">
            <v>misc</v>
          </cell>
          <cell r="D20128" t="str">
            <v>misc by jahangeer</v>
          </cell>
          <cell r="E20128">
            <v>2630</v>
          </cell>
        </row>
        <row r="20129">
          <cell r="B20129" t="str">
            <v>tahiri Masjid</v>
          </cell>
          <cell r="C20129" t="str">
            <v>material</v>
          </cell>
          <cell r="D20129" t="str">
            <v>Given to faheem for material (given by Bilal bhai)</v>
          </cell>
          <cell r="E20129">
            <v>136000</v>
          </cell>
        </row>
        <row r="20130">
          <cell r="B20130" t="str">
            <v>O/M The Place</v>
          </cell>
          <cell r="C20130" t="str">
            <v>material</v>
          </cell>
          <cell r="D20130" t="str">
            <v>Unit purchased for Tariq sahab Online to nauman shahid farooqui (online by Bilal bhai)</v>
          </cell>
          <cell r="E20130">
            <v>80000</v>
          </cell>
        </row>
        <row r="20131">
          <cell r="B20131" t="str">
            <v>J out let DML</v>
          </cell>
          <cell r="C20131" t="str">
            <v>M.S Pipe</v>
          </cell>
          <cell r="D20131" t="str">
            <v>purchased M.s pipe Online to nauman shahid farooqi (online by Bilal bhai)</v>
          </cell>
          <cell r="E20131">
            <v>1000000</v>
          </cell>
        </row>
        <row r="20132">
          <cell r="B20132" t="str">
            <v>CITI Bank</v>
          </cell>
          <cell r="C20132" t="str">
            <v>DFCUs</v>
          </cell>
          <cell r="D20132" t="str">
            <v>purchased Citi bank DFCUs 03 Nos - Online to Bismillah enterprises (online by Adeel)</v>
          </cell>
          <cell r="E20132">
            <v>760000</v>
          </cell>
        </row>
        <row r="20133">
          <cell r="B20133" t="str">
            <v>CITI Bank</v>
          </cell>
          <cell r="C20133" t="str">
            <v>fare</v>
          </cell>
          <cell r="D20133" t="str">
            <v>paid</v>
          </cell>
          <cell r="E20133">
            <v>500</v>
          </cell>
        </row>
        <row r="20134">
          <cell r="B20134" t="str">
            <v>office</v>
          </cell>
          <cell r="C20134" t="str">
            <v>office</v>
          </cell>
          <cell r="D20134" t="str">
            <v>umer</v>
          </cell>
          <cell r="E20134">
            <v>3500</v>
          </cell>
        </row>
        <row r="20135">
          <cell r="B20135" t="str">
            <v>o/m NASTP</v>
          </cell>
          <cell r="C20135" t="str">
            <v>MSE Acc</v>
          </cell>
          <cell r="D20135" t="str">
            <v>Rs 4 Lac on June 24 bill in acc of MSE acc as BH recommended</v>
          </cell>
          <cell r="E20135">
            <v>400000</v>
          </cell>
        </row>
        <row r="20136">
          <cell r="B20136" t="str">
            <v>Bahria project</v>
          </cell>
          <cell r="C20136" t="str">
            <v>material</v>
          </cell>
          <cell r="D20136" t="str">
            <v>purchased electric heater from inco (by amjad)</v>
          </cell>
          <cell r="E20136">
            <v>9500</v>
          </cell>
        </row>
        <row r="20137">
          <cell r="B20137" t="str">
            <v>Gul Ahmed</v>
          </cell>
          <cell r="C20137" t="str">
            <v>fare</v>
          </cell>
          <cell r="D20137" t="str">
            <v>Paid to danish suzuki</v>
          </cell>
          <cell r="E20137">
            <v>3000</v>
          </cell>
        </row>
        <row r="20138">
          <cell r="B20138" t="str">
            <v>CITI Bank</v>
          </cell>
          <cell r="C20138" t="str">
            <v>fuel</v>
          </cell>
          <cell r="D20138" t="str">
            <v>claimed by ahsan</v>
          </cell>
          <cell r="E20138">
            <v>1500</v>
          </cell>
        </row>
        <row r="20139">
          <cell r="B20139" t="str">
            <v>GSK DMC</v>
          </cell>
          <cell r="C20139" t="str">
            <v>fare</v>
          </cell>
          <cell r="D20139" t="str">
            <v>bykia</v>
          </cell>
          <cell r="E20139">
            <v>600</v>
          </cell>
        </row>
        <row r="20140">
          <cell r="B20140" t="str">
            <v>GSK DMC</v>
          </cell>
          <cell r="C20140" t="str">
            <v>fare</v>
          </cell>
          <cell r="D20140" t="str">
            <v>paid</v>
          </cell>
          <cell r="E20140">
            <v>500</v>
          </cell>
        </row>
        <row r="20141">
          <cell r="B20141" t="str">
            <v>GSK DMC</v>
          </cell>
          <cell r="C20141" t="str">
            <v>fare</v>
          </cell>
          <cell r="D20141" t="str">
            <v>paid</v>
          </cell>
          <cell r="E20141">
            <v>5500</v>
          </cell>
        </row>
        <row r="20142">
          <cell r="B20142" t="str">
            <v>DHL office</v>
          </cell>
          <cell r="C20142" t="str">
            <v>fare</v>
          </cell>
          <cell r="D20142" t="str">
            <v>paid</v>
          </cell>
          <cell r="E20142">
            <v>1800</v>
          </cell>
        </row>
        <row r="20143">
          <cell r="B20143" t="str">
            <v>J out let DML</v>
          </cell>
          <cell r="C20143" t="str">
            <v>material</v>
          </cell>
          <cell r="D20143" t="str">
            <v>Given to noman engr for site expenses (Online by adeel)</v>
          </cell>
          <cell r="E20143">
            <v>25000</v>
          </cell>
        </row>
        <row r="20144">
          <cell r="B20144" t="str">
            <v>Engro Office</v>
          </cell>
          <cell r="C20144" t="str">
            <v>material</v>
          </cell>
          <cell r="D20144" t="str">
            <v>purchased cable tie by lateef duct</v>
          </cell>
          <cell r="E20144">
            <v>500</v>
          </cell>
        </row>
        <row r="20145">
          <cell r="B20145" t="str">
            <v>VISA Fit-out Office</v>
          </cell>
          <cell r="C20145" t="str">
            <v>material</v>
          </cell>
          <cell r="D20145" t="str">
            <v>cable tie</v>
          </cell>
          <cell r="E20145">
            <v>700</v>
          </cell>
        </row>
        <row r="20146">
          <cell r="B20146" t="str">
            <v>GSK DMC</v>
          </cell>
          <cell r="C20146" t="str">
            <v>material</v>
          </cell>
          <cell r="D20146" t="str">
            <v>purchased 10 tapes</v>
          </cell>
          <cell r="E20146">
            <v>1450</v>
          </cell>
        </row>
        <row r="20147">
          <cell r="B20147" t="str">
            <v>office</v>
          </cell>
          <cell r="C20147" t="str">
            <v>office</v>
          </cell>
          <cell r="D20147" t="str">
            <v>umer</v>
          </cell>
          <cell r="E20147">
            <v>4000</v>
          </cell>
        </row>
        <row r="20148">
          <cell r="B20148" t="str">
            <v>office</v>
          </cell>
          <cell r="C20148" t="str">
            <v>water tanker</v>
          </cell>
          <cell r="D20148" t="str">
            <v>Paid for water tanker filled on 22 june 24</v>
          </cell>
          <cell r="E20148">
            <v>5330</v>
          </cell>
        </row>
        <row r="20149">
          <cell r="B20149" t="str">
            <v>Gul Ahmed</v>
          </cell>
          <cell r="C20149" t="str">
            <v>John</v>
          </cell>
          <cell r="D20149" t="str">
            <v>Cash paid in adance (rec from new jubilee)</v>
          </cell>
          <cell r="E20149">
            <v>50000</v>
          </cell>
        </row>
        <row r="20150">
          <cell r="B20150" t="str">
            <v>CITI Bank</v>
          </cell>
          <cell r="C20150" t="str">
            <v>fuel</v>
          </cell>
          <cell r="D20150" t="str">
            <v>claimed by kamran</v>
          </cell>
          <cell r="E20150">
            <v>350</v>
          </cell>
        </row>
        <row r="20151">
          <cell r="B20151" t="str">
            <v>office</v>
          </cell>
          <cell r="C20151" t="str">
            <v>misc</v>
          </cell>
          <cell r="D20151" t="str">
            <v>for office PABX system troubleshooting</v>
          </cell>
          <cell r="E20151">
            <v>1500</v>
          </cell>
        </row>
        <row r="20152">
          <cell r="B20152" t="str">
            <v>Gul Ahmed</v>
          </cell>
          <cell r="C20152" t="str">
            <v>fare</v>
          </cell>
          <cell r="D20152" t="str">
            <v>paid</v>
          </cell>
          <cell r="E20152">
            <v>1000</v>
          </cell>
        </row>
        <row r="20153">
          <cell r="B20153" t="str">
            <v>BAF-Maintenance24</v>
          </cell>
          <cell r="C20153" t="str">
            <v>engr noman</v>
          </cell>
          <cell r="D20153" t="str">
            <v>Cash paid by nadeem bahi at site</v>
          </cell>
          <cell r="E20153">
            <v>100000</v>
          </cell>
        </row>
        <row r="20154">
          <cell r="B20154" t="str">
            <v>Engro 3rd &amp; 8th Floor</v>
          </cell>
          <cell r="C20154" t="str">
            <v>fare</v>
          </cell>
          <cell r="D20154" t="str">
            <v>paid</v>
          </cell>
          <cell r="E20154">
            <v>1000</v>
          </cell>
        </row>
        <row r="20155">
          <cell r="B20155" t="str">
            <v>Engro 3rd &amp; 8th Floor</v>
          </cell>
          <cell r="C20155" t="str">
            <v>material</v>
          </cell>
          <cell r="D20155" t="str">
            <v>purchased color material</v>
          </cell>
          <cell r="E20155">
            <v>15000</v>
          </cell>
        </row>
        <row r="20156">
          <cell r="B20156" t="str">
            <v>PSYCHIATRY JPMC</v>
          </cell>
          <cell r="C20156" t="str">
            <v>Kamran insulator</v>
          </cell>
          <cell r="D20156" t="str">
            <v>cash paid</v>
          </cell>
          <cell r="E20156">
            <v>40000</v>
          </cell>
        </row>
        <row r="20157">
          <cell r="B20157" t="str">
            <v>GSK DMC</v>
          </cell>
          <cell r="C20157" t="str">
            <v>fare</v>
          </cell>
          <cell r="D20157" t="str">
            <v>paid</v>
          </cell>
          <cell r="E20157">
            <v>2000</v>
          </cell>
        </row>
        <row r="20158">
          <cell r="B20158" t="str">
            <v>Sana safinaz DML</v>
          </cell>
          <cell r="C20158" t="str">
            <v>mungo</v>
          </cell>
          <cell r="D20158" t="str">
            <v>Online to mungo (online by adeel) total = 400,000</v>
          </cell>
          <cell r="E20158">
            <v>7360</v>
          </cell>
        </row>
        <row r="20159">
          <cell r="B20159" t="str">
            <v>VISA Fit-out Office</v>
          </cell>
          <cell r="C20159" t="str">
            <v>mungo</v>
          </cell>
          <cell r="D20159" t="str">
            <v>Online to mungo (online by adeel) total = 400,000</v>
          </cell>
          <cell r="E20159">
            <v>13000</v>
          </cell>
        </row>
        <row r="20160">
          <cell r="B20160" t="str">
            <v>Tri fit Gym</v>
          </cell>
          <cell r="C20160" t="str">
            <v>mungo</v>
          </cell>
          <cell r="D20160" t="str">
            <v>Online to mungo (online by adeel) total = 400,000</v>
          </cell>
          <cell r="E20160">
            <v>5000</v>
          </cell>
        </row>
        <row r="20161">
          <cell r="B20161" t="str">
            <v>Engro 3rd &amp; 8th Floor</v>
          </cell>
          <cell r="C20161" t="str">
            <v>mungo</v>
          </cell>
          <cell r="D20161" t="str">
            <v>Online to mungo (online by adeel) total = 400,000</v>
          </cell>
          <cell r="E20161">
            <v>23956</v>
          </cell>
        </row>
        <row r="20162">
          <cell r="B20162" t="str">
            <v>Meezan Bank Head Office</v>
          </cell>
          <cell r="C20162" t="str">
            <v>mungo</v>
          </cell>
          <cell r="D20162" t="str">
            <v>Online to mungo (online by adeel) total = 400,000</v>
          </cell>
          <cell r="E20162">
            <v>3412</v>
          </cell>
        </row>
        <row r="20163">
          <cell r="B20163" t="str">
            <v>GSK DMC</v>
          </cell>
          <cell r="C20163" t="str">
            <v>mungo</v>
          </cell>
          <cell r="D20163" t="str">
            <v>Online to mungo (online by adeel) total = 400,000</v>
          </cell>
          <cell r="E20163">
            <v>1604</v>
          </cell>
        </row>
        <row r="20164">
          <cell r="B20164" t="str">
            <v>BAH 12th Floor</v>
          </cell>
          <cell r="C20164" t="str">
            <v>mungo</v>
          </cell>
          <cell r="D20164" t="str">
            <v>Online to mungo (online by adeel) total = 400,000</v>
          </cell>
          <cell r="E20164">
            <v>24817</v>
          </cell>
        </row>
        <row r="20165">
          <cell r="B20165" t="str">
            <v>DHL office</v>
          </cell>
          <cell r="C20165" t="str">
            <v>mungo</v>
          </cell>
          <cell r="D20165" t="str">
            <v>Online to mungo (online by adeel) total = 400,000</v>
          </cell>
          <cell r="E20165">
            <v>58770</v>
          </cell>
        </row>
        <row r="20166">
          <cell r="B20166" t="str">
            <v>CITI Bank</v>
          </cell>
          <cell r="C20166" t="str">
            <v>mungo</v>
          </cell>
          <cell r="D20166" t="str">
            <v>Online to mungo (online by adeel) total = 400,000</v>
          </cell>
          <cell r="E20166">
            <v>45496</v>
          </cell>
        </row>
        <row r="20167">
          <cell r="B20167" t="str">
            <v>J out let DML</v>
          </cell>
          <cell r="C20167" t="str">
            <v>mungo</v>
          </cell>
          <cell r="D20167" t="str">
            <v>Online to mungo (online by adeel) total = 400,000</v>
          </cell>
          <cell r="E20167">
            <v>216585</v>
          </cell>
        </row>
        <row r="20168">
          <cell r="B20168" t="str">
            <v>office</v>
          </cell>
          <cell r="C20168" t="str">
            <v>PABX system</v>
          </cell>
          <cell r="D20168" t="str">
            <v>Online to PABX system (online by adeel)</v>
          </cell>
          <cell r="E20168">
            <v>10000</v>
          </cell>
        </row>
        <row r="20169">
          <cell r="B20169" t="str">
            <v>Gul Ahmed</v>
          </cell>
          <cell r="C20169" t="str">
            <v>misc</v>
          </cell>
          <cell r="D20169" t="str">
            <v>Online to eleken engr shamshad (online by adeel)</v>
          </cell>
          <cell r="E20169">
            <v>50000</v>
          </cell>
        </row>
        <row r="20170">
          <cell r="B20170" t="str">
            <v>Tomo Jpmc</v>
          </cell>
          <cell r="C20170" t="str">
            <v>misc</v>
          </cell>
          <cell r="D20170" t="str">
            <v>invoices TOMO JPMC (misc invoices by nadeem bhai)</v>
          </cell>
          <cell r="E20170">
            <v>5000</v>
          </cell>
        </row>
        <row r="20171">
          <cell r="B20171" t="str">
            <v>Gul Ahmed</v>
          </cell>
          <cell r="C20171" t="str">
            <v>misc</v>
          </cell>
          <cell r="D20171" t="str">
            <v>invoices Gul ahmed  (misc invoices by nadeem bhai)</v>
          </cell>
          <cell r="E20171">
            <v>5000</v>
          </cell>
        </row>
        <row r="20172">
          <cell r="B20172" t="str">
            <v>FTC Floors</v>
          </cell>
          <cell r="C20172" t="str">
            <v>misc</v>
          </cell>
          <cell r="D20172" t="str">
            <v>invoices ftc (misc invoices by nadeem bhai)</v>
          </cell>
          <cell r="E20172">
            <v>5000</v>
          </cell>
        </row>
        <row r="20173">
          <cell r="B20173" t="str">
            <v>burhani mehal</v>
          </cell>
          <cell r="C20173" t="str">
            <v>misc</v>
          </cell>
          <cell r="D20173" t="str">
            <v>invoices burhani (misc invoices by nadeem bhai)</v>
          </cell>
          <cell r="E20173">
            <v>4120</v>
          </cell>
        </row>
        <row r="20174">
          <cell r="B20174" t="str">
            <v>o/m NASTP</v>
          </cell>
          <cell r="C20174" t="str">
            <v>misc</v>
          </cell>
          <cell r="D20174" t="str">
            <v>invoices NASTP (misc invoices by nadeem bhai)</v>
          </cell>
          <cell r="E20174">
            <v>4000</v>
          </cell>
        </row>
        <row r="20175">
          <cell r="B20175" t="str">
            <v>Meezan bank Head office</v>
          </cell>
          <cell r="C20175" t="str">
            <v>misc</v>
          </cell>
          <cell r="D20175" t="str">
            <v>Invoices meezan (misc invoices by nadeem bhai)</v>
          </cell>
          <cell r="E20175">
            <v>2500</v>
          </cell>
        </row>
        <row r="20176">
          <cell r="B20176" t="str">
            <v>Gul Ahmed</v>
          </cell>
          <cell r="C20176" t="str">
            <v>shakeel duct</v>
          </cell>
          <cell r="D20176" t="str">
            <v>cash paid</v>
          </cell>
          <cell r="E20176">
            <v>20000</v>
          </cell>
        </row>
        <row r="20177">
          <cell r="B20177" t="str">
            <v>O/M The Place</v>
          </cell>
          <cell r="C20177" t="str">
            <v>transportation</v>
          </cell>
          <cell r="D20177" t="str">
            <v>Paid to mumtaz</v>
          </cell>
          <cell r="E20177">
            <v>5500</v>
          </cell>
        </row>
        <row r="20178">
          <cell r="B20178" t="str">
            <v>O/M The Place</v>
          </cell>
          <cell r="C20178" t="str">
            <v>fuel</v>
          </cell>
          <cell r="D20178" t="str">
            <v>claimed by mumtaz</v>
          </cell>
          <cell r="E20178">
            <v>500</v>
          </cell>
        </row>
        <row r="20179">
          <cell r="B20179" t="str">
            <v>office</v>
          </cell>
          <cell r="C20179" t="str">
            <v>office</v>
          </cell>
          <cell r="D20179" t="str">
            <v>umer</v>
          </cell>
          <cell r="E20179">
            <v>5000</v>
          </cell>
        </row>
        <row r="20180">
          <cell r="B20180" t="str">
            <v>office</v>
          </cell>
          <cell r="C20180" t="str">
            <v>PABX</v>
          </cell>
          <cell r="D20180" t="str">
            <v>paid for PABX system</v>
          </cell>
          <cell r="E20180">
            <v>40000</v>
          </cell>
        </row>
        <row r="20181">
          <cell r="B20181" t="str">
            <v>Gul Ahmed</v>
          </cell>
          <cell r="C20181" t="str">
            <v>fare</v>
          </cell>
          <cell r="D20181" t="str">
            <v>paid</v>
          </cell>
          <cell r="E20181">
            <v>2500</v>
          </cell>
        </row>
        <row r="20182">
          <cell r="B20182" t="str">
            <v>GSK DMC</v>
          </cell>
          <cell r="C20182" t="str">
            <v>fare</v>
          </cell>
          <cell r="D20182" t="str">
            <v>cash paid</v>
          </cell>
          <cell r="E20182">
            <v>600</v>
          </cell>
        </row>
        <row r="20183">
          <cell r="B20183" t="str">
            <v>CITI Bank</v>
          </cell>
          <cell r="C20183" t="str">
            <v>transportation</v>
          </cell>
          <cell r="D20183" t="str">
            <v>paid for unit from airport to dolmen</v>
          </cell>
          <cell r="E20183">
            <v>4500</v>
          </cell>
        </row>
        <row r="20184">
          <cell r="B20184" t="str">
            <v>DHL office</v>
          </cell>
          <cell r="C20184" t="str">
            <v>fare</v>
          </cell>
          <cell r="D20184" t="str">
            <v>bykia</v>
          </cell>
          <cell r="E20184">
            <v>500</v>
          </cell>
        </row>
        <row r="20185">
          <cell r="B20185" t="str">
            <v>Manto DML</v>
          </cell>
          <cell r="C20185" t="str">
            <v>charity</v>
          </cell>
          <cell r="D20185" t="str">
            <v>given by Rehan to needy family</v>
          </cell>
          <cell r="E20185">
            <v>5000</v>
          </cell>
        </row>
        <row r="20186">
          <cell r="B20186" t="str">
            <v>Meezan Bank Head Office</v>
          </cell>
          <cell r="C20186" t="str">
            <v>drawings</v>
          </cell>
          <cell r="D20186" t="str">
            <v>cash paid</v>
          </cell>
          <cell r="E20186">
            <v>20000</v>
          </cell>
        </row>
        <row r="20187">
          <cell r="B20187" t="str">
            <v>PSYCHIATRY JPMC</v>
          </cell>
          <cell r="C20187" t="str">
            <v>material</v>
          </cell>
          <cell r="D20187" t="str">
            <v>screw and other items</v>
          </cell>
          <cell r="E20187">
            <v>1700</v>
          </cell>
        </row>
        <row r="20188">
          <cell r="B20188" t="str">
            <v>J out let DML</v>
          </cell>
          <cell r="C20188" t="str">
            <v>transportation</v>
          </cell>
          <cell r="D20188" t="str">
            <v>sample buity</v>
          </cell>
          <cell r="E20188">
            <v>1300</v>
          </cell>
        </row>
        <row r="20189">
          <cell r="B20189" t="str">
            <v>PSYCHIATRY JPMC</v>
          </cell>
          <cell r="C20189" t="str">
            <v>material</v>
          </cell>
          <cell r="D20189" t="str">
            <v>dammer tapes</v>
          </cell>
          <cell r="E20189">
            <v>1800</v>
          </cell>
        </row>
        <row r="20190">
          <cell r="B20190" t="str">
            <v>Engro 3rd &amp; 8th Floor</v>
          </cell>
          <cell r="C20190" t="str">
            <v>Aneeq Wire</v>
          </cell>
          <cell r="D20190" t="str">
            <v>Online to Aneeq for wire work at engro 3rd floor (online by adeel)</v>
          </cell>
          <cell r="E20190">
            <v>25000</v>
          </cell>
        </row>
        <row r="20191">
          <cell r="B20191" t="str">
            <v>GSK DMC</v>
          </cell>
          <cell r="C20191" t="str">
            <v>material</v>
          </cell>
          <cell r="D20191" t="str">
            <v>Online for glue purchases 1o burni (online by adeel)</v>
          </cell>
          <cell r="E20191">
            <v>17000</v>
          </cell>
        </row>
        <row r="20192">
          <cell r="B20192" t="str">
            <v>DHL office</v>
          </cell>
          <cell r="C20192" t="str">
            <v>fare</v>
          </cell>
          <cell r="D20192" t="str">
            <v>paid to abid</v>
          </cell>
          <cell r="E20192">
            <v>1000</v>
          </cell>
        </row>
        <row r="20193">
          <cell r="B20193" t="str">
            <v>Engro 3rd &amp; 8th Floor</v>
          </cell>
          <cell r="C20193" t="str">
            <v>misc</v>
          </cell>
          <cell r="D20193" t="str">
            <v>jahangeer mobile balance</v>
          </cell>
          <cell r="E20193">
            <v>1300</v>
          </cell>
        </row>
        <row r="20194">
          <cell r="B20194" t="str">
            <v>Meezan bank Head office</v>
          </cell>
          <cell r="C20194" t="str">
            <v>material</v>
          </cell>
          <cell r="D20194" t="str">
            <v>purchased craft paper and tapes (given to guddu)</v>
          </cell>
          <cell r="E20194">
            <v>6000</v>
          </cell>
        </row>
        <row r="20195">
          <cell r="B20195" t="str">
            <v>DHL office</v>
          </cell>
          <cell r="C20195" t="str">
            <v>material</v>
          </cell>
          <cell r="D20195" t="str">
            <v>Purchased welding rods and cuttings disc</v>
          </cell>
          <cell r="E20195">
            <v>1000</v>
          </cell>
        </row>
        <row r="20196">
          <cell r="B20196" t="str">
            <v>Tomo JPMC</v>
          </cell>
          <cell r="C20196" t="str">
            <v>shahid regger</v>
          </cell>
          <cell r="D20196" t="str">
            <v>Cash paid for units shifting</v>
          </cell>
          <cell r="E20196">
            <v>20000</v>
          </cell>
        </row>
        <row r="20197">
          <cell r="B20197" t="str">
            <v>DHL office</v>
          </cell>
          <cell r="C20197" t="str">
            <v>material</v>
          </cell>
          <cell r="D20197" t="str">
            <v>purchased dammer tapes</v>
          </cell>
          <cell r="E20197">
            <v>2755</v>
          </cell>
        </row>
        <row r="20198">
          <cell r="B20198" t="str">
            <v>office</v>
          </cell>
          <cell r="C20198" t="str">
            <v>fuel</v>
          </cell>
          <cell r="D20198" t="str">
            <v>given to salman rider</v>
          </cell>
          <cell r="E20198">
            <v>1000</v>
          </cell>
        </row>
        <row r="20199">
          <cell r="B20199" t="str">
            <v>Meezan bank Head office</v>
          </cell>
          <cell r="C20199" t="str">
            <v>fare</v>
          </cell>
          <cell r="D20199" t="str">
            <v>cash paid</v>
          </cell>
          <cell r="E20199">
            <v>2900</v>
          </cell>
        </row>
        <row r="20200">
          <cell r="B20200" t="str">
            <v>DHL office</v>
          </cell>
          <cell r="C20200" t="str">
            <v>fare</v>
          </cell>
          <cell r="D20200" t="str">
            <v>cash paid</v>
          </cell>
          <cell r="E20200">
            <v>500</v>
          </cell>
        </row>
        <row r="20201">
          <cell r="B20201" t="str">
            <v xml:space="preserve">MHR Personal </v>
          </cell>
          <cell r="C20201" t="str">
            <v>utilities bills</v>
          </cell>
          <cell r="D20201" t="str">
            <v>k elec bill paid</v>
          </cell>
          <cell r="E20201">
            <v>123946</v>
          </cell>
        </row>
        <row r="20202">
          <cell r="B20202" t="str">
            <v>office</v>
          </cell>
          <cell r="C20202" t="str">
            <v>utilities bills</v>
          </cell>
          <cell r="D20202" t="str">
            <v>k elec bill paid</v>
          </cell>
          <cell r="E20202">
            <v>77157</v>
          </cell>
        </row>
        <row r="20203">
          <cell r="B20203" t="str">
            <v>CITI Bank</v>
          </cell>
          <cell r="C20203" t="str">
            <v>fuel</v>
          </cell>
          <cell r="D20203" t="str">
            <v>claimed by abuzar</v>
          </cell>
          <cell r="E20203">
            <v>1340</v>
          </cell>
        </row>
        <row r="20204">
          <cell r="B20204" t="str">
            <v>DHL office</v>
          </cell>
          <cell r="C20204" t="str">
            <v>material</v>
          </cell>
          <cell r="D20204" t="str">
            <v>purchased PU foam by abuzar</v>
          </cell>
          <cell r="E20204">
            <v>1000</v>
          </cell>
        </row>
        <row r="20205">
          <cell r="B20205" t="str">
            <v>office</v>
          </cell>
          <cell r="C20205" t="str">
            <v>misc</v>
          </cell>
          <cell r="D20205" t="str">
            <v>to abuzar for laptop protector</v>
          </cell>
          <cell r="E20205">
            <v>400</v>
          </cell>
        </row>
        <row r="20206">
          <cell r="B20206" t="str">
            <v>GSK DMC</v>
          </cell>
          <cell r="C20206" t="str">
            <v>misc</v>
          </cell>
          <cell r="D20206" t="str">
            <v>misc by jahangeer</v>
          </cell>
          <cell r="E20206">
            <v>3370</v>
          </cell>
        </row>
        <row r="20207">
          <cell r="B20207" t="str">
            <v>CITI Bank</v>
          </cell>
          <cell r="C20207" t="str">
            <v>Noman Engineering</v>
          </cell>
          <cell r="D20207" t="str">
            <v>Sheet to Noman ducting (by al madina steel)</v>
          </cell>
          <cell r="E20207">
            <v>1147000</v>
          </cell>
        </row>
        <row r="20208">
          <cell r="B20208" t="str">
            <v>BAF-Maintenance24</v>
          </cell>
          <cell r="C20208" t="str">
            <v>material</v>
          </cell>
          <cell r="D20208" t="str">
            <v>Purchased fans with housing cash collect by waheed frm al madina</v>
          </cell>
          <cell r="E20208">
            <v>105000</v>
          </cell>
        </row>
        <row r="20209">
          <cell r="B20209" t="str">
            <v>J out let DML</v>
          </cell>
          <cell r="C20209" t="str">
            <v>Fittings</v>
          </cell>
          <cell r="D20209" t="str">
            <v>Online to syed murtaza for Fittings (online by adeel)</v>
          </cell>
          <cell r="E20209">
            <v>300000</v>
          </cell>
        </row>
        <row r="20210">
          <cell r="B20210" t="str">
            <v>J out let DML</v>
          </cell>
          <cell r="C20210" t="str">
            <v>material</v>
          </cell>
          <cell r="D20210" t="str">
            <v>Online to Noman for J outlet purhcasing (online by adeel)</v>
          </cell>
          <cell r="E20210">
            <v>25000</v>
          </cell>
        </row>
        <row r="20211">
          <cell r="B20211" t="str">
            <v>DHL office</v>
          </cell>
          <cell r="C20211" t="str">
            <v>Copper pipe</v>
          </cell>
          <cell r="D20211" t="str">
            <v>Online to Gul Nawaz khan coppe piping (online by adeel)</v>
          </cell>
          <cell r="E20211">
            <v>375000</v>
          </cell>
        </row>
        <row r="20212">
          <cell r="B20212" t="str">
            <v>CITI Bank</v>
          </cell>
          <cell r="C20212" t="str">
            <v>Captive air</v>
          </cell>
          <cell r="D20212" t="str">
            <v>50% advance in FCU &amp; WCPU unit deal (Rec from IK in citi bank)</v>
          </cell>
          <cell r="E20212">
            <v>4598964</v>
          </cell>
        </row>
        <row r="20213">
          <cell r="B20213" t="str">
            <v>office</v>
          </cell>
          <cell r="C20213" t="str">
            <v>office</v>
          </cell>
          <cell r="D20213" t="str">
            <v>for office use</v>
          </cell>
          <cell r="E20213">
            <v>5000</v>
          </cell>
        </row>
        <row r="20214">
          <cell r="B20214" t="str">
            <v>DHL office</v>
          </cell>
          <cell r="C20214" t="str">
            <v>fare</v>
          </cell>
          <cell r="D20214" t="str">
            <v>paid</v>
          </cell>
          <cell r="E20214">
            <v>1800</v>
          </cell>
        </row>
        <row r="20215">
          <cell r="B20215" t="str">
            <v>FTC Floors</v>
          </cell>
          <cell r="C20215" t="str">
            <v>misc</v>
          </cell>
          <cell r="D20215" t="str">
            <v>purhcased flud light</v>
          </cell>
          <cell r="E20215">
            <v>2000</v>
          </cell>
        </row>
        <row r="20216">
          <cell r="B20216" t="str">
            <v>Gul Ahmed</v>
          </cell>
          <cell r="C20216" t="str">
            <v>shakeel duct</v>
          </cell>
          <cell r="D20216" t="str">
            <v>Cash paid uptodate is 50,000</v>
          </cell>
          <cell r="E20216">
            <v>30000</v>
          </cell>
        </row>
        <row r="20217">
          <cell r="B20217" t="str">
            <v>GSK DMC</v>
          </cell>
          <cell r="C20217" t="str">
            <v>sabro technologies</v>
          </cell>
          <cell r="D20217" t="str">
            <v>Online to sabro for GSK deal (online by adeel)</v>
          </cell>
          <cell r="E20217">
            <v>400000</v>
          </cell>
        </row>
        <row r="20218">
          <cell r="B20218" t="str">
            <v>DHL office</v>
          </cell>
          <cell r="C20218" t="str">
            <v>material</v>
          </cell>
          <cell r="D20218" t="str">
            <v>cabe tie and other items</v>
          </cell>
          <cell r="E20218">
            <v>1750</v>
          </cell>
        </row>
        <row r="20219">
          <cell r="B20219" t="str">
            <v>GSK DMC</v>
          </cell>
          <cell r="C20219" t="str">
            <v>Mecatech</v>
          </cell>
          <cell r="D20219" t="str">
            <v>purchased 01 nos DFCU (cash paid)</v>
          </cell>
          <cell r="E20219">
            <v>220000</v>
          </cell>
        </row>
        <row r="20220">
          <cell r="B20220" t="str">
            <v>DHL office</v>
          </cell>
          <cell r="C20220" t="str">
            <v>material</v>
          </cell>
          <cell r="D20220" t="str">
            <v>wire purhcased 2.5mm 2 core 03 nos from IJLAL engr</v>
          </cell>
          <cell r="E20220">
            <v>117500</v>
          </cell>
        </row>
        <row r="20221">
          <cell r="B20221" t="str">
            <v>o/m NASTP</v>
          </cell>
          <cell r="C20221" t="str">
            <v>fare</v>
          </cell>
          <cell r="D20221" t="str">
            <v>paid for rikshaw</v>
          </cell>
          <cell r="E20221">
            <v>1500</v>
          </cell>
        </row>
        <row r="20222">
          <cell r="B20222" t="str">
            <v>o/m NASTP</v>
          </cell>
          <cell r="C20222" t="str">
            <v>material</v>
          </cell>
          <cell r="D20222" t="str">
            <v>cutter knife and blade</v>
          </cell>
          <cell r="E20222">
            <v>340</v>
          </cell>
        </row>
        <row r="20223">
          <cell r="B20223" t="str">
            <v>GSK DMC</v>
          </cell>
          <cell r="C20223" t="str">
            <v>fare</v>
          </cell>
          <cell r="D20223" t="str">
            <v>paid</v>
          </cell>
          <cell r="E20223">
            <v>1500</v>
          </cell>
        </row>
        <row r="20224">
          <cell r="B20224" t="str">
            <v>Engro 3rd &amp; 8th Floor</v>
          </cell>
          <cell r="C20224" t="str">
            <v>material</v>
          </cell>
          <cell r="D20224" t="str">
            <v>purchased black tape and lucky 2"</v>
          </cell>
          <cell r="E20224">
            <v>34000</v>
          </cell>
        </row>
        <row r="20225">
          <cell r="B20225" t="str">
            <v>office</v>
          </cell>
          <cell r="C20225" t="str">
            <v>fuel</v>
          </cell>
          <cell r="D20225" t="str">
            <v>given to salman rider</v>
          </cell>
          <cell r="E20225">
            <v>3000</v>
          </cell>
        </row>
        <row r="20226">
          <cell r="B20226" t="str">
            <v>office</v>
          </cell>
          <cell r="C20226" t="str">
            <v>office</v>
          </cell>
          <cell r="D20226" t="str">
            <v>for office use</v>
          </cell>
          <cell r="E20226">
            <v>4000</v>
          </cell>
        </row>
        <row r="20227">
          <cell r="B20227" t="str">
            <v>daraz office</v>
          </cell>
          <cell r="C20227" t="str">
            <v>material</v>
          </cell>
          <cell r="D20227" t="str">
            <v>purchase gas ket</v>
          </cell>
          <cell r="E20227">
            <v>3200</v>
          </cell>
        </row>
        <row r="20228">
          <cell r="B20228" t="str">
            <v>CITI Bank</v>
          </cell>
          <cell r="C20228" t="str">
            <v>material</v>
          </cell>
          <cell r="D20228" t="str">
            <v>purhcased elbow 1-1/4"  25 nos</v>
          </cell>
          <cell r="E20228">
            <v>7830</v>
          </cell>
        </row>
        <row r="20229">
          <cell r="B20229" t="str">
            <v>Engro 3rd &amp; 8th Floor</v>
          </cell>
          <cell r="C20229" t="str">
            <v>fare</v>
          </cell>
          <cell r="D20229" t="str">
            <v>cash paid</v>
          </cell>
          <cell r="E20229">
            <v>2000</v>
          </cell>
        </row>
        <row r="20230">
          <cell r="B20230" t="str">
            <v>Gul Ahmed</v>
          </cell>
          <cell r="C20230" t="str">
            <v>fare</v>
          </cell>
          <cell r="D20230" t="str">
            <v>cash paid</v>
          </cell>
          <cell r="E20230">
            <v>2000</v>
          </cell>
        </row>
        <row r="20231">
          <cell r="B20231" t="str">
            <v>DHL office</v>
          </cell>
          <cell r="C20231" t="str">
            <v>fare</v>
          </cell>
          <cell r="D20231" t="str">
            <v>cash paid</v>
          </cell>
          <cell r="E20231">
            <v>2000</v>
          </cell>
        </row>
        <row r="20232">
          <cell r="B20232" t="str">
            <v>O/M The Place</v>
          </cell>
          <cell r="C20232" t="str">
            <v>misc</v>
          </cell>
          <cell r="D20232" t="str">
            <v>Repaired chiller pump motor from shahjee by mumtaz</v>
          </cell>
          <cell r="E20232">
            <v>68000</v>
          </cell>
        </row>
        <row r="20233">
          <cell r="B20233" t="str">
            <v>O/M The Place</v>
          </cell>
          <cell r="C20233" t="str">
            <v>misc</v>
          </cell>
          <cell r="D20233" t="str">
            <v>Repaired condenser motor from shahjee by mumtaz</v>
          </cell>
          <cell r="E20233">
            <v>18000</v>
          </cell>
        </row>
        <row r="20234">
          <cell r="B20234" t="str">
            <v>O/M The Place</v>
          </cell>
          <cell r="C20234" t="str">
            <v>mumtaz</v>
          </cell>
          <cell r="D20234" t="str">
            <v>given to mumtaz for misc</v>
          </cell>
          <cell r="E20234">
            <v>6000</v>
          </cell>
        </row>
        <row r="20235">
          <cell r="B20235" t="str">
            <v>Engro Office</v>
          </cell>
          <cell r="C20235" t="str">
            <v>material</v>
          </cell>
          <cell r="D20235" t="str">
            <v>purchased tapes by laraib</v>
          </cell>
          <cell r="E20235">
            <v>180</v>
          </cell>
        </row>
        <row r="20236">
          <cell r="B20236" t="str">
            <v>Tri fit Gym</v>
          </cell>
          <cell r="C20236" t="str">
            <v>misc</v>
          </cell>
          <cell r="D20236" t="str">
            <v>To ali khalid for site work (recommend by nadeem bhai)</v>
          </cell>
          <cell r="E20236">
            <v>2000</v>
          </cell>
        </row>
        <row r="20237">
          <cell r="B20237" t="str">
            <v>Engro 3rd &amp; 8th Floor</v>
          </cell>
          <cell r="C20237" t="str">
            <v>misc</v>
          </cell>
          <cell r="D20237" t="str">
            <v>purchased screw and other item by lariab</v>
          </cell>
          <cell r="E20237">
            <v>2200</v>
          </cell>
        </row>
        <row r="20238">
          <cell r="B20238" t="str">
            <v>office</v>
          </cell>
          <cell r="C20238" t="str">
            <v>misc</v>
          </cell>
          <cell r="D20238" t="str">
            <v>office sitting stool purchased</v>
          </cell>
          <cell r="E20238">
            <v>1950</v>
          </cell>
        </row>
        <row r="20239">
          <cell r="B20239" t="str">
            <v>PSYCHIATRY JPMC</v>
          </cell>
          <cell r="C20239" t="str">
            <v>Kamran insulator</v>
          </cell>
          <cell r="D20239" t="str">
            <v>cash paid</v>
          </cell>
          <cell r="E20239">
            <v>20000</v>
          </cell>
        </row>
        <row r="20240">
          <cell r="B20240" t="str">
            <v>GSK DMC</v>
          </cell>
          <cell r="C20240" t="str">
            <v>Noman Engineering</v>
          </cell>
          <cell r="D20240" t="str">
            <v>To noman engineering for sheet hawala (from Al madina steel)</v>
          </cell>
          <cell r="E20240">
            <v>600000</v>
          </cell>
        </row>
        <row r="20241">
          <cell r="B20241" t="str">
            <v>Engro 3rd &amp; 8th Floor</v>
          </cell>
          <cell r="C20241" t="str">
            <v>Safe &amp; soung engineering</v>
          </cell>
          <cell r="D20241" t="str">
            <v>Online to safe and sound for 60 flexible purchased @ 7000 each (online by BH)</v>
          </cell>
          <cell r="E20241">
            <v>420000</v>
          </cell>
        </row>
        <row r="20242">
          <cell r="B20242" t="str">
            <v>DHL office</v>
          </cell>
          <cell r="C20242" t="str">
            <v>fare</v>
          </cell>
          <cell r="D20242" t="str">
            <v>cash paid</v>
          </cell>
          <cell r="E20242">
            <v>3000</v>
          </cell>
        </row>
        <row r="20243">
          <cell r="B20243" t="str">
            <v>Engro 3rd &amp; 8th Floor</v>
          </cell>
          <cell r="C20243" t="str">
            <v>fare</v>
          </cell>
          <cell r="D20243" t="str">
            <v>cash paid</v>
          </cell>
          <cell r="E20243">
            <v>1600</v>
          </cell>
        </row>
        <row r="20244">
          <cell r="B20244" t="str">
            <v>office</v>
          </cell>
          <cell r="C20244" t="str">
            <v>office</v>
          </cell>
          <cell r="D20244" t="str">
            <v>for office use</v>
          </cell>
          <cell r="E20244">
            <v>4000</v>
          </cell>
        </row>
        <row r="20245">
          <cell r="B20245" t="str">
            <v>CITI Bank</v>
          </cell>
          <cell r="C20245" t="str">
            <v>fare</v>
          </cell>
          <cell r="D20245" t="str">
            <v>paid</v>
          </cell>
          <cell r="E20245">
            <v>1000</v>
          </cell>
        </row>
        <row r="20246">
          <cell r="B20246" t="str">
            <v>GSK DMC</v>
          </cell>
          <cell r="C20246" t="str">
            <v>fare</v>
          </cell>
          <cell r="D20246" t="str">
            <v>paid</v>
          </cell>
          <cell r="E20246">
            <v>1400</v>
          </cell>
        </row>
        <row r="20247">
          <cell r="B20247" t="str">
            <v>J out let DML</v>
          </cell>
          <cell r="C20247" t="str">
            <v>material</v>
          </cell>
          <cell r="D20247" t="str">
            <v>Online to Noman for J outlet purhcasing (online by adeel)</v>
          </cell>
          <cell r="E20247">
            <v>25000</v>
          </cell>
        </row>
        <row r="20248">
          <cell r="B20248" t="str">
            <v>DHL office</v>
          </cell>
          <cell r="C20248" t="str">
            <v>material</v>
          </cell>
          <cell r="D20248" t="str">
            <v>Online to abbas for fast cool for invisible profile, GI corner PVC corner for DHL Online by adeel)</v>
          </cell>
          <cell r="E20248">
            <v>16000</v>
          </cell>
        </row>
        <row r="20249">
          <cell r="B20249" t="str">
            <v>J out let DML</v>
          </cell>
          <cell r="C20249" t="str">
            <v>material</v>
          </cell>
          <cell r="D20249" t="str">
            <v>Online for J outler nut bolt purchased (by adeel)</v>
          </cell>
          <cell r="E20249">
            <v>10750</v>
          </cell>
        </row>
        <row r="20250">
          <cell r="B20250" t="str">
            <v>office</v>
          </cell>
          <cell r="C20250" t="str">
            <v>office</v>
          </cell>
          <cell r="D20250" t="str">
            <v>for office use</v>
          </cell>
          <cell r="E20250">
            <v>1500</v>
          </cell>
        </row>
        <row r="20251">
          <cell r="B20251" t="str">
            <v>Meezan bank Head office</v>
          </cell>
          <cell r="C20251" t="str">
            <v>fakhri brothers</v>
          </cell>
          <cell r="D20251" t="str">
            <v>Cash collect by Fakhri representative Farrukh (from al madina)</v>
          </cell>
          <cell r="E20251">
            <v>1000000</v>
          </cell>
        </row>
        <row r="20252">
          <cell r="B20252" t="str">
            <v>CITI Bank</v>
          </cell>
          <cell r="C20252" t="str">
            <v>material</v>
          </cell>
          <cell r="D20252" t="str">
            <v>Online to imran for fittings for CITI Bank (Online by adeel)</v>
          </cell>
          <cell r="E20252">
            <v>20250</v>
          </cell>
        </row>
        <row r="20253">
          <cell r="B20253" t="str">
            <v>DHL office</v>
          </cell>
          <cell r="C20253" t="str">
            <v>Copper pipe</v>
          </cell>
          <cell r="D20253" t="str">
            <v>Online to Gul Nawaz khan coppe piping (online by adeel)</v>
          </cell>
          <cell r="E20253">
            <v>100000</v>
          </cell>
        </row>
        <row r="20254">
          <cell r="B20254" t="str">
            <v>J out let DML</v>
          </cell>
          <cell r="C20254" t="str">
            <v>Pipe Labour</v>
          </cell>
          <cell r="D20254" t="str">
            <v>Online to murtaza hassan shah for Pipe labour work (By BH)</v>
          </cell>
          <cell r="E20254">
            <v>207000</v>
          </cell>
        </row>
        <row r="20255">
          <cell r="B20255" t="str">
            <v>J out let DML</v>
          </cell>
          <cell r="C20255" t="str">
            <v>steel craft</v>
          </cell>
          <cell r="D20255" t="str">
            <v>Online to steel craft  J outlet (online by adeel)</v>
          </cell>
          <cell r="E20255">
            <v>45000</v>
          </cell>
        </row>
        <row r="20256">
          <cell r="B20256" t="str">
            <v>o/m NASTP</v>
          </cell>
          <cell r="C20256" t="str">
            <v>material</v>
          </cell>
          <cell r="D20256" t="str">
            <v>Purhcase of NASTP + GSK Red Oxide (online by adeel)</v>
          </cell>
          <cell r="E20256">
            <v>8800</v>
          </cell>
        </row>
        <row r="20257">
          <cell r="B20257" t="str">
            <v>DHL office</v>
          </cell>
          <cell r="C20257" t="str">
            <v>material</v>
          </cell>
          <cell r="D20257" t="str">
            <v>Online to muzammil entrpeice for3 coil purchased (online by adeel)</v>
          </cell>
          <cell r="E20257">
            <v>142000</v>
          </cell>
        </row>
        <row r="20258">
          <cell r="B20258" t="str">
            <v>CITI Bank</v>
          </cell>
          <cell r="C20258" t="str">
            <v>material</v>
          </cell>
          <cell r="D20258" t="str">
            <v>To ahsan for citi bank paint and other items</v>
          </cell>
          <cell r="E20258">
            <v>20000</v>
          </cell>
        </row>
        <row r="20259">
          <cell r="B20259" t="str">
            <v>DHL office</v>
          </cell>
          <cell r="C20259" t="str">
            <v>Amir contractor</v>
          </cell>
          <cell r="D20259" t="str">
            <v>To amir contractor in DHL for material (given by BH)</v>
          </cell>
          <cell r="E20259">
            <v>100000</v>
          </cell>
        </row>
        <row r="20260">
          <cell r="B20260" t="str">
            <v>GSK DMC</v>
          </cell>
          <cell r="C20260" t="str">
            <v>material</v>
          </cell>
          <cell r="D20260" t="str">
            <v xml:space="preserve">12 tapes for </v>
          </cell>
          <cell r="E20260">
            <v>1740</v>
          </cell>
        </row>
        <row r="20261">
          <cell r="B20261" t="str">
            <v>office</v>
          </cell>
          <cell r="C20261" t="str">
            <v>water tanker</v>
          </cell>
          <cell r="D20261" t="str">
            <v>filled on 17 july 24</v>
          </cell>
          <cell r="E20261">
            <v>2000</v>
          </cell>
        </row>
        <row r="20262">
          <cell r="B20262" t="str">
            <v>DHL office</v>
          </cell>
          <cell r="C20262" t="str">
            <v>material</v>
          </cell>
          <cell r="D20262" t="str">
            <v xml:space="preserve">Final payment to gul raza for DHL copper pipes </v>
          </cell>
          <cell r="E20262">
            <v>1860</v>
          </cell>
        </row>
        <row r="20263">
          <cell r="B20263" t="str">
            <v>GSK DMC</v>
          </cell>
          <cell r="C20263" t="str">
            <v>fare</v>
          </cell>
          <cell r="D20263" t="str">
            <v>paid</v>
          </cell>
          <cell r="E20263">
            <v>600</v>
          </cell>
        </row>
        <row r="20264">
          <cell r="B20264" t="str">
            <v>GSK DMC</v>
          </cell>
          <cell r="C20264" t="str">
            <v>material</v>
          </cell>
          <cell r="D20264" t="str">
            <v>To ahsan for GSK fare</v>
          </cell>
          <cell r="E20264">
            <v>2000</v>
          </cell>
        </row>
        <row r="20265">
          <cell r="B20265" t="str">
            <v>J out let DML</v>
          </cell>
          <cell r="C20265" t="str">
            <v>zubair duct</v>
          </cell>
          <cell r="D20265" t="str">
            <v>Cash collect by Zubair in J oulet Lahore (cash from al madina)</v>
          </cell>
          <cell r="E20265">
            <v>500000</v>
          </cell>
        </row>
        <row r="20266">
          <cell r="B20266" t="str">
            <v>Meezan bank Head office</v>
          </cell>
          <cell r="C20266" t="str">
            <v>material</v>
          </cell>
          <cell r="D20266" t="str">
            <v>misc by amir engr</v>
          </cell>
          <cell r="E20266">
            <v>13500</v>
          </cell>
        </row>
        <row r="20267">
          <cell r="B20267" t="str">
            <v>FTC Floors</v>
          </cell>
          <cell r="C20267" t="str">
            <v>SST Tax</v>
          </cell>
          <cell r="D20267" t="str">
            <v>MCB chq 1973738917 SST Paid for the month of May 24 tot amt = 683,778</v>
          </cell>
          <cell r="E20267">
            <v>20525</v>
          </cell>
        </row>
        <row r="20268">
          <cell r="B20268" t="str">
            <v xml:space="preserve">O/M Nue Multiplex </v>
          </cell>
          <cell r="C20268" t="str">
            <v>SST Tax</v>
          </cell>
          <cell r="D20268" t="str">
            <v>MCB chq 1973738917 SST Paid for the month of May 24 tot amt = 683,778</v>
          </cell>
          <cell r="E20268">
            <v>35364</v>
          </cell>
        </row>
        <row r="20269">
          <cell r="B20269" t="str">
            <v>O/M The Place</v>
          </cell>
          <cell r="C20269" t="str">
            <v>SST Tax</v>
          </cell>
          <cell r="D20269" t="str">
            <v>MCB chq 1973738917 SST Paid for the month of May 24 tot amt = 683,778</v>
          </cell>
          <cell r="E20269">
            <v>32760</v>
          </cell>
        </row>
        <row r="20270">
          <cell r="B20270" t="str">
            <v>ueP 17th Floor</v>
          </cell>
          <cell r="C20270" t="str">
            <v>SST Tax</v>
          </cell>
          <cell r="D20270" t="str">
            <v>MCB chq 1973738917 SST Paid for the month of May 24 tot amt = 683,778</v>
          </cell>
          <cell r="E20270">
            <v>264941</v>
          </cell>
        </row>
        <row r="20271">
          <cell r="B20271" t="str">
            <v>BAF-Maintenance24</v>
          </cell>
          <cell r="C20271" t="str">
            <v>SST Tax</v>
          </cell>
          <cell r="D20271" t="str">
            <v>MCB chq 1973738917 SST Paid for the month of May 24 tot amt = 683,778</v>
          </cell>
          <cell r="E20271">
            <v>330188</v>
          </cell>
        </row>
        <row r="20272">
          <cell r="B20272" t="str">
            <v>GSK DMC</v>
          </cell>
          <cell r="C20272" t="str">
            <v>sajid pipe</v>
          </cell>
          <cell r="D20272" t="str">
            <v>MCB chq 1973738919</v>
          </cell>
          <cell r="E20272">
            <v>200000</v>
          </cell>
        </row>
        <row r="20273">
          <cell r="B20273" t="str">
            <v>GSK DMC</v>
          </cell>
          <cell r="C20273" t="str">
            <v>Azher Duct</v>
          </cell>
          <cell r="D20273" t="str">
            <v>MCB chq 1973738920</v>
          </cell>
          <cell r="E20273">
            <v>150000</v>
          </cell>
        </row>
        <row r="20274">
          <cell r="B20274" t="str">
            <v>tahiri Masjid</v>
          </cell>
          <cell r="C20274" t="str">
            <v>rafay</v>
          </cell>
          <cell r="D20274" t="str">
            <v>MCB chq 1973738922 chq amount = 107,000</v>
          </cell>
          <cell r="E20274">
            <v>50000</v>
          </cell>
        </row>
        <row r="20275">
          <cell r="B20275" t="str">
            <v>O/M The Place</v>
          </cell>
          <cell r="C20275" t="str">
            <v>rafay</v>
          </cell>
          <cell r="D20275" t="str">
            <v>MCB chq 1973738922 chq amount = 107,000</v>
          </cell>
          <cell r="E20275">
            <v>57000</v>
          </cell>
        </row>
        <row r="20276">
          <cell r="B20276" t="str">
            <v>J out let DML</v>
          </cell>
          <cell r="C20276" t="str">
            <v>sheet</v>
          </cell>
          <cell r="D20276" t="str">
            <v>MCB chq 1973738922 Sheet purchased j out let DML (deposit by abuzer)</v>
          </cell>
          <cell r="E20276">
            <v>940000</v>
          </cell>
        </row>
        <row r="20277">
          <cell r="B20277" t="str">
            <v xml:space="preserve">O/M Nue Multiplex </v>
          </cell>
          <cell r="C20277" t="str">
            <v>Received</v>
          </cell>
          <cell r="D20277" t="str">
            <v>Received O/M April 24 Bill</v>
          </cell>
          <cell r="F20277">
            <v>333522</v>
          </cell>
        </row>
        <row r="20278">
          <cell r="B20278" t="str">
            <v xml:space="preserve">O/M Nue Multiplex </v>
          </cell>
          <cell r="C20278" t="str">
            <v>Received</v>
          </cell>
          <cell r="D20278" t="str">
            <v>Received O/M May 24 Bill</v>
          </cell>
          <cell r="F20278">
            <v>333522</v>
          </cell>
        </row>
        <row r="20279">
          <cell r="B20279" t="str">
            <v>O/M The Place</v>
          </cell>
          <cell r="C20279" t="str">
            <v>Received</v>
          </cell>
          <cell r="D20279" t="str">
            <v>received June 2024 bill</v>
          </cell>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row>
        <row r="20281">
          <cell r="B20281" t="str">
            <v>o/m NASTP</v>
          </cell>
          <cell r="C20281" t="str">
            <v>Received</v>
          </cell>
          <cell r="D20281" t="str">
            <v>Received o/m bill for the month of June 24</v>
          </cell>
          <cell r="F20281">
            <v>1920212</v>
          </cell>
        </row>
        <row r="20282">
          <cell r="B20282" t="str">
            <v>New Jubilee</v>
          </cell>
          <cell r="C20282" t="str">
            <v>Received</v>
          </cell>
          <cell r="D20282" t="str">
            <v>Received cash by nadeem bhai (given to John in Gul ahmed)</v>
          </cell>
          <cell r="F20282">
            <v>50000</v>
          </cell>
        </row>
        <row r="20283">
          <cell r="B20283" t="str">
            <v>ueP 17th Floor</v>
          </cell>
          <cell r="C20283" t="str">
            <v>Received</v>
          </cell>
          <cell r="D20283" t="str">
            <v>Rec from ASA in acc of UEP for 03 nos logicval controls for units</v>
          </cell>
          <cell r="F20283">
            <v>825741</v>
          </cell>
        </row>
        <row r="20284">
          <cell r="B20284" t="str">
            <v>Jameel baig Building</v>
          </cell>
          <cell r="C20284" t="str">
            <v>Received</v>
          </cell>
          <cell r="D20284" t="str">
            <v>received by BH</v>
          </cell>
          <cell r="F20284">
            <v>1500000</v>
          </cell>
        </row>
        <row r="20285">
          <cell r="B20285" t="str">
            <v>CITI Bank</v>
          </cell>
          <cell r="C20285" t="str">
            <v>Received</v>
          </cell>
          <cell r="D20285" t="str">
            <v>Received from IK given to Captive aire in CITI Bank deal</v>
          </cell>
          <cell r="F20285">
            <v>4598964</v>
          </cell>
        </row>
        <row r="20286">
          <cell r="B20286" t="str">
            <v>VISA Fit-out Office</v>
          </cell>
          <cell r="C20286" t="str">
            <v>Received</v>
          </cell>
          <cell r="D20286" t="str">
            <v>Received from IK in visa office (Given to Adeel universal traders)</v>
          </cell>
          <cell r="F20286">
            <v>2500000</v>
          </cell>
        </row>
        <row r="20287">
          <cell r="B20287" t="str">
            <v>VISA Fit-out Office</v>
          </cell>
          <cell r="C20287" t="str">
            <v>Received</v>
          </cell>
          <cell r="D20287" t="str">
            <v>Invoice charges 1%</v>
          </cell>
          <cell r="E20287">
            <v>25000</v>
          </cell>
        </row>
        <row r="20288">
          <cell r="B20288" t="str">
            <v>O/M The Place</v>
          </cell>
          <cell r="C20288" t="str">
            <v>Received</v>
          </cell>
          <cell r="D20288" t="str">
            <v>Received cash from nuepllex against bill # 092 &amp; 093 (used in offiice petty cash)</v>
          </cell>
          <cell r="F20288">
            <v>112000</v>
          </cell>
        </row>
        <row r="20289">
          <cell r="B20289" t="str">
            <v>office</v>
          </cell>
          <cell r="C20289" t="str">
            <v>salary</v>
          </cell>
          <cell r="D20289" t="str">
            <v>mossi office salary</v>
          </cell>
          <cell r="E20289">
            <v>6000</v>
          </cell>
        </row>
        <row r="20290">
          <cell r="B20290" t="str">
            <v>BAF-Maintenance24</v>
          </cell>
          <cell r="C20290" t="str">
            <v>salary</v>
          </cell>
          <cell r="D20290" t="str">
            <v>Nadeem bha salary</v>
          </cell>
          <cell r="E20290">
            <v>50000</v>
          </cell>
        </row>
        <row r="20291">
          <cell r="B20291" t="str">
            <v>kumail bhai</v>
          </cell>
          <cell r="C20291" t="str">
            <v>salary</v>
          </cell>
          <cell r="D20291" t="str">
            <v>Waris salary</v>
          </cell>
          <cell r="E20291">
            <v>5000</v>
          </cell>
        </row>
        <row r="20292">
          <cell r="B20292" t="str">
            <v>GSK DMC</v>
          </cell>
          <cell r="C20292" t="str">
            <v>salary</v>
          </cell>
          <cell r="D20292" t="str">
            <v xml:space="preserve">bilal bhai </v>
          </cell>
          <cell r="E20292">
            <v>50000</v>
          </cell>
        </row>
        <row r="20293">
          <cell r="B20293" t="str">
            <v>office</v>
          </cell>
          <cell r="C20293" t="str">
            <v>salary</v>
          </cell>
          <cell r="D20293" t="str">
            <v>Mhr home mossi salaries</v>
          </cell>
          <cell r="E20293">
            <v>105000</v>
          </cell>
        </row>
        <row r="20294">
          <cell r="B20294" t="str">
            <v>office</v>
          </cell>
          <cell r="C20294" t="str">
            <v>office</v>
          </cell>
          <cell r="D20294" t="str">
            <v>for office use</v>
          </cell>
          <cell r="E20294">
            <v>6000</v>
          </cell>
        </row>
        <row r="20295">
          <cell r="B20295" t="str">
            <v>office</v>
          </cell>
          <cell r="C20295" t="str">
            <v>water tanker</v>
          </cell>
          <cell r="D20295" t="str">
            <v>filled on 17 july 24</v>
          </cell>
          <cell r="E20295">
            <v>5330</v>
          </cell>
        </row>
        <row r="20296">
          <cell r="B20296" t="str">
            <v>DHL office</v>
          </cell>
          <cell r="C20296" t="str">
            <v>material</v>
          </cell>
          <cell r="D20296" t="str">
            <v>12 dammeer tapes purchased</v>
          </cell>
          <cell r="E20296">
            <v>1740</v>
          </cell>
        </row>
        <row r="20297">
          <cell r="B20297" t="str">
            <v>o/m NASTP</v>
          </cell>
          <cell r="C20297" t="str">
            <v>material</v>
          </cell>
          <cell r="D20297" t="str">
            <v>purhcased wire mech by ahsan</v>
          </cell>
          <cell r="E20297">
            <v>2250</v>
          </cell>
        </row>
        <row r="20298">
          <cell r="B20298" t="str">
            <v>GSK DMC</v>
          </cell>
          <cell r="C20298" t="str">
            <v>material</v>
          </cell>
          <cell r="D20298" t="str">
            <v>purchase silicon</v>
          </cell>
          <cell r="E20298">
            <v>1500</v>
          </cell>
        </row>
        <row r="20299">
          <cell r="B20299" t="str">
            <v>CITI Bank</v>
          </cell>
          <cell r="C20299" t="str">
            <v>fuel</v>
          </cell>
          <cell r="D20299" t="str">
            <v>fuel to salman</v>
          </cell>
          <cell r="E20299">
            <v>1100</v>
          </cell>
        </row>
        <row r="20300">
          <cell r="B20300" t="str">
            <v>DHL office</v>
          </cell>
          <cell r="C20300" t="str">
            <v>fare</v>
          </cell>
          <cell r="D20300" t="str">
            <v>paid</v>
          </cell>
          <cell r="E20300">
            <v>1800</v>
          </cell>
        </row>
        <row r="20301">
          <cell r="B20301" t="str">
            <v>Engro 3rd &amp; 8th Floor</v>
          </cell>
          <cell r="C20301" t="str">
            <v>transportation</v>
          </cell>
          <cell r="D20301" t="str">
            <v>engro builty flexbile from safe and sound</v>
          </cell>
          <cell r="E20301">
            <v>6840</v>
          </cell>
        </row>
        <row r="20302">
          <cell r="B20302" t="str">
            <v xml:space="preserve">MHR Personal </v>
          </cell>
          <cell r="C20302" t="str">
            <v>utilities bills</v>
          </cell>
          <cell r="D20302" t="str">
            <v>SSGC bill paid</v>
          </cell>
          <cell r="E20302">
            <v>2060</v>
          </cell>
        </row>
        <row r="20303">
          <cell r="B20303" t="str">
            <v>office</v>
          </cell>
          <cell r="C20303" t="str">
            <v>utilities bills</v>
          </cell>
          <cell r="D20303" t="str">
            <v>SSGC bill paid</v>
          </cell>
          <cell r="E20303">
            <v>2650</v>
          </cell>
        </row>
        <row r="20304">
          <cell r="B20304" t="str">
            <v>Gul Ahmed</v>
          </cell>
          <cell r="C20304" t="str">
            <v>Rafay</v>
          </cell>
          <cell r="D20304" t="str">
            <v>cash paid</v>
          </cell>
          <cell r="E20304">
            <v>30000</v>
          </cell>
        </row>
        <row r="20305">
          <cell r="B20305" t="str">
            <v>office</v>
          </cell>
          <cell r="C20305" t="str">
            <v>tender</v>
          </cell>
          <cell r="D20305" t="str">
            <v>Purhcased NICVD tender from SEM</v>
          </cell>
          <cell r="E20305">
            <v>5000</v>
          </cell>
        </row>
        <row r="20306">
          <cell r="B20306" t="str">
            <v>CITI Bank</v>
          </cell>
          <cell r="C20306" t="str">
            <v>photocopies</v>
          </cell>
          <cell r="D20306" t="str">
            <v>paid (given by umer)</v>
          </cell>
          <cell r="E20306">
            <v>9500</v>
          </cell>
        </row>
        <row r="20307">
          <cell r="B20307" t="str">
            <v>GSK DMC</v>
          </cell>
          <cell r="C20307" t="str">
            <v>material</v>
          </cell>
          <cell r="D20307" t="str">
            <v>purchased inslation from SMB</v>
          </cell>
          <cell r="E20307">
            <v>13830</v>
          </cell>
        </row>
        <row r="20308">
          <cell r="B20308" t="str">
            <v>DHL office</v>
          </cell>
          <cell r="C20308" t="str">
            <v>Amir contractor</v>
          </cell>
          <cell r="D20308" t="str">
            <v>cash paid (via ahsan hand)</v>
          </cell>
          <cell r="E20308">
            <v>75000</v>
          </cell>
        </row>
        <row r="20309">
          <cell r="B20309" t="str">
            <v>GSK DMC</v>
          </cell>
          <cell r="C20309" t="str">
            <v>fare</v>
          </cell>
          <cell r="D20309" t="str">
            <v>paid</v>
          </cell>
          <cell r="E20309">
            <v>3500</v>
          </cell>
        </row>
        <row r="20310">
          <cell r="B20310" t="str">
            <v>O/M The Place</v>
          </cell>
          <cell r="C20310" t="str">
            <v>material</v>
          </cell>
          <cell r="D20310" t="str">
            <v>purhcased pipe for chiller servicing</v>
          </cell>
          <cell r="E20310">
            <v>3500</v>
          </cell>
        </row>
        <row r="20311">
          <cell r="B20311" t="str">
            <v>office</v>
          </cell>
          <cell r="C20311" t="str">
            <v>PABX</v>
          </cell>
          <cell r="D20311" t="str">
            <v>final cash paid</v>
          </cell>
          <cell r="E20311">
            <v>5000</v>
          </cell>
        </row>
        <row r="20312">
          <cell r="B20312" t="str">
            <v>Meezan bank Head office</v>
          </cell>
          <cell r="C20312" t="str">
            <v>misc</v>
          </cell>
          <cell r="D20312" t="str">
            <v>claimed super card for August 24 by amir</v>
          </cell>
          <cell r="E20312">
            <v>1500</v>
          </cell>
        </row>
        <row r="20313">
          <cell r="B20313" t="str">
            <v>DHL office</v>
          </cell>
          <cell r="C20313" t="str">
            <v>adam regger</v>
          </cell>
          <cell r="D20313" t="str">
            <v>cash paid</v>
          </cell>
          <cell r="E20313">
            <v>31000</v>
          </cell>
        </row>
        <row r="20314">
          <cell r="B20314" t="str">
            <v>office</v>
          </cell>
          <cell r="C20314" t="str">
            <v>office</v>
          </cell>
          <cell r="D20314" t="str">
            <v>for office use</v>
          </cell>
          <cell r="E20314">
            <v>5000</v>
          </cell>
        </row>
        <row r="20315">
          <cell r="B20315" t="str">
            <v>DHL office</v>
          </cell>
          <cell r="C20315" t="str">
            <v>material</v>
          </cell>
          <cell r="D20315" t="str">
            <v>copper rod and black tapes to amir contractor</v>
          </cell>
          <cell r="E20315">
            <v>5280</v>
          </cell>
        </row>
        <row r="20316">
          <cell r="B20316" t="str">
            <v>CITI Bank</v>
          </cell>
          <cell r="C20316" t="str">
            <v>material</v>
          </cell>
          <cell r="D20316" t="str">
            <v>purhcased 305 nos link adpator</v>
          </cell>
          <cell r="E20316">
            <v>51850</v>
          </cell>
        </row>
        <row r="20317">
          <cell r="B20317" t="str">
            <v>DHL office</v>
          </cell>
          <cell r="C20317" t="str">
            <v>material</v>
          </cell>
          <cell r="D20317" t="str">
            <v>purchased safety helmits</v>
          </cell>
          <cell r="E20317">
            <v>1500</v>
          </cell>
        </row>
        <row r="20318">
          <cell r="B20318" t="str">
            <v>DHL office</v>
          </cell>
          <cell r="C20318" t="str">
            <v>material</v>
          </cell>
          <cell r="D20318" t="str">
            <v>flare nuts purhcased</v>
          </cell>
          <cell r="E20318">
            <v>3340</v>
          </cell>
        </row>
        <row r="20319">
          <cell r="B20319" t="str">
            <v>GSK DMC</v>
          </cell>
          <cell r="C20319" t="str">
            <v>fuel</v>
          </cell>
          <cell r="D20319" t="str">
            <v>to salman rider</v>
          </cell>
          <cell r="E20319">
            <v>1000</v>
          </cell>
        </row>
        <row r="20320">
          <cell r="B20320" t="str">
            <v>GSK DMC</v>
          </cell>
          <cell r="C20320" t="str">
            <v>fare</v>
          </cell>
          <cell r="D20320" t="str">
            <v>PAID</v>
          </cell>
          <cell r="E20320">
            <v>14000</v>
          </cell>
        </row>
        <row r="20321">
          <cell r="B20321" t="str">
            <v>Meezan bank Head office</v>
          </cell>
          <cell r="C20321" t="str">
            <v>fare</v>
          </cell>
          <cell r="D20321" t="str">
            <v>PAID</v>
          </cell>
          <cell r="E20321">
            <v>7000</v>
          </cell>
        </row>
        <row r="20322">
          <cell r="B20322" t="str">
            <v>CITI Bank</v>
          </cell>
          <cell r="C20322" t="str">
            <v>fare</v>
          </cell>
          <cell r="D20322" t="str">
            <v>PAID</v>
          </cell>
          <cell r="E20322">
            <v>5000</v>
          </cell>
        </row>
        <row r="20323">
          <cell r="B20323" t="str">
            <v>CITI Bank</v>
          </cell>
          <cell r="C20323" t="str">
            <v>material</v>
          </cell>
          <cell r="D20323" t="str">
            <v>purchased Tee  8 nos</v>
          </cell>
          <cell r="E20323">
            <v>3560</v>
          </cell>
        </row>
        <row r="20324">
          <cell r="B20324" t="str">
            <v>CITI Bank</v>
          </cell>
          <cell r="C20324" t="str">
            <v>danish insulator</v>
          </cell>
          <cell r="D20324" t="str">
            <v>cash paid advance</v>
          </cell>
          <cell r="E20324">
            <v>200000</v>
          </cell>
        </row>
        <row r="20325">
          <cell r="B20325" t="str">
            <v>Sana safinaz DML</v>
          </cell>
          <cell r="C20325" t="str">
            <v>material</v>
          </cell>
          <cell r="D20325" t="str">
            <v>Online to Noman for J outlet purhcasing (online by adeel)</v>
          </cell>
          <cell r="E20325">
            <v>50000</v>
          </cell>
        </row>
        <row r="20326">
          <cell r="B20326" t="str">
            <v>ueP 17th Floor</v>
          </cell>
          <cell r="C20326" t="str">
            <v>misc</v>
          </cell>
          <cell r="D20326" t="str">
            <v>Online to M. Naeem in UEP ASA as recommend by bH (online by adeel)</v>
          </cell>
          <cell r="E20326">
            <v>250000</v>
          </cell>
        </row>
        <row r="20327">
          <cell r="B20327" t="str">
            <v>ueP 17th Floor</v>
          </cell>
          <cell r="C20327" t="str">
            <v>misc</v>
          </cell>
          <cell r="D20327" t="str">
            <v>Online to M. Naeem in UEP ASA as recommend by bH (online by adeel)</v>
          </cell>
          <cell r="E20327">
            <v>100000</v>
          </cell>
        </row>
        <row r="20328">
          <cell r="B20328" t="str">
            <v>DHL office</v>
          </cell>
          <cell r="C20328" t="str">
            <v>Amir contractor</v>
          </cell>
          <cell r="D20328" t="str">
            <v>cash paid</v>
          </cell>
          <cell r="E20328">
            <v>100000</v>
          </cell>
        </row>
        <row r="20329">
          <cell r="B20329" t="str">
            <v>Tomo JPMC</v>
          </cell>
          <cell r="C20329" t="str">
            <v>Kamran insulator</v>
          </cell>
          <cell r="D20329" t="str">
            <v>cash paid</v>
          </cell>
          <cell r="E20329">
            <v>40000</v>
          </cell>
        </row>
        <row r="20330">
          <cell r="B20330" t="str">
            <v>Tomo JPMC</v>
          </cell>
          <cell r="C20330" t="str">
            <v>material</v>
          </cell>
          <cell r="D20330" t="str">
            <v>TO Mughal ehsan ul haq for tomo for mughal iron angle 1.5 x 1.5 160 Rft (by Adeel)</v>
          </cell>
          <cell r="E20330">
            <v>34770</v>
          </cell>
        </row>
        <row r="20331">
          <cell r="B20331" t="str">
            <v>office</v>
          </cell>
          <cell r="C20331" t="str">
            <v>misc</v>
          </cell>
          <cell r="D20331" t="str">
            <v>Offices 2 Printer servicing</v>
          </cell>
          <cell r="E20331">
            <v>1000</v>
          </cell>
        </row>
        <row r="20332">
          <cell r="B20332" t="str">
            <v>DHL office</v>
          </cell>
          <cell r="C20332" t="str">
            <v>fare</v>
          </cell>
          <cell r="D20332" t="str">
            <v>paid</v>
          </cell>
          <cell r="E20332">
            <v>3500</v>
          </cell>
        </row>
        <row r="20333">
          <cell r="B20333" t="str">
            <v>GSK DMC</v>
          </cell>
          <cell r="C20333" t="str">
            <v>fare</v>
          </cell>
          <cell r="D20333" t="str">
            <v>paid</v>
          </cell>
          <cell r="E20333">
            <v>1000</v>
          </cell>
        </row>
        <row r="20334">
          <cell r="B20334" t="str">
            <v>DHL office</v>
          </cell>
          <cell r="C20334" t="str">
            <v>fare</v>
          </cell>
          <cell r="D20334" t="str">
            <v>bykia</v>
          </cell>
          <cell r="E20334">
            <v>400</v>
          </cell>
        </row>
        <row r="20335">
          <cell r="B20335" t="str">
            <v>ueP 17th Floor</v>
          </cell>
          <cell r="C20335" t="str">
            <v>misc</v>
          </cell>
          <cell r="D20335" t="str">
            <v>Online to M. Naeem in UEP ASA as recommend by bH (online by adeel)</v>
          </cell>
          <cell r="E20335">
            <v>200000</v>
          </cell>
        </row>
        <row r="20336">
          <cell r="B20336" t="str">
            <v>CITI Bank</v>
          </cell>
          <cell r="C20336" t="str">
            <v>material</v>
          </cell>
          <cell r="D20336" t="str">
            <v>To m amir for linkadaptor for citi bank (by adeel)</v>
          </cell>
          <cell r="E20336">
            <v>51000</v>
          </cell>
        </row>
        <row r="20337">
          <cell r="B20337" t="str">
            <v>Meezan bank Head office</v>
          </cell>
          <cell r="C20337" t="str">
            <v>fare</v>
          </cell>
          <cell r="D20337" t="str">
            <v>paid</v>
          </cell>
          <cell r="E20337">
            <v>2000</v>
          </cell>
        </row>
        <row r="20338">
          <cell r="B20338" t="str">
            <v>office</v>
          </cell>
          <cell r="C20338" t="str">
            <v>office</v>
          </cell>
          <cell r="D20338" t="str">
            <v>for office use</v>
          </cell>
          <cell r="E20338">
            <v>5000</v>
          </cell>
        </row>
        <row r="20339">
          <cell r="B20339" t="str">
            <v>Meezan bank Head office</v>
          </cell>
          <cell r="C20339" t="str">
            <v>labour</v>
          </cell>
          <cell r="D20339" t="str">
            <v>paid for labour + pipe cuttings</v>
          </cell>
          <cell r="E20339">
            <v>2000</v>
          </cell>
        </row>
        <row r="20340">
          <cell r="B20340" t="str">
            <v>office</v>
          </cell>
          <cell r="C20340" t="str">
            <v>mineral water</v>
          </cell>
          <cell r="D20340" t="str">
            <v>paid for 29 bottles</v>
          </cell>
          <cell r="E20340">
            <v>3190</v>
          </cell>
        </row>
        <row r="20341">
          <cell r="B20341" t="str">
            <v>Gul Ahmed</v>
          </cell>
          <cell r="C20341" t="str">
            <v>Shabbir pipe</v>
          </cell>
          <cell r="D20341" t="str">
            <v>To shabbir brohters for gul ahmed coil purhcased (by adeel)</v>
          </cell>
          <cell r="E20341">
            <v>48000</v>
          </cell>
        </row>
        <row r="20342">
          <cell r="B20342" t="str">
            <v>GSK DMC</v>
          </cell>
          <cell r="C20342" t="str">
            <v>material</v>
          </cell>
          <cell r="D20342" t="str">
            <v>for safety helmit, shoes and jackets</v>
          </cell>
          <cell r="E20342">
            <v>30000</v>
          </cell>
        </row>
        <row r="20343">
          <cell r="B20343" t="str">
            <v>DHL office</v>
          </cell>
          <cell r="C20343" t="str">
            <v>transportation</v>
          </cell>
          <cell r="D20343" t="str">
            <v>paid for buity for copper pipes</v>
          </cell>
          <cell r="E20343">
            <v>7000</v>
          </cell>
        </row>
        <row r="20344">
          <cell r="B20344" t="str">
            <v>CITI Bank</v>
          </cell>
          <cell r="C20344" t="str">
            <v>material</v>
          </cell>
          <cell r="D20344" t="str">
            <v>purhcaed screw</v>
          </cell>
          <cell r="E20344">
            <v>800</v>
          </cell>
        </row>
        <row r="20345">
          <cell r="B20345" t="str">
            <v>CITI Bank</v>
          </cell>
          <cell r="C20345" t="str">
            <v>misc</v>
          </cell>
          <cell r="D20345" t="str">
            <v>fuel and bike work to salman</v>
          </cell>
          <cell r="E20345">
            <v>4000</v>
          </cell>
        </row>
        <row r="20346">
          <cell r="B20346" t="str">
            <v>CITI Bank</v>
          </cell>
          <cell r="C20346" t="str">
            <v>fare</v>
          </cell>
          <cell r="D20346" t="str">
            <v>paid</v>
          </cell>
          <cell r="E20346">
            <v>3500</v>
          </cell>
        </row>
        <row r="20347">
          <cell r="B20347" t="str">
            <v>CITI Bank</v>
          </cell>
          <cell r="C20347" t="str">
            <v>material</v>
          </cell>
          <cell r="D20347" t="str">
            <v>safety shoes purhcased</v>
          </cell>
          <cell r="E20347">
            <v>6900</v>
          </cell>
        </row>
        <row r="20348">
          <cell r="B20348" t="str">
            <v>DHL office</v>
          </cell>
          <cell r="C20348" t="str">
            <v>fare</v>
          </cell>
          <cell r="D20348" t="str">
            <v>paid</v>
          </cell>
          <cell r="E20348">
            <v>3000</v>
          </cell>
        </row>
        <row r="20349">
          <cell r="B20349" t="str">
            <v>3rd Floor NASTP</v>
          </cell>
          <cell r="C20349" t="str">
            <v>material</v>
          </cell>
          <cell r="D20349" t="str">
            <v>purhcased silicon and PU foam</v>
          </cell>
          <cell r="E20349">
            <v>19280</v>
          </cell>
        </row>
        <row r="20350">
          <cell r="B20350" t="str">
            <v>GSK DMC</v>
          </cell>
          <cell r="C20350" t="str">
            <v>fare</v>
          </cell>
          <cell r="D20350" t="str">
            <v>paid</v>
          </cell>
          <cell r="E20350">
            <v>3000</v>
          </cell>
        </row>
        <row r="20351">
          <cell r="B20351" t="str">
            <v>CITI Bank</v>
          </cell>
          <cell r="C20351" t="str">
            <v>salary</v>
          </cell>
          <cell r="D20351" t="str">
            <v>Jahangeer salary</v>
          </cell>
          <cell r="E20351">
            <v>100000</v>
          </cell>
        </row>
        <row r="20352">
          <cell r="B20352" t="str">
            <v>GSK DMC</v>
          </cell>
          <cell r="C20352" t="str">
            <v>Malik brother</v>
          </cell>
          <cell r="D20352" t="str">
            <v>cash paid for GSK project</v>
          </cell>
          <cell r="E20352">
            <v>27580</v>
          </cell>
        </row>
        <row r="20353">
          <cell r="B20353" t="str">
            <v>CITI Bank</v>
          </cell>
          <cell r="C20353" t="str">
            <v>fare</v>
          </cell>
          <cell r="D20353" t="str">
            <v>paid</v>
          </cell>
          <cell r="E20353">
            <v>3000</v>
          </cell>
        </row>
        <row r="20354">
          <cell r="B20354" t="str">
            <v>DHL office</v>
          </cell>
          <cell r="C20354" t="str">
            <v>fare</v>
          </cell>
          <cell r="D20354" t="str">
            <v>paid</v>
          </cell>
          <cell r="E20354">
            <v>1100</v>
          </cell>
        </row>
        <row r="20355">
          <cell r="B20355" t="str">
            <v>Meezan bank Head office</v>
          </cell>
          <cell r="C20355" t="str">
            <v>salary</v>
          </cell>
          <cell r="D20355" t="str">
            <v>Gul sher salary</v>
          </cell>
          <cell r="E20355">
            <v>18620</v>
          </cell>
        </row>
        <row r="20356">
          <cell r="B20356" t="str">
            <v>GSK DMC</v>
          </cell>
          <cell r="C20356" t="str">
            <v>salary</v>
          </cell>
          <cell r="D20356" t="str">
            <v>Abbas Ishaq salary</v>
          </cell>
          <cell r="E20356">
            <v>63650</v>
          </cell>
        </row>
        <row r="20357">
          <cell r="B20357" t="str">
            <v>Tomo JPMC</v>
          </cell>
          <cell r="C20357" t="str">
            <v>salary</v>
          </cell>
          <cell r="D20357" t="str">
            <v>Imran engr</v>
          </cell>
          <cell r="E20357">
            <v>78831</v>
          </cell>
        </row>
        <row r="20358">
          <cell r="B20358" t="str">
            <v>office</v>
          </cell>
          <cell r="C20358" t="str">
            <v>office</v>
          </cell>
          <cell r="D20358" t="str">
            <v>for office use</v>
          </cell>
          <cell r="E20358">
            <v>5000</v>
          </cell>
        </row>
        <row r="20359">
          <cell r="B20359" t="str">
            <v>office</v>
          </cell>
          <cell r="C20359" t="str">
            <v>salary</v>
          </cell>
          <cell r="D20359" t="str">
            <v>Office</v>
          </cell>
          <cell r="E20359">
            <v>200250</v>
          </cell>
        </row>
        <row r="20360">
          <cell r="B20360" t="str">
            <v>GSK DMC</v>
          </cell>
          <cell r="C20360" t="str">
            <v>fuel</v>
          </cell>
          <cell r="D20360" t="str">
            <v>to salman rider</v>
          </cell>
          <cell r="E20360">
            <v>1000</v>
          </cell>
        </row>
        <row r="20361">
          <cell r="B20361" t="str">
            <v>Tomo JPMC</v>
          </cell>
          <cell r="C20361" t="str">
            <v>Noman Engineering</v>
          </cell>
          <cell r="D20361" t="str">
            <v>Sheet to Noman engr (sheet from al madina) = 500,000</v>
          </cell>
          <cell r="E20361">
            <v>250000</v>
          </cell>
        </row>
        <row r="20362">
          <cell r="B20362" t="str">
            <v>BAH 12th Floor</v>
          </cell>
          <cell r="C20362" t="str">
            <v>Noman Engineering</v>
          </cell>
          <cell r="D20362" t="str">
            <v>Sheet to Noman engr (sheet from al madina) = 500,000</v>
          </cell>
          <cell r="E20362">
            <v>250000</v>
          </cell>
        </row>
        <row r="20363">
          <cell r="B20363" t="str">
            <v>Gul Ahmed</v>
          </cell>
          <cell r="C20363" t="str">
            <v>shabbir brothers</v>
          </cell>
          <cell r="D20363" t="str">
            <v>Cash to Shabbir Brothers (Rec by Jibran) from al madina)</v>
          </cell>
          <cell r="E20363">
            <v>85600</v>
          </cell>
        </row>
        <row r="20364">
          <cell r="B20364" t="str">
            <v>GSK office</v>
          </cell>
          <cell r="C20364" t="str">
            <v>mungo</v>
          </cell>
          <cell r="D20364" t="str">
            <v>To Mungo (online by adeel) = 300,000</v>
          </cell>
          <cell r="E20364">
            <v>16040</v>
          </cell>
        </row>
        <row r="20365">
          <cell r="B20365" t="str">
            <v>Meezan bank Head office</v>
          </cell>
          <cell r="C20365" t="str">
            <v>mungo</v>
          </cell>
          <cell r="D20365" t="str">
            <v>To Mungo (online by adeel) = 300,000</v>
          </cell>
          <cell r="E20365">
            <v>8865</v>
          </cell>
        </row>
        <row r="20366">
          <cell r="B20366" t="str">
            <v>Daraz Office</v>
          </cell>
          <cell r="C20366" t="str">
            <v>mungo</v>
          </cell>
          <cell r="D20366" t="str">
            <v>To Mungo (online by adeel) = 300,000</v>
          </cell>
          <cell r="E20366">
            <v>5650</v>
          </cell>
        </row>
        <row r="20367">
          <cell r="B20367" t="str">
            <v>BAF-Maintenance24</v>
          </cell>
          <cell r="C20367" t="str">
            <v>mungo</v>
          </cell>
          <cell r="D20367" t="str">
            <v>To Mungo (online by adeel) = 300,000</v>
          </cell>
          <cell r="E20367">
            <v>54460</v>
          </cell>
        </row>
        <row r="20368">
          <cell r="B20368" t="str">
            <v>Engro 3rd &amp; 8th Floor</v>
          </cell>
          <cell r="C20368" t="str">
            <v>mungo</v>
          </cell>
          <cell r="D20368" t="str">
            <v>To Mungo (online by adeel) = 300,000</v>
          </cell>
          <cell r="E20368">
            <v>24884</v>
          </cell>
        </row>
        <row r="20369">
          <cell r="B20369" t="str">
            <v>BAH 12th Floor</v>
          </cell>
          <cell r="C20369" t="str">
            <v>mungo</v>
          </cell>
          <cell r="D20369" t="str">
            <v>To Mungo (online by adeel) = 300,000</v>
          </cell>
          <cell r="E20369">
            <v>51300</v>
          </cell>
        </row>
        <row r="20370">
          <cell r="B20370" t="str">
            <v>Gul Ahmed</v>
          </cell>
          <cell r="C20370" t="str">
            <v>mungo</v>
          </cell>
          <cell r="D20370" t="str">
            <v>To Mungo (online by adeel) = 300,000</v>
          </cell>
          <cell r="E20370">
            <v>62465</v>
          </cell>
        </row>
        <row r="20371">
          <cell r="B20371" t="str">
            <v>DHL office</v>
          </cell>
          <cell r="C20371" t="str">
            <v>mungo</v>
          </cell>
          <cell r="D20371" t="str">
            <v>To Mungo (online by adeel) = 300,000</v>
          </cell>
          <cell r="E20371">
            <v>32400</v>
          </cell>
        </row>
        <row r="20372">
          <cell r="B20372" t="str">
            <v>CITI Bank</v>
          </cell>
          <cell r="C20372" t="str">
            <v>mungo</v>
          </cell>
          <cell r="D20372" t="str">
            <v>To Mungo (online by adeel) = 300,000</v>
          </cell>
          <cell r="E20372">
            <v>43936</v>
          </cell>
        </row>
        <row r="20373">
          <cell r="B20373" t="str">
            <v>3rd Floor NASTP</v>
          </cell>
          <cell r="C20373" t="str">
            <v>abdullah enterprises</v>
          </cell>
          <cell r="D20373" t="str">
            <v>To kashif air devices (online by adeel)</v>
          </cell>
          <cell r="E20373">
            <v>441625</v>
          </cell>
        </row>
        <row r="20374">
          <cell r="B20374" t="str">
            <v>Ernst &amp; Young</v>
          </cell>
          <cell r="C20374" t="str">
            <v>material</v>
          </cell>
          <cell r="D20374" t="str">
            <v>misc mateiral by majid insulator</v>
          </cell>
          <cell r="E20374">
            <v>13000</v>
          </cell>
        </row>
        <row r="20375">
          <cell r="B20375" t="str">
            <v>CITI Bank</v>
          </cell>
          <cell r="C20375" t="str">
            <v>salary</v>
          </cell>
          <cell r="D20375" t="str">
            <v>Lateef &amp; chacha lateef</v>
          </cell>
          <cell r="E20375">
            <v>65140</v>
          </cell>
        </row>
        <row r="20376">
          <cell r="B20376" t="str">
            <v>office</v>
          </cell>
          <cell r="C20376" t="str">
            <v>office</v>
          </cell>
          <cell r="D20376" t="str">
            <v>umer for office use</v>
          </cell>
          <cell r="E20376">
            <v>1500</v>
          </cell>
        </row>
        <row r="20377">
          <cell r="B20377" t="str">
            <v>office</v>
          </cell>
          <cell r="C20377" t="str">
            <v>office</v>
          </cell>
          <cell r="D20377" t="str">
            <v>umer for office use</v>
          </cell>
          <cell r="E20377">
            <v>1500</v>
          </cell>
        </row>
        <row r="20378">
          <cell r="B20378" t="str">
            <v>Tomo JPMC</v>
          </cell>
          <cell r="C20378" t="str">
            <v>salary</v>
          </cell>
          <cell r="D20378" t="str">
            <v>Irfan bhai salary</v>
          </cell>
          <cell r="E20378">
            <v>50980</v>
          </cell>
        </row>
        <row r="20379">
          <cell r="B20379" t="str">
            <v xml:space="preserve">MHR Personal </v>
          </cell>
          <cell r="C20379" t="str">
            <v>rehana aunty</v>
          </cell>
          <cell r="D20379" t="str">
            <v>mobile balance and ufone card</v>
          </cell>
          <cell r="E20379">
            <v>2550</v>
          </cell>
        </row>
        <row r="20380">
          <cell r="B20380" t="str">
            <v>GSK DMC</v>
          </cell>
          <cell r="C20380" t="str">
            <v>fuel</v>
          </cell>
          <cell r="D20380" t="str">
            <v>to salman rider</v>
          </cell>
          <cell r="E20380">
            <v>2000</v>
          </cell>
        </row>
        <row r="20381">
          <cell r="B20381" t="str">
            <v>o/m NASTP</v>
          </cell>
          <cell r="C20381" t="str">
            <v>salary</v>
          </cell>
          <cell r="D20381" t="str">
            <v>NASTP staff salary</v>
          </cell>
          <cell r="E20381">
            <v>865653</v>
          </cell>
        </row>
        <row r="20382">
          <cell r="B20382" t="str">
            <v>FTC Floors</v>
          </cell>
          <cell r="C20382" t="str">
            <v>salary</v>
          </cell>
          <cell r="D20382" t="str">
            <v>ftc staff salaries</v>
          </cell>
          <cell r="E20382">
            <v>203198</v>
          </cell>
        </row>
        <row r="20383">
          <cell r="B20383" t="str">
            <v>GSK DMC</v>
          </cell>
          <cell r="C20383" t="str">
            <v>salary</v>
          </cell>
          <cell r="D20383" t="str">
            <v>Engr Ahsan  salary</v>
          </cell>
          <cell r="E20383">
            <v>76300</v>
          </cell>
        </row>
        <row r="20384">
          <cell r="B20384" t="str">
            <v>BAH 12th Floor</v>
          </cell>
          <cell r="C20384" t="str">
            <v>misc</v>
          </cell>
          <cell r="D20384" t="str">
            <v>misc puhcases at BAH</v>
          </cell>
          <cell r="E20384">
            <v>1700</v>
          </cell>
        </row>
        <row r="20385">
          <cell r="B20385" t="str">
            <v>FTC Floors</v>
          </cell>
          <cell r="C20385" t="str">
            <v>misc</v>
          </cell>
          <cell r="D20385" t="str">
            <v>paid for tea and refreshment + ducting clothes</v>
          </cell>
          <cell r="E20385">
            <v>4000</v>
          </cell>
        </row>
        <row r="20386">
          <cell r="B20386" t="str">
            <v>LAMA Outlet</v>
          </cell>
          <cell r="C20386" t="str">
            <v>fare</v>
          </cell>
          <cell r="D20386" t="str">
            <v>paid</v>
          </cell>
          <cell r="E20386">
            <v>1200</v>
          </cell>
        </row>
        <row r="20387">
          <cell r="B20387" t="str">
            <v>Bahria project</v>
          </cell>
          <cell r="C20387" t="str">
            <v>misc</v>
          </cell>
          <cell r="D20387" t="str">
            <v>to amjad for misc expenses</v>
          </cell>
          <cell r="E20387">
            <v>1500</v>
          </cell>
        </row>
        <row r="20388">
          <cell r="B20388" t="str">
            <v>office</v>
          </cell>
          <cell r="C20388" t="str">
            <v>misc</v>
          </cell>
          <cell r="D20388" t="str">
            <v>wrapping tapes</v>
          </cell>
          <cell r="E20388">
            <v>900</v>
          </cell>
        </row>
        <row r="20389">
          <cell r="B20389" t="str">
            <v>office</v>
          </cell>
          <cell r="C20389" t="str">
            <v>office</v>
          </cell>
          <cell r="D20389" t="str">
            <v>for office use</v>
          </cell>
          <cell r="E20389">
            <v>5000</v>
          </cell>
        </row>
        <row r="20390">
          <cell r="B20390" t="str">
            <v>o/m NASTP</v>
          </cell>
          <cell r="C20390" t="str">
            <v>mineral water</v>
          </cell>
          <cell r="D20390" t="str">
            <v>paid to israr bhai</v>
          </cell>
          <cell r="E20390">
            <v>5560</v>
          </cell>
        </row>
        <row r="20391">
          <cell r="B20391" t="str">
            <v>Engro 3rd &amp; 8th Floor</v>
          </cell>
          <cell r="C20391" t="str">
            <v>saqib insulation</v>
          </cell>
          <cell r="D20391" t="str">
            <v>to saqib insulator in engro 3rd floor (onlone by adeel)</v>
          </cell>
          <cell r="E20391">
            <v>60000</v>
          </cell>
        </row>
        <row r="20392">
          <cell r="B20392" t="str">
            <v>GSK DMC</v>
          </cell>
          <cell r="C20392" t="str">
            <v>faheem elec</v>
          </cell>
          <cell r="D20392" t="str">
            <v>Cash advance in labour (by BH)</v>
          </cell>
          <cell r="E20392">
            <v>60000</v>
          </cell>
        </row>
        <row r="20393">
          <cell r="B20393" t="str">
            <v>O/M The Place</v>
          </cell>
          <cell r="C20393" t="str">
            <v>salary</v>
          </cell>
          <cell r="D20393" t="str">
            <v>The place staff salaries</v>
          </cell>
          <cell r="E20393">
            <v>160181</v>
          </cell>
        </row>
        <row r="20394">
          <cell r="B20394" t="str">
            <v>DHL office</v>
          </cell>
          <cell r="C20394" t="str">
            <v>Adnan Hyder</v>
          </cell>
          <cell r="D20394" t="str">
            <v>To adnan hyder for misc (Online by Adeel)</v>
          </cell>
          <cell r="E20394">
            <v>150000</v>
          </cell>
        </row>
        <row r="20395">
          <cell r="B20395" t="str">
            <v xml:space="preserve">MHR Personal </v>
          </cell>
          <cell r="C20395" t="str">
            <v>Groceries</v>
          </cell>
          <cell r="D20395" t="str">
            <v>Groceries (April to July 24) (by bH)</v>
          </cell>
          <cell r="E20395">
            <v>340000</v>
          </cell>
        </row>
        <row r="20396">
          <cell r="B20396" t="str">
            <v xml:space="preserve">MHR Personal </v>
          </cell>
          <cell r="C20396" t="str">
            <v>Milk expenses</v>
          </cell>
          <cell r="D20396" t="str">
            <v>Milk expenses MHR (may 24 to July) (by bH)</v>
          </cell>
          <cell r="E20396">
            <v>45000</v>
          </cell>
        </row>
        <row r="20397">
          <cell r="B20397" t="str">
            <v>CITI Bank</v>
          </cell>
          <cell r="C20397" t="str">
            <v>fare</v>
          </cell>
          <cell r="D20397" t="str">
            <v>Paid to danish suzuki</v>
          </cell>
          <cell r="E20397">
            <v>4000</v>
          </cell>
        </row>
        <row r="20398">
          <cell r="B20398" t="str">
            <v>Gul Ahmed</v>
          </cell>
          <cell r="C20398" t="str">
            <v>material</v>
          </cell>
          <cell r="D20398" t="str">
            <v>Given to abbas</v>
          </cell>
          <cell r="E20398">
            <v>3000</v>
          </cell>
        </row>
        <row r="20399">
          <cell r="B20399" t="str">
            <v>Engro 3rd &amp; 8th Floor</v>
          </cell>
          <cell r="C20399" t="str">
            <v>material</v>
          </cell>
          <cell r="D20399" t="str">
            <v>purchased dammer tapes</v>
          </cell>
          <cell r="E20399">
            <v>1270</v>
          </cell>
        </row>
        <row r="20400">
          <cell r="B20400" t="str">
            <v>Gul Ahmed</v>
          </cell>
          <cell r="C20400" t="str">
            <v>material</v>
          </cell>
          <cell r="D20400" t="str">
            <v>purhcaed red oxide and mixing oil</v>
          </cell>
          <cell r="E20400">
            <v>5660</v>
          </cell>
        </row>
        <row r="20401">
          <cell r="B20401" t="str">
            <v>Meezan bank Head office</v>
          </cell>
          <cell r="C20401" t="str">
            <v>material</v>
          </cell>
          <cell r="D20401" t="str">
            <v>prhcased pipe leveler by abid</v>
          </cell>
          <cell r="E20401">
            <v>1000</v>
          </cell>
        </row>
        <row r="20402">
          <cell r="B20402" t="str">
            <v>Meezan bank Head office</v>
          </cell>
          <cell r="C20402" t="str">
            <v>salary</v>
          </cell>
          <cell r="D20402" t="str">
            <v>Khushnood salary</v>
          </cell>
          <cell r="E20402">
            <v>36532</v>
          </cell>
        </row>
        <row r="20403">
          <cell r="B20403" t="str">
            <v>office</v>
          </cell>
          <cell r="C20403" t="str">
            <v>salary</v>
          </cell>
          <cell r="D20403" t="str">
            <v>Abuzar salary MCB chq 1973738931</v>
          </cell>
          <cell r="E20403">
            <v>75000</v>
          </cell>
        </row>
        <row r="20404">
          <cell r="B20404" t="str">
            <v>DHL office</v>
          </cell>
          <cell r="C20404" t="str">
            <v>fare</v>
          </cell>
          <cell r="D20404" t="str">
            <v>paid</v>
          </cell>
          <cell r="E20404">
            <v>3500</v>
          </cell>
        </row>
        <row r="20405">
          <cell r="B20405" t="str">
            <v>CITI Bank</v>
          </cell>
          <cell r="C20405" t="str">
            <v>KTM</v>
          </cell>
          <cell r="D20405" t="str">
            <v>To KTM for Zilver fixtures (Online by Adeel)</v>
          </cell>
          <cell r="E20405">
            <v>123300</v>
          </cell>
        </row>
        <row r="20406">
          <cell r="B20406" t="str">
            <v>GSK DMC</v>
          </cell>
          <cell r="C20406" t="str">
            <v>Fame International</v>
          </cell>
          <cell r="D20406" t="str">
            <v>To Fame (Online by Adeel)</v>
          </cell>
          <cell r="E20406">
            <v>40800</v>
          </cell>
        </row>
        <row r="20407">
          <cell r="B20407" t="str">
            <v>BAF-Maintenance24</v>
          </cell>
          <cell r="C20407" t="str">
            <v>Misc</v>
          </cell>
          <cell r="D20407" t="str">
            <v>TO IQBAL Core (Online by adeel)</v>
          </cell>
          <cell r="E20407">
            <v>74000</v>
          </cell>
        </row>
        <row r="20408">
          <cell r="B20408" t="str">
            <v>Manto DML</v>
          </cell>
          <cell r="C20408" t="str">
            <v>Material</v>
          </cell>
          <cell r="D20408" t="str">
            <v>TO Imran purchased nut bolts (Online by adeel)</v>
          </cell>
          <cell r="E20408">
            <v>8730</v>
          </cell>
        </row>
        <row r="20409">
          <cell r="B20409" t="str">
            <v>o/m NASTP</v>
          </cell>
          <cell r="C20409" t="str">
            <v>Material</v>
          </cell>
          <cell r="D20409" t="str">
            <v>TO ibraheem fittings (online by adeel)</v>
          </cell>
          <cell r="E20409">
            <v>19800</v>
          </cell>
        </row>
        <row r="20410">
          <cell r="B20410" t="str">
            <v>CITI Bank</v>
          </cell>
          <cell r="C20410" t="str">
            <v>sadiq pipe</v>
          </cell>
          <cell r="D20410" t="str">
            <v>TO Sadiq pipe (Online by adeel)</v>
          </cell>
          <cell r="E20410">
            <v>100000</v>
          </cell>
        </row>
        <row r="20411">
          <cell r="B20411" t="str">
            <v>Burhani mehal (new)</v>
          </cell>
          <cell r="C20411" t="str">
            <v>Ismail jee</v>
          </cell>
          <cell r="D20411" t="str">
            <v>TO Porta Ismail jee (online by adeel)</v>
          </cell>
          <cell r="E20411">
            <v>93000</v>
          </cell>
        </row>
        <row r="20412">
          <cell r="B20412" t="str">
            <v>GSK DMC</v>
          </cell>
          <cell r="C20412" t="str">
            <v>material</v>
          </cell>
          <cell r="D20412" t="str">
            <v>TO MBI Industries for nut bolt payment (online by adeel)</v>
          </cell>
          <cell r="E20412">
            <v>49350</v>
          </cell>
        </row>
        <row r="20413">
          <cell r="B20413" t="str">
            <v>CITI Bank</v>
          </cell>
          <cell r="C20413" t="str">
            <v>Material</v>
          </cell>
          <cell r="D20413" t="str">
            <v>TO Muzammli caree of Abbas Brothers (online by adeel)</v>
          </cell>
          <cell r="E20413">
            <v>96668</v>
          </cell>
        </row>
        <row r="20414">
          <cell r="B20414" t="str">
            <v>Bahria project</v>
          </cell>
          <cell r="C20414" t="str">
            <v>salary</v>
          </cell>
          <cell r="D20414" t="str">
            <v>Amjad + Gher khan salary</v>
          </cell>
          <cell r="E20414">
            <v>58500</v>
          </cell>
        </row>
        <row r="20415">
          <cell r="B20415" t="str">
            <v>office</v>
          </cell>
          <cell r="C20415" t="str">
            <v>office</v>
          </cell>
          <cell r="D20415" t="str">
            <v>for office use</v>
          </cell>
          <cell r="E20415">
            <v>5000</v>
          </cell>
        </row>
        <row r="20416">
          <cell r="B20416" t="str">
            <v>Meezan bank Head office</v>
          </cell>
          <cell r="C20416" t="str">
            <v>salary</v>
          </cell>
          <cell r="D20416" t="str">
            <v>Shahid, nadeem painter + Fahad</v>
          </cell>
          <cell r="E20416">
            <v>149270</v>
          </cell>
        </row>
        <row r="20417">
          <cell r="B20417" t="str">
            <v>Meezan bank Head office</v>
          </cell>
          <cell r="C20417" t="str">
            <v>charity</v>
          </cell>
          <cell r="D20417" t="str">
            <v>given by nadeem bhai</v>
          </cell>
          <cell r="E20417">
            <v>2250</v>
          </cell>
        </row>
        <row r="20418">
          <cell r="B20418" t="str">
            <v>office</v>
          </cell>
          <cell r="C20418" t="str">
            <v>fuel</v>
          </cell>
          <cell r="D20418" t="str">
            <v>paid to salman</v>
          </cell>
          <cell r="E20418">
            <v>2000</v>
          </cell>
        </row>
        <row r="20419">
          <cell r="B20419" t="str">
            <v>Meezan bank Head office</v>
          </cell>
          <cell r="C20419" t="str">
            <v>salary</v>
          </cell>
          <cell r="D20419" t="str">
            <v>amir engr salary</v>
          </cell>
          <cell r="E20419">
            <v>60200</v>
          </cell>
        </row>
        <row r="20420">
          <cell r="B20420" t="str">
            <v>office</v>
          </cell>
          <cell r="C20420" t="str">
            <v>salary</v>
          </cell>
          <cell r="D20420" t="str">
            <v>ashraf bhai salary after advance deduct</v>
          </cell>
          <cell r="E20420">
            <v>55000</v>
          </cell>
        </row>
        <row r="20421">
          <cell r="B20421" t="str">
            <v>office</v>
          </cell>
          <cell r="C20421" t="str">
            <v>salary</v>
          </cell>
          <cell r="D20421" t="str">
            <v>salman rider for 9 days</v>
          </cell>
          <cell r="E20421">
            <v>7260</v>
          </cell>
        </row>
        <row r="20422">
          <cell r="B20422" t="str">
            <v>Gul Ahmed</v>
          </cell>
          <cell r="C20422" t="str">
            <v>misc</v>
          </cell>
          <cell r="D20422" t="str">
            <v>nadeem bhai mobile balance</v>
          </cell>
          <cell r="E20422">
            <v>1000</v>
          </cell>
        </row>
        <row r="20423">
          <cell r="B20423" t="str">
            <v>GSK DMC</v>
          </cell>
          <cell r="C20423" t="str">
            <v>misc</v>
          </cell>
          <cell r="D20423" t="str">
            <v>misc by jahangeer</v>
          </cell>
          <cell r="E20423">
            <v>4800</v>
          </cell>
        </row>
        <row r="20424">
          <cell r="B20424" t="str">
            <v>Engro 3rd &amp; 8th Floor</v>
          </cell>
          <cell r="C20424" t="str">
            <v>salary</v>
          </cell>
          <cell r="D20424" t="str">
            <v xml:space="preserve">RAZA, Umair, Laraib, Zafar, Abid, Abid, Ahmed </v>
          </cell>
          <cell r="E20424">
            <v>220455</v>
          </cell>
        </row>
        <row r="20425">
          <cell r="B20425" t="str">
            <v xml:space="preserve">O/M Nue Multiplex </v>
          </cell>
          <cell r="C20425" t="str">
            <v>salary</v>
          </cell>
          <cell r="D20425" t="str">
            <v>RMR staff salaries</v>
          </cell>
          <cell r="E20425">
            <v>145550</v>
          </cell>
        </row>
        <row r="20426">
          <cell r="B20426" t="str">
            <v>office</v>
          </cell>
          <cell r="C20426" t="str">
            <v>office</v>
          </cell>
          <cell r="D20426" t="str">
            <v>for office use</v>
          </cell>
          <cell r="E20426">
            <v>5000</v>
          </cell>
        </row>
        <row r="20427">
          <cell r="B20427" t="str">
            <v xml:space="preserve">O/M Nue Multiplex </v>
          </cell>
          <cell r="C20427" t="str">
            <v>material</v>
          </cell>
          <cell r="D20427" t="str">
            <v>purhcased black tapes by noor alam</v>
          </cell>
          <cell r="E20427">
            <v>300</v>
          </cell>
        </row>
        <row r="20428">
          <cell r="B20428" t="str">
            <v>Tomo JPMC</v>
          </cell>
          <cell r="C20428" t="str">
            <v>material</v>
          </cell>
          <cell r="D20428" t="str">
            <v>purhcased Chaneel 3 x 1-1/2</v>
          </cell>
          <cell r="E20428">
            <v>10450</v>
          </cell>
        </row>
        <row r="20429">
          <cell r="B20429" t="str">
            <v>DHL office</v>
          </cell>
          <cell r="C20429" t="str">
            <v>material</v>
          </cell>
          <cell r="D20429" t="str">
            <v>purchased insulation profile from fast cool</v>
          </cell>
          <cell r="E20429">
            <v>3300</v>
          </cell>
        </row>
        <row r="20430">
          <cell r="B20430" t="str">
            <v>DHL office</v>
          </cell>
          <cell r="C20430" t="str">
            <v>material</v>
          </cell>
          <cell r="D20430" t="str">
            <v>purchased screw</v>
          </cell>
          <cell r="E20430">
            <v>300</v>
          </cell>
        </row>
        <row r="20431">
          <cell r="B20431" t="str">
            <v>Meezan bank Head office</v>
          </cell>
          <cell r="C20431" t="str">
            <v>material</v>
          </cell>
          <cell r="D20431" t="str">
            <v>purchased ss wire mech</v>
          </cell>
          <cell r="E20431">
            <v>900</v>
          </cell>
        </row>
        <row r="20432">
          <cell r="B20432" t="str">
            <v>GSK DMC</v>
          </cell>
          <cell r="C20432" t="str">
            <v>fare</v>
          </cell>
          <cell r="D20432" t="str">
            <v>paid</v>
          </cell>
          <cell r="E20432">
            <v>2000</v>
          </cell>
        </row>
        <row r="20433">
          <cell r="B20433" t="str">
            <v>Orient DML</v>
          </cell>
          <cell r="C20433" t="str">
            <v>charity</v>
          </cell>
          <cell r="D20433" t="str">
            <v>paid by rehan to needy family</v>
          </cell>
          <cell r="E20433">
            <v>5000</v>
          </cell>
        </row>
        <row r="20434">
          <cell r="B20434" t="str">
            <v>O/M The Place</v>
          </cell>
          <cell r="C20434" t="str">
            <v>misc</v>
          </cell>
          <cell r="D20434" t="str">
            <v>3 phase pump Motor aligment given to mumtaz</v>
          </cell>
          <cell r="E20434">
            <v>7000</v>
          </cell>
        </row>
        <row r="20435">
          <cell r="B20435" t="str">
            <v>DHL office</v>
          </cell>
          <cell r="C20435" t="str">
            <v>fare</v>
          </cell>
          <cell r="D20435" t="str">
            <v>paid</v>
          </cell>
          <cell r="E20435">
            <v>900</v>
          </cell>
        </row>
        <row r="20436">
          <cell r="B20436" t="str">
            <v>BAF-Maintenance24</v>
          </cell>
          <cell r="C20436" t="str">
            <v>Chemical</v>
          </cell>
          <cell r="D20436" t="str">
            <v>To muneer ahmed (Online by adeel)</v>
          </cell>
          <cell r="E20436">
            <v>32000</v>
          </cell>
        </row>
        <row r="20437">
          <cell r="B20437" t="str">
            <v>CITI Bank</v>
          </cell>
          <cell r="C20437" t="str">
            <v>Material</v>
          </cell>
          <cell r="D20437" t="str">
            <v>To M. Amir for purhcaed of 200 nos linkadaptor (Online by adeel)</v>
          </cell>
          <cell r="E20437">
            <v>34000</v>
          </cell>
        </row>
        <row r="20438">
          <cell r="B20438" t="str">
            <v>CITI Bank</v>
          </cell>
          <cell r="C20438" t="str">
            <v>Material</v>
          </cell>
          <cell r="D20438" t="str">
            <v>To Hussain S Diwan for fittings (Online by adeel)</v>
          </cell>
          <cell r="E20438">
            <v>49870</v>
          </cell>
        </row>
        <row r="20439">
          <cell r="B20439" t="str">
            <v>Sana safinaz DML</v>
          </cell>
          <cell r="C20439" t="str">
            <v>Material</v>
          </cell>
          <cell r="D20439" t="str">
            <v>To A. Rehman chohdry Gi sheet purchased by Noman Lahore (Online by adeel)</v>
          </cell>
          <cell r="E20439">
            <v>300000</v>
          </cell>
        </row>
        <row r="20440">
          <cell r="B20440" t="str">
            <v>CITI Bank</v>
          </cell>
          <cell r="C20440" t="str">
            <v>Drawings</v>
          </cell>
          <cell r="D20440" t="str">
            <v>To S. Azam Hussaini for drawings print (Online by adeel) = 42000</v>
          </cell>
          <cell r="E20440">
            <v>10500</v>
          </cell>
        </row>
        <row r="20441">
          <cell r="B20441" t="str">
            <v>GSK DMC</v>
          </cell>
          <cell r="C20441" t="str">
            <v>Drawings</v>
          </cell>
          <cell r="D20441" t="str">
            <v>To S. Azam Hussaini for drawings print (Online by adeel) = 42000</v>
          </cell>
          <cell r="E20441">
            <v>10500</v>
          </cell>
        </row>
        <row r="20442">
          <cell r="B20442" t="str">
            <v>BAH 22 &amp; 23rd Floor</v>
          </cell>
          <cell r="C20442" t="str">
            <v>Drawings</v>
          </cell>
          <cell r="D20442" t="str">
            <v>To S. Azam Hussaini for drawings print (Online by adeel) = 42000</v>
          </cell>
          <cell r="E20442">
            <v>10500</v>
          </cell>
        </row>
        <row r="20443">
          <cell r="B20443" t="str">
            <v>Engro 3rd &amp; 8th Floor</v>
          </cell>
          <cell r="C20443" t="str">
            <v>Drawings</v>
          </cell>
          <cell r="D20443" t="str">
            <v>To S. Azam Hussaini for drawings print (Online by adeel) = 42000</v>
          </cell>
          <cell r="E20443">
            <v>10500</v>
          </cell>
        </row>
        <row r="20444">
          <cell r="B20444" t="str">
            <v>DHL office</v>
          </cell>
          <cell r="C20444" t="str">
            <v>fare</v>
          </cell>
          <cell r="D20444" t="str">
            <v>paid</v>
          </cell>
          <cell r="E20444">
            <v>2300</v>
          </cell>
        </row>
        <row r="20445">
          <cell r="B20445" t="str">
            <v>Gul Ahmed</v>
          </cell>
          <cell r="C20445" t="str">
            <v>fare</v>
          </cell>
          <cell r="D20445" t="str">
            <v>paid</v>
          </cell>
          <cell r="E20445">
            <v>2300</v>
          </cell>
        </row>
        <row r="20446">
          <cell r="B20446" t="str">
            <v>Meezan bank Head office</v>
          </cell>
          <cell r="C20446" t="str">
            <v>material</v>
          </cell>
          <cell r="D20446" t="str">
            <v>purhcased rubber sheet and isolator</v>
          </cell>
          <cell r="E20446">
            <v>26600</v>
          </cell>
        </row>
        <row r="20447">
          <cell r="B20447" t="str">
            <v>office</v>
          </cell>
          <cell r="C20447" t="str">
            <v>office</v>
          </cell>
          <cell r="D20447" t="str">
            <v>Bilal bhai guest PIZZA</v>
          </cell>
          <cell r="E20447">
            <v>2000</v>
          </cell>
        </row>
        <row r="20448">
          <cell r="B20448" t="str">
            <v>GSK DMC</v>
          </cell>
          <cell r="C20448" t="str">
            <v>material</v>
          </cell>
          <cell r="D20448" t="str">
            <v>purchased 5" grinder and cutting disc by abbas from innco</v>
          </cell>
          <cell r="E20448">
            <v>7880</v>
          </cell>
        </row>
        <row r="20449">
          <cell r="B20449" t="str">
            <v>Meezan bank Head office</v>
          </cell>
          <cell r="C20449" t="str">
            <v>material</v>
          </cell>
          <cell r="D20449" t="str">
            <v>purchased kraft papers + tapes</v>
          </cell>
          <cell r="E20449">
            <v>8000</v>
          </cell>
        </row>
        <row r="20450">
          <cell r="B20450" t="str">
            <v>LAMA Outlet</v>
          </cell>
          <cell r="C20450" t="str">
            <v>material</v>
          </cell>
          <cell r="D20450" t="str">
            <v>welding rods and disc by salman</v>
          </cell>
          <cell r="E20450">
            <v>2250</v>
          </cell>
        </row>
        <row r="20451">
          <cell r="B20451" t="str">
            <v>GSK DMC</v>
          </cell>
          <cell r="C20451" t="str">
            <v>fare</v>
          </cell>
          <cell r="D20451" t="str">
            <v>PAID</v>
          </cell>
          <cell r="E20451">
            <v>2000</v>
          </cell>
        </row>
        <row r="20452">
          <cell r="B20452" t="str">
            <v>office</v>
          </cell>
          <cell r="C20452" t="str">
            <v>office</v>
          </cell>
          <cell r="D20452" t="str">
            <v>for office use</v>
          </cell>
          <cell r="E20452">
            <v>4000</v>
          </cell>
        </row>
        <row r="20453">
          <cell r="B20453" t="str">
            <v>DHL office</v>
          </cell>
          <cell r="C20453" t="str">
            <v>Adam regger</v>
          </cell>
          <cell r="D20453" t="str">
            <v>Cash collect from Al madina by adman regger son for DHL work</v>
          </cell>
          <cell r="E20453">
            <v>32000</v>
          </cell>
        </row>
        <row r="20454">
          <cell r="B20454" t="str">
            <v>BAH 12th Floor</v>
          </cell>
          <cell r="C20454" t="str">
            <v>Misc</v>
          </cell>
          <cell r="D20454" t="str">
            <v>To Ayaz ali units hanging BAHL 12th floor(Online by adeel)</v>
          </cell>
          <cell r="E20454">
            <v>40000</v>
          </cell>
        </row>
        <row r="20455">
          <cell r="B20455" t="str">
            <v>J out let DML</v>
          </cell>
          <cell r="C20455" t="str">
            <v>Material</v>
          </cell>
          <cell r="D20455" t="str">
            <v>nut bolt for lahore (Online by adeel)</v>
          </cell>
          <cell r="E20455">
            <v>10500</v>
          </cell>
        </row>
        <row r="20456">
          <cell r="B20456" t="str">
            <v>Sana Safinaz</v>
          </cell>
          <cell r="C20456" t="str">
            <v>Zafar grills</v>
          </cell>
          <cell r="D20456" t="str">
            <v>Online by adeel to Zafar grills  = 200,000</v>
          </cell>
          <cell r="E20456">
            <v>15600</v>
          </cell>
        </row>
        <row r="20457">
          <cell r="B20457" t="str">
            <v>Riazeda project</v>
          </cell>
          <cell r="C20457" t="str">
            <v>Zafar grills</v>
          </cell>
          <cell r="D20457" t="str">
            <v>Online by adeel to Zafar grills  = 200,000</v>
          </cell>
          <cell r="E20457">
            <v>4500</v>
          </cell>
        </row>
        <row r="20458">
          <cell r="B20458" t="str">
            <v>BAH 22 &amp; 23rd Floor</v>
          </cell>
          <cell r="C20458" t="str">
            <v>Zafar grills</v>
          </cell>
          <cell r="D20458" t="str">
            <v>Online by adeel to Zafar grills  = 200,000</v>
          </cell>
          <cell r="E20458">
            <v>86852</v>
          </cell>
        </row>
        <row r="20459">
          <cell r="B20459" t="str">
            <v>Amreli steel</v>
          </cell>
          <cell r="C20459" t="str">
            <v>Zafar grills</v>
          </cell>
          <cell r="D20459" t="str">
            <v>Online by adeel to Zafar grills  = 200,000</v>
          </cell>
          <cell r="E20459">
            <v>33900</v>
          </cell>
        </row>
        <row r="20460">
          <cell r="B20460" t="str">
            <v>Tri fit Gym</v>
          </cell>
          <cell r="C20460" t="str">
            <v>Zafar grills</v>
          </cell>
          <cell r="D20460" t="str">
            <v>Online by adeel to Zafar grills  = 200,000</v>
          </cell>
          <cell r="E20460">
            <v>29000</v>
          </cell>
        </row>
        <row r="20461">
          <cell r="B20461" t="str">
            <v>O/M NASTP</v>
          </cell>
          <cell r="C20461" t="str">
            <v>Zafar grills</v>
          </cell>
          <cell r="D20461" t="str">
            <v>Online by adeel to Zafar grills  = 200,000</v>
          </cell>
          <cell r="E20461">
            <v>30148</v>
          </cell>
        </row>
        <row r="20462">
          <cell r="B20462" t="str">
            <v>Gul Ahmed</v>
          </cell>
          <cell r="C20462" t="str">
            <v>john</v>
          </cell>
          <cell r="D20462" t="str">
            <v>cash paid for labour (uptodate is 100,000)</v>
          </cell>
          <cell r="E20462">
            <v>50000</v>
          </cell>
        </row>
        <row r="20463">
          <cell r="B20463" t="str">
            <v>Gul Ahmed</v>
          </cell>
          <cell r="C20463" t="str">
            <v>salary</v>
          </cell>
          <cell r="D20463" t="str">
            <v>Noman bhai DM lahore salary</v>
          </cell>
          <cell r="E20463">
            <v>70000</v>
          </cell>
        </row>
        <row r="20464">
          <cell r="B20464" t="str">
            <v>Sana safinaz DML</v>
          </cell>
          <cell r="C20464" t="str">
            <v>salary</v>
          </cell>
          <cell r="D20464" t="str">
            <v>Talha site engr salary</v>
          </cell>
          <cell r="E20464">
            <v>58065</v>
          </cell>
        </row>
        <row r="20465">
          <cell r="B20465" t="str">
            <v>O/M The Place</v>
          </cell>
          <cell r="C20465" t="str">
            <v>salary</v>
          </cell>
          <cell r="D20465" t="str">
            <v>Zeeshan salary</v>
          </cell>
          <cell r="E20465">
            <v>28000</v>
          </cell>
        </row>
        <row r="20466">
          <cell r="B20466" t="str">
            <v>CITI Bank</v>
          </cell>
          <cell r="C20466" t="str">
            <v>fuel</v>
          </cell>
          <cell r="D20466" t="str">
            <v>claimed by kamran</v>
          </cell>
          <cell r="E20466">
            <v>1000</v>
          </cell>
        </row>
        <row r="20467">
          <cell r="B20467" t="str">
            <v>DHL office</v>
          </cell>
          <cell r="C20467" t="str">
            <v>fare</v>
          </cell>
          <cell r="D20467" t="str">
            <v>paid</v>
          </cell>
          <cell r="E20467">
            <v>1700</v>
          </cell>
        </row>
        <row r="20468">
          <cell r="B20468" t="str">
            <v>LAMA Outlet</v>
          </cell>
          <cell r="C20468" t="str">
            <v>fare</v>
          </cell>
          <cell r="D20468" t="str">
            <v>paid</v>
          </cell>
          <cell r="E20468">
            <v>800</v>
          </cell>
        </row>
        <row r="20469">
          <cell r="B20469" t="str">
            <v>BAF-Maintenance24</v>
          </cell>
          <cell r="C20469" t="str">
            <v>fare</v>
          </cell>
          <cell r="D20469" t="str">
            <v>paid</v>
          </cell>
          <cell r="E20469">
            <v>500</v>
          </cell>
        </row>
        <row r="20470">
          <cell r="B20470" t="str">
            <v>Tomo JPMC</v>
          </cell>
          <cell r="C20470" t="str">
            <v>Kamran insulator</v>
          </cell>
          <cell r="D20470" t="str">
            <v xml:space="preserve">cash paid for labour </v>
          </cell>
          <cell r="E20470">
            <v>30000</v>
          </cell>
        </row>
        <row r="20471">
          <cell r="B20471" t="str">
            <v>DHL office</v>
          </cell>
          <cell r="C20471" t="str">
            <v>Irfan contractor</v>
          </cell>
          <cell r="D20471" t="str">
            <v xml:space="preserve">cash paid for labour </v>
          </cell>
          <cell r="E20471">
            <v>10000</v>
          </cell>
        </row>
        <row r="20472">
          <cell r="B20472" t="str">
            <v>GSK DMC</v>
          </cell>
          <cell r="C20472" t="str">
            <v>fare</v>
          </cell>
          <cell r="D20472" t="str">
            <v>paid for rikshaw</v>
          </cell>
          <cell r="E20472">
            <v>800</v>
          </cell>
        </row>
        <row r="20473">
          <cell r="B20473" t="str">
            <v>DHL office</v>
          </cell>
          <cell r="C20473" t="str">
            <v>misc</v>
          </cell>
          <cell r="D20473" t="str">
            <v>paid to salman for parking</v>
          </cell>
          <cell r="E20473">
            <v>200</v>
          </cell>
        </row>
        <row r="20474">
          <cell r="B20474" t="str">
            <v>Gul Ahmed</v>
          </cell>
          <cell r="C20474" t="str">
            <v>material</v>
          </cell>
          <cell r="D20474" t="str">
            <v>Cash collect from Al madina by faheem for wire coil purchased</v>
          </cell>
          <cell r="E20474">
            <v>20000</v>
          </cell>
        </row>
        <row r="20475">
          <cell r="B20475" t="str">
            <v>BAF-Maintenance24</v>
          </cell>
          <cell r="C20475" t="str">
            <v>Shakeel duct</v>
          </cell>
          <cell r="D20475" t="str">
            <v xml:space="preserve">Cash collect from Al madina by shakeel </v>
          </cell>
          <cell r="E20475">
            <v>30000</v>
          </cell>
        </row>
        <row r="20476">
          <cell r="B20476" t="str">
            <v>Sana safinaz DML</v>
          </cell>
          <cell r="C20476" t="str">
            <v>Salary</v>
          </cell>
          <cell r="D20476" t="str">
            <v>Online by adeel to Noman for DML staff salaries</v>
          </cell>
          <cell r="E20476">
            <v>110550</v>
          </cell>
        </row>
        <row r="20477">
          <cell r="B20477" t="str">
            <v>CITI Bank</v>
          </cell>
          <cell r="C20477" t="str">
            <v>fare</v>
          </cell>
          <cell r="D20477" t="str">
            <v>paid</v>
          </cell>
          <cell r="E20477">
            <v>500</v>
          </cell>
        </row>
        <row r="20478">
          <cell r="B20478" t="str">
            <v>Engro Office</v>
          </cell>
          <cell r="C20478" t="str">
            <v>salary</v>
          </cell>
          <cell r="D20478" t="str">
            <v>Paid saalry for 9 days</v>
          </cell>
          <cell r="E20478">
            <v>15600</v>
          </cell>
        </row>
        <row r="20479">
          <cell r="B20479" t="str">
            <v>GSK DMC</v>
          </cell>
          <cell r="C20479" t="str">
            <v>Zahid Insulator</v>
          </cell>
          <cell r="D20479" t="str">
            <v>Online by adeel to Zahid insulator - toal amt = 200,000</v>
          </cell>
          <cell r="E20479">
            <v>100000</v>
          </cell>
        </row>
        <row r="20480">
          <cell r="B20480" t="str">
            <v>CITI Bank</v>
          </cell>
          <cell r="C20480" t="str">
            <v>Zahid Insulator</v>
          </cell>
          <cell r="D20480" t="str">
            <v>Online by adeel to Zahid insulator - toal amt = 200,000</v>
          </cell>
          <cell r="E20480">
            <v>100000</v>
          </cell>
        </row>
        <row r="20481">
          <cell r="B20481" t="str">
            <v>Gul Ahmed</v>
          </cell>
          <cell r="C20481" t="str">
            <v>Wire</v>
          </cell>
          <cell r="D20481" t="str">
            <v>Online by adeel to Muzammil enterprise for Coil purhcased</v>
          </cell>
          <cell r="E20481">
            <v>65000</v>
          </cell>
        </row>
        <row r="20482">
          <cell r="B20482" t="str">
            <v>DHL office</v>
          </cell>
          <cell r="C20482" t="str">
            <v>Amir contractor</v>
          </cell>
          <cell r="D20482" t="str">
            <v>Online by BH</v>
          </cell>
          <cell r="E20482">
            <v>100000</v>
          </cell>
        </row>
        <row r="20483">
          <cell r="B20483" t="str">
            <v>Sana safinaz DML</v>
          </cell>
          <cell r="C20483" t="str">
            <v>Material</v>
          </cell>
          <cell r="D20483" t="str">
            <v xml:space="preserve">Online by adeel to Ali Hassan for  fittings purchcased </v>
          </cell>
          <cell r="E20483">
            <v>50000</v>
          </cell>
        </row>
        <row r="20484">
          <cell r="B20484" t="str">
            <v>Orient DML</v>
          </cell>
          <cell r="C20484" t="str">
            <v>Material</v>
          </cell>
          <cell r="D20484" t="str">
            <v>Online by adeel to Greentech E2 for clamp purchased</v>
          </cell>
          <cell r="E20484">
            <v>61675</v>
          </cell>
        </row>
        <row r="20485">
          <cell r="B20485" t="str">
            <v>office</v>
          </cell>
          <cell r="C20485" t="str">
            <v>office</v>
          </cell>
          <cell r="D20485" t="str">
            <v>for office use</v>
          </cell>
          <cell r="E20485">
            <v>5000</v>
          </cell>
        </row>
        <row r="20486">
          <cell r="B20486" t="str">
            <v>Gul Ahmed</v>
          </cell>
          <cell r="C20486" t="str">
            <v>material</v>
          </cell>
          <cell r="D20486" t="str">
            <v>copper fittings tapes purhcased</v>
          </cell>
          <cell r="E20486">
            <v>9000</v>
          </cell>
        </row>
        <row r="20487">
          <cell r="B20487" t="str">
            <v>DHL office</v>
          </cell>
          <cell r="C20487" t="str">
            <v>material</v>
          </cell>
          <cell r="D20487" t="str">
            <v>purchased 1 mm 2 core coil</v>
          </cell>
          <cell r="E20487">
            <v>18200</v>
          </cell>
        </row>
        <row r="20488">
          <cell r="B20488" t="str">
            <v>Tomo JPMC</v>
          </cell>
          <cell r="C20488" t="str">
            <v>material</v>
          </cell>
          <cell r="D20488" t="str">
            <v>purchaed screw and isolator</v>
          </cell>
          <cell r="E20488">
            <v>3000</v>
          </cell>
        </row>
        <row r="20489">
          <cell r="B20489" t="str">
            <v>Tomo JPMC</v>
          </cell>
          <cell r="C20489" t="str">
            <v>fare</v>
          </cell>
          <cell r="D20489" t="str">
            <v>paid</v>
          </cell>
          <cell r="E20489">
            <v>2000</v>
          </cell>
        </row>
        <row r="20490">
          <cell r="B20490" t="str">
            <v>Meezan bank Head office</v>
          </cell>
          <cell r="C20490" t="str">
            <v>fare</v>
          </cell>
          <cell r="D20490" t="str">
            <v>paid</v>
          </cell>
          <cell r="E20490">
            <v>2000</v>
          </cell>
        </row>
        <row r="20491">
          <cell r="B20491" t="str">
            <v>CITI Bank</v>
          </cell>
          <cell r="C20491" t="str">
            <v>fare</v>
          </cell>
          <cell r="D20491" t="str">
            <v>paid</v>
          </cell>
          <cell r="E20491">
            <v>3500</v>
          </cell>
        </row>
        <row r="20492">
          <cell r="B20492" t="str">
            <v>Meezan bank Head office</v>
          </cell>
          <cell r="C20492" t="str">
            <v>salary</v>
          </cell>
          <cell r="D20492" t="str">
            <v>Gul sher salary increased</v>
          </cell>
          <cell r="E20492">
            <v>4400</v>
          </cell>
        </row>
        <row r="20493">
          <cell r="B20493" t="str">
            <v>GSK DMC</v>
          </cell>
          <cell r="C20493" t="str">
            <v>material</v>
          </cell>
          <cell r="D20493" t="str">
            <v>purchased j box and dammer tapes</v>
          </cell>
          <cell r="E20493">
            <v>3840</v>
          </cell>
        </row>
        <row r="20494">
          <cell r="B20494" t="str">
            <v>CITI Bank</v>
          </cell>
          <cell r="C20494" t="str">
            <v>fare</v>
          </cell>
          <cell r="D20494" t="str">
            <v>bykia</v>
          </cell>
          <cell r="E20494">
            <v>350</v>
          </cell>
        </row>
        <row r="20495">
          <cell r="B20495" t="str">
            <v>GSK DMC</v>
          </cell>
          <cell r="C20495" t="str">
            <v>bharmal international</v>
          </cell>
          <cell r="D20495" t="str">
            <v>Online by adeel to mufaddal enterprise for purhcased rubber bellow 3/4" 02 Nos</v>
          </cell>
          <cell r="E20495">
            <v>10000</v>
          </cell>
        </row>
        <row r="20496">
          <cell r="B20496" t="str">
            <v>CITI Bank</v>
          </cell>
          <cell r="C20496" t="str">
            <v>fare</v>
          </cell>
          <cell r="D20496" t="str">
            <v>paid</v>
          </cell>
          <cell r="E20496">
            <v>3000</v>
          </cell>
        </row>
        <row r="20497">
          <cell r="B20497" t="str">
            <v>DHL office</v>
          </cell>
          <cell r="C20497" t="str">
            <v>Adam regger</v>
          </cell>
          <cell r="D20497" t="str">
            <v>To Adam regger in DHL units shifting (By Nadeem bhai)</v>
          </cell>
          <cell r="E20497">
            <v>25000</v>
          </cell>
        </row>
        <row r="20498">
          <cell r="B20498" t="str">
            <v>DHL office</v>
          </cell>
          <cell r="C20498" t="str">
            <v>Adam regger</v>
          </cell>
          <cell r="D20498" t="str">
            <v>Cash collect from Al madina by adman regger son for DHL work</v>
          </cell>
          <cell r="E20498">
            <v>45000</v>
          </cell>
        </row>
        <row r="20499">
          <cell r="B20499" t="str">
            <v>office</v>
          </cell>
          <cell r="C20499" t="str">
            <v>office</v>
          </cell>
          <cell r="D20499" t="str">
            <v>for office use</v>
          </cell>
          <cell r="E20499">
            <v>5000</v>
          </cell>
        </row>
        <row r="20500">
          <cell r="B20500" t="str">
            <v>O/M The Place</v>
          </cell>
          <cell r="C20500" t="str">
            <v>fare</v>
          </cell>
          <cell r="D20500" t="str">
            <v>paid</v>
          </cell>
          <cell r="E20500">
            <v>450</v>
          </cell>
        </row>
        <row r="20501">
          <cell r="B20501" t="str">
            <v>office</v>
          </cell>
          <cell r="C20501" t="str">
            <v>office</v>
          </cell>
          <cell r="D20501" t="str">
            <v>Fuel to salman rider</v>
          </cell>
          <cell r="E20501">
            <v>1000</v>
          </cell>
        </row>
        <row r="20502">
          <cell r="B20502" t="str">
            <v>office</v>
          </cell>
          <cell r="C20502" t="str">
            <v>office</v>
          </cell>
          <cell r="D20502" t="str">
            <v>salman for tyre puncture</v>
          </cell>
          <cell r="E20502">
            <v>500</v>
          </cell>
        </row>
        <row r="20503">
          <cell r="B20503" t="str">
            <v>Meezan bank Head office</v>
          </cell>
          <cell r="C20503" t="str">
            <v>guddu insulation</v>
          </cell>
          <cell r="D20503" t="str">
            <v>To Guddu for meezan bank insulation (given by Nadeem)</v>
          </cell>
          <cell r="E20503">
            <v>15000</v>
          </cell>
        </row>
        <row r="20504">
          <cell r="B20504" t="str">
            <v>Bahria project</v>
          </cell>
          <cell r="C20504" t="str">
            <v>material</v>
          </cell>
          <cell r="D20504" t="str">
            <v>To amjad for bahria project tool purchased (given by Nadeem)</v>
          </cell>
          <cell r="E20504">
            <v>2000</v>
          </cell>
        </row>
        <row r="20505">
          <cell r="B20505" t="str">
            <v>O/M The Place</v>
          </cell>
          <cell r="C20505" t="str">
            <v>Material</v>
          </cell>
          <cell r="D20505" t="str">
            <v xml:space="preserve">Online by adeel to Mukesh for purhcased 2 nos cylinder </v>
          </cell>
          <cell r="E20505">
            <v>47000</v>
          </cell>
        </row>
        <row r="20506">
          <cell r="B20506" t="str">
            <v>CITI Bank</v>
          </cell>
          <cell r="C20506" t="str">
            <v>sadiq pipe</v>
          </cell>
          <cell r="D20506" t="str">
            <v>Online by adeel to Mehboob ur rehman for for CITI bank advance</v>
          </cell>
          <cell r="E20506">
            <v>200000</v>
          </cell>
        </row>
        <row r="20507">
          <cell r="B20507" t="str">
            <v>J out let DML</v>
          </cell>
          <cell r="C20507" t="str">
            <v>Material</v>
          </cell>
          <cell r="D20507" t="str">
            <v>Online by adeel to M. Hamza awais  for J Outlet fittings</v>
          </cell>
          <cell r="E20507">
            <v>32750</v>
          </cell>
        </row>
        <row r="20508">
          <cell r="B20508" t="str">
            <v>Gul Ahmed</v>
          </cell>
          <cell r="C20508" t="str">
            <v>Misc</v>
          </cell>
          <cell r="D20508" t="str">
            <v>Online by adeel to Adnan hyder for foundation and Gas</v>
          </cell>
          <cell r="E20508">
            <v>130000</v>
          </cell>
        </row>
        <row r="20509">
          <cell r="B20509" t="str">
            <v>office</v>
          </cell>
          <cell r="C20509" t="str">
            <v>office</v>
          </cell>
          <cell r="D20509" t="str">
            <v>to salman rider for fuel</v>
          </cell>
          <cell r="E20509">
            <v>1000</v>
          </cell>
        </row>
        <row r="20510">
          <cell r="B20510" t="str">
            <v>J out let DML</v>
          </cell>
          <cell r="C20510" t="str">
            <v>Material</v>
          </cell>
          <cell r="D20510" t="str">
            <v>Online by adeel to mansoor ejaz for Hanging material and units labour</v>
          </cell>
          <cell r="E20510">
            <v>187482</v>
          </cell>
        </row>
        <row r="20511">
          <cell r="B20511" t="str">
            <v>J out let DML</v>
          </cell>
          <cell r="C20511" t="str">
            <v>Material</v>
          </cell>
          <cell r="D20511" t="str">
            <v>Online by adeel for to noman easy paisa for fittings purchased by Noman engr from his cash</v>
          </cell>
          <cell r="E20511">
            <v>21750</v>
          </cell>
        </row>
        <row r="20512">
          <cell r="B20512" t="str">
            <v>Sana safinaz DML</v>
          </cell>
          <cell r="C20512" t="str">
            <v>Material</v>
          </cell>
          <cell r="D20512" t="str">
            <v>Online by adeel to ayaz niaz for purhcased of channel for the project Sana safinaz DML</v>
          </cell>
          <cell r="E20512">
            <v>43500</v>
          </cell>
        </row>
        <row r="20513">
          <cell r="B20513" t="str">
            <v>Gul Ahmed</v>
          </cell>
          <cell r="C20513" t="str">
            <v>Material</v>
          </cell>
          <cell r="D20513" t="str">
            <v>Online by adeel to Hassan asif for control wire for Gul Ahmed</v>
          </cell>
          <cell r="E20513">
            <v>31500</v>
          </cell>
        </row>
        <row r="20514">
          <cell r="B20514" t="str">
            <v>LAMA Outlet</v>
          </cell>
          <cell r="C20514" t="str">
            <v>material</v>
          </cell>
          <cell r="D20514" t="str">
            <v>misc by jahangeer</v>
          </cell>
          <cell r="E20514">
            <v>5650</v>
          </cell>
        </row>
        <row r="20515">
          <cell r="B20515" t="str">
            <v>Rehmat shipping</v>
          </cell>
          <cell r="C20515" t="str">
            <v>material</v>
          </cell>
          <cell r="D20515" t="str">
            <v>To waqar cable tray for rehmet shipping (by al madina)</v>
          </cell>
          <cell r="E20515">
            <v>159040</v>
          </cell>
        </row>
        <row r="20516">
          <cell r="B20516" t="str">
            <v>office</v>
          </cell>
          <cell r="C20516" t="str">
            <v>office</v>
          </cell>
          <cell r="D20516" t="str">
            <v>for office use</v>
          </cell>
          <cell r="E20516">
            <v>4000</v>
          </cell>
        </row>
        <row r="20517">
          <cell r="B20517" t="str">
            <v>CITI Bank</v>
          </cell>
          <cell r="C20517" t="str">
            <v>fare</v>
          </cell>
          <cell r="D20517" t="str">
            <v>cash paid</v>
          </cell>
          <cell r="E20517">
            <v>3000</v>
          </cell>
        </row>
        <row r="20518">
          <cell r="B20518" t="str">
            <v>office</v>
          </cell>
          <cell r="C20518" t="str">
            <v>office</v>
          </cell>
          <cell r="D20518" t="str">
            <v>Depositted in BAHL new acc in the name of Pioneer services</v>
          </cell>
          <cell r="E20518">
            <v>5000</v>
          </cell>
        </row>
        <row r="20519">
          <cell r="B20519" t="str">
            <v>Gul Ahmed</v>
          </cell>
          <cell r="C20519" t="str">
            <v>material</v>
          </cell>
          <cell r="D20519" t="str">
            <v>purchased misc fittings by Rafay</v>
          </cell>
          <cell r="E20519">
            <v>2300</v>
          </cell>
        </row>
        <row r="20520">
          <cell r="B20520" t="str">
            <v>GSK DMC</v>
          </cell>
          <cell r="C20520" t="str">
            <v>fare</v>
          </cell>
          <cell r="D20520" t="str">
            <v>paid</v>
          </cell>
          <cell r="E20520">
            <v>2400</v>
          </cell>
        </row>
        <row r="20521">
          <cell r="B20521" t="str">
            <v>J out let DML</v>
          </cell>
          <cell r="C20521" t="str">
            <v>Material</v>
          </cell>
          <cell r="D20521" t="str">
            <v>Online by adeel to S murtaza hassan shah for J dot piping labour</v>
          </cell>
          <cell r="E20521">
            <v>100000</v>
          </cell>
        </row>
        <row r="20522">
          <cell r="B20522" t="str">
            <v>BAH 12th Floor</v>
          </cell>
          <cell r="C20522" t="str">
            <v>Material</v>
          </cell>
          <cell r="D20522" t="str">
            <v>Online by adeel to crescent corp payment for copper fittings for BAHL 12th floor</v>
          </cell>
          <cell r="E20522">
            <v>56026</v>
          </cell>
        </row>
        <row r="20523">
          <cell r="B20523" t="str">
            <v>Gul Ahmed</v>
          </cell>
          <cell r="C20523" t="str">
            <v>Material</v>
          </cell>
          <cell r="D20523" t="str">
            <v xml:space="preserve">Online by adeel to crescent corp payment for copper pipes </v>
          </cell>
          <cell r="E20523">
            <v>63720</v>
          </cell>
        </row>
        <row r="20524">
          <cell r="B20524" t="str">
            <v>Sana safinaz DML</v>
          </cell>
          <cell r="C20524" t="str">
            <v>Material</v>
          </cell>
          <cell r="D20524" t="str">
            <v>Online by adeel to Online to Noman forsana safinaz DML site expenses</v>
          </cell>
          <cell r="E20524">
            <v>50000</v>
          </cell>
        </row>
        <row r="20525">
          <cell r="B20525" t="str">
            <v>office</v>
          </cell>
          <cell r="C20525" t="str">
            <v>office</v>
          </cell>
          <cell r="D20525" t="str">
            <v>To salman for fuel</v>
          </cell>
          <cell r="E20525">
            <v>2000</v>
          </cell>
        </row>
        <row r="20526">
          <cell r="B20526" t="str">
            <v>GSK DMC</v>
          </cell>
          <cell r="C20526" t="str">
            <v>material</v>
          </cell>
          <cell r="D20526" t="str">
            <v>Paid to john for karchar pump repaired</v>
          </cell>
          <cell r="E20526">
            <v>8000</v>
          </cell>
        </row>
        <row r="20527">
          <cell r="B20527" t="str">
            <v>VISA Fit-out Office</v>
          </cell>
          <cell r="C20527" t="str">
            <v>fare</v>
          </cell>
          <cell r="D20527" t="str">
            <v>paid</v>
          </cell>
          <cell r="E20527">
            <v>2000</v>
          </cell>
        </row>
        <row r="20528">
          <cell r="B20528" t="str">
            <v>office</v>
          </cell>
          <cell r="C20528" t="str">
            <v>office</v>
          </cell>
          <cell r="D20528" t="str">
            <v>for office use</v>
          </cell>
          <cell r="E20528">
            <v>2000</v>
          </cell>
        </row>
        <row r="20529">
          <cell r="B20529" t="str">
            <v>GSK DMC</v>
          </cell>
          <cell r="C20529" t="str">
            <v>Material</v>
          </cell>
          <cell r="D20529" t="str">
            <v>Online by adeel to muzammil for purchased of linkadptor = 51,000</v>
          </cell>
          <cell r="E20529">
            <v>17000</v>
          </cell>
        </row>
        <row r="20530">
          <cell r="B20530" t="str">
            <v>CITI Bank</v>
          </cell>
          <cell r="C20530" t="str">
            <v>Material</v>
          </cell>
          <cell r="D20530" t="str">
            <v>Online by adeel to muzammil for purchased of linkadptor = 51,000</v>
          </cell>
          <cell r="E20530">
            <v>17000</v>
          </cell>
        </row>
        <row r="20531">
          <cell r="B20531" t="str">
            <v>Engro 3rd &amp; 8th Floor</v>
          </cell>
          <cell r="C20531" t="str">
            <v>Material</v>
          </cell>
          <cell r="D20531" t="str">
            <v>Online by adeel to muzammil for purchased of linkadptor = 51,000</v>
          </cell>
          <cell r="E20531">
            <v>17000</v>
          </cell>
        </row>
        <row r="20532">
          <cell r="B20532" t="str">
            <v>GSK DMC</v>
          </cell>
          <cell r="C20532" t="str">
            <v>Material</v>
          </cell>
          <cell r="D20532" t="str">
            <v>Online by adeel to MBI Industries pvt Ltd for purchased of Rods, nuts &amp; washers = 143550</v>
          </cell>
          <cell r="E20532">
            <v>47850</v>
          </cell>
        </row>
        <row r="20533">
          <cell r="B20533" t="str">
            <v>CITI Bank</v>
          </cell>
          <cell r="C20533" t="str">
            <v>Material</v>
          </cell>
          <cell r="D20533" t="str">
            <v>Online by adeel to MBI Industries pvt Ltd for purchased of Rods, nuts &amp; washers = 143550</v>
          </cell>
          <cell r="E20533">
            <v>47850</v>
          </cell>
        </row>
        <row r="20534">
          <cell r="B20534" t="str">
            <v>LAMA Outlet</v>
          </cell>
          <cell r="C20534" t="str">
            <v>Material</v>
          </cell>
          <cell r="D20534" t="str">
            <v>Online by adeel to MBI Industries pvt Ltd for purchased of Rods, nuts &amp; washers = 143550</v>
          </cell>
          <cell r="E20534">
            <v>47850</v>
          </cell>
        </row>
        <row r="20535">
          <cell r="B20535" t="str">
            <v>Meezan bank Head office</v>
          </cell>
          <cell r="C20535" t="str">
            <v>Material</v>
          </cell>
          <cell r="D20535" t="str">
            <v>Online by adeel to M azam rafiq  for fittings purchased from Abbas brothers = 164715</v>
          </cell>
          <cell r="E20535">
            <v>76000</v>
          </cell>
        </row>
        <row r="20536">
          <cell r="B20536" t="str">
            <v>CITI Bank</v>
          </cell>
          <cell r="C20536" t="str">
            <v>Material</v>
          </cell>
          <cell r="D20536" t="str">
            <v>Online by adeel to M azam rafiq  for fittings purchased from Abbas brothers = 164715</v>
          </cell>
          <cell r="E20536">
            <v>78715</v>
          </cell>
        </row>
        <row r="20537">
          <cell r="B20537" t="str">
            <v>LAMA Outlet</v>
          </cell>
          <cell r="C20537" t="str">
            <v>Material</v>
          </cell>
          <cell r="D20537" t="str">
            <v>Online by adeel to M azam rafiq  for fittings purchased from Abbas brothers = 164715</v>
          </cell>
          <cell r="E20537">
            <v>10000</v>
          </cell>
        </row>
        <row r="20538">
          <cell r="B20538" t="str">
            <v>Family area</v>
          </cell>
          <cell r="C20538" t="str">
            <v>ZILVER</v>
          </cell>
          <cell r="D20538" t="str">
            <v>Online by adeel to M Abbas Ladi wala payment to ZILVER for plumbing fixtures for Mother care DMC karachi.</v>
          </cell>
          <cell r="E20538">
            <v>121520</v>
          </cell>
        </row>
        <row r="20539">
          <cell r="B20539" t="str">
            <v>DHL office</v>
          </cell>
          <cell r="C20539" t="str">
            <v>Material</v>
          </cell>
          <cell r="D20539" t="str">
            <v xml:space="preserve">Online by adeel to Mohsin Afzal payment for control wire 1mm 2 core shielded </v>
          </cell>
          <cell r="E20539">
            <v>18000</v>
          </cell>
        </row>
        <row r="20540">
          <cell r="B20540" t="str">
            <v>BAH 12th Floor</v>
          </cell>
          <cell r="C20540" t="str">
            <v>material</v>
          </cell>
          <cell r="D20540" t="str">
            <v>Pipe purchased from Ibraheem fittings = 62700</v>
          </cell>
          <cell r="E20540">
            <v>11200</v>
          </cell>
        </row>
        <row r="20541">
          <cell r="B20541" t="str">
            <v>CITI Bank</v>
          </cell>
          <cell r="C20541" t="str">
            <v>material</v>
          </cell>
          <cell r="D20541" t="str">
            <v>Pipe purchased from Ibraheem fittings = 62700</v>
          </cell>
          <cell r="E20541">
            <v>51500</v>
          </cell>
        </row>
        <row r="20542">
          <cell r="B20542" t="str">
            <v>office</v>
          </cell>
          <cell r="C20542" t="str">
            <v>office</v>
          </cell>
          <cell r="D20542" t="str">
            <v>for office use</v>
          </cell>
          <cell r="E20542">
            <v>4000</v>
          </cell>
        </row>
        <row r="20543">
          <cell r="B20543" t="str">
            <v>Meezan bank Head office</v>
          </cell>
          <cell r="C20543" t="str">
            <v>material</v>
          </cell>
          <cell r="D20543" t="str">
            <v>purchased wire mech by ahsan 50 Rft</v>
          </cell>
          <cell r="E20543">
            <v>41000</v>
          </cell>
        </row>
        <row r="20544">
          <cell r="B20544" t="str">
            <v>CITI Bank</v>
          </cell>
          <cell r="C20544" t="str">
            <v>material</v>
          </cell>
          <cell r="D20544" t="str">
            <v>red oxide</v>
          </cell>
          <cell r="E20544">
            <v>2800</v>
          </cell>
        </row>
        <row r="20545">
          <cell r="B20545" t="str">
            <v>Gul Ahmed</v>
          </cell>
          <cell r="C20545" t="str">
            <v>fare</v>
          </cell>
          <cell r="D20545" t="str">
            <v>paid for builty for copper pipes for cargo</v>
          </cell>
          <cell r="E20545">
            <v>2000</v>
          </cell>
        </row>
        <row r="20546">
          <cell r="B20546" t="str">
            <v>Meezan bank Head office</v>
          </cell>
          <cell r="C20546" t="str">
            <v>fare</v>
          </cell>
          <cell r="D20546" t="str">
            <v>paid</v>
          </cell>
          <cell r="E20546">
            <v>1000</v>
          </cell>
        </row>
        <row r="20547">
          <cell r="B20547" t="str">
            <v>office</v>
          </cell>
          <cell r="C20547" t="str">
            <v>office</v>
          </cell>
          <cell r="D20547" t="str">
            <v>02 nos printer refills</v>
          </cell>
          <cell r="E20547">
            <v>1500</v>
          </cell>
        </row>
        <row r="20548">
          <cell r="B20548" t="str">
            <v>Meezan bank Head office</v>
          </cell>
          <cell r="C20548" t="str">
            <v>fare</v>
          </cell>
          <cell r="D20548" t="str">
            <v>paid</v>
          </cell>
          <cell r="E20548">
            <v>2100</v>
          </cell>
        </row>
        <row r="20549">
          <cell r="B20549" t="str">
            <v>Gul Ahmed</v>
          </cell>
          <cell r="C20549" t="str">
            <v>fare</v>
          </cell>
          <cell r="D20549" t="str">
            <v>paid</v>
          </cell>
          <cell r="E20549">
            <v>2100</v>
          </cell>
        </row>
        <row r="20550">
          <cell r="B20550" t="str">
            <v>office</v>
          </cell>
          <cell r="C20550" t="str">
            <v>office</v>
          </cell>
          <cell r="D20550" t="str">
            <v>Rent aggrement for 1st floor</v>
          </cell>
          <cell r="E20550">
            <v>1500</v>
          </cell>
        </row>
        <row r="20551">
          <cell r="B20551" t="str">
            <v>office</v>
          </cell>
          <cell r="C20551" t="str">
            <v>office</v>
          </cell>
          <cell r="D20551" t="str">
            <v>kunna for Bilal sahab guest</v>
          </cell>
          <cell r="E20551">
            <v>1050</v>
          </cell>
        </row>
        <row r="20552">
          <cell r="B20552" t="str">
            <v>Tomo JPMC</v>
          </cell>
          <cell r="C20552" t="str">
            <v>fare</v>
          </cell>
          <cell r="D20552" t="str">
            <v>paid</v>
          </cell>
          <cell r="E20552">
            <v>1000</v>
          </cell>
        </row>
        <row r="20553">
          <cell r="B20553" t="str">
            <v>office</v>
          </cell>
          <cell r="C20553" t="str">
            <v>office</v>
          </cell>
          <cell r="D20553" t="str">
            <v>To salman for fuel</v>
          </cell>
          <cell r="E20553">
            <v>2000</v>
          </cell>
        </row>
        <row r="20554">
          <cell r="B20554" t="str">
            <v>GSK DMC</v>
          </cell>
          <cell r="C20554" t="str">
            <v>Clothes</v>
          </cell>
          <cell r="D20554" t="str">
            <v>Online by adeel to Kamil for 15 thans cloth purhcased from saeed clothes</v>
          </cell>
          <cell r="E20554">
            <v>65250</v>
          </cell>
        </row>
        <row r="20555">
          <cell r="B20555" t="str">
            <v>Tomo JPMC</v>
          </cell>
          <cell r="C20555" t="str">
            <v>Kamran insulator</v>
          </cell>
          <cell r="D20555" t="str">
            <v>Online by adeel to Kamran hussain for TOMO I labour work</v>
          </cell>
          <cell r="E20555">
            <v>50000</v>
          </cell>
        </row>
        <row r="20556">
          <cell r="B20556" t="str">
            <v>J out let DML</v>
          </cell>
          <cell r="C20556" t="str">
            <v>Mehran Engineering</v>
          </cell>
          <cell r="D20556" t="str">
            <v>Online by adeel to Zeeshan Baig j dot grills advance</v>
          </cell>
          <cell r="E20556">
            <v>300000</v>
          </cell>
        </row>
        <row r="20557">
          <cell r="B20557" t="str">
            <v>CITI Bank</v>
          </cell>
          <cell r="C20557" t="str">
            <v>Misc</v>
          </cell>
          <cell r="D20557" t="str">
            <v>Bilal bhai car expenses</v>
          </cell>
          <cell r="E20557">
            <v>15000</v>
          </cell>
        </row>
        <row r="20558">
          <cell r="B20558" t="str">
            <v>BAH 12th Floor</v>
          </cell>
          <cell r="C20558" t="str">
            <v>fare</v>
          </cell>
          <cell r="D20558" t="str">
            <v>paid</v>
          </cell>
          <cell r="E20558">
            <v>2500</v>
          </cell>
        </row>
        <row r="20559">
          <cell r="B20559" t="str">
            <v>GSK DMC</v>
          </cell>
          <cell r="C20559" t="str">
            <v>misc</v>
          </cell>
          <cell r="D20559" t="str">
            <v>jahangeer mobile balance</v>
          </cell>
          <cell r="E20559">
            <v>1250</v>
          </cell>
        </row>
        <row r="20560">
          <cell r="B20560" t="str">
            <v>O/M The Place</v>
          </cell>
          <cell r="C20560" t="str">
            <v>transportation</v>
          </cell>
          <cell r="D20560" t="str">
            <v>paid for Repairing of chiller pump motor # 3</v>
          </cell>
          <cell r="E20560">
            <v>6000</v>
          </cell>
        </row>
        <row r="20561">
          <cell r="B20561" t="str">
            <v>O/M The Place</v>
          </cell>
          <cell r="C20561" t="str">
            <v>material</v>
          </cell>
          <cell r="D20561" t="str">
            <v>purchased reducer 5/8 by mumtaz</v>
          </cell>
          <cell r="E20561">
            <v>1000</v>
          </cell>
        </row>
        <row r="20562">
          <cell r="B20562" t="str">
            <v>DHL office</v>
          </cell>
          <cell r="C20562" t="str">
            <v>material</v>
          </cell>
          <cell r="D20562" t="str">
            <v>Purchased copper pipe by Amir contractor</v>
          </cell>
          <cell r="E20562">
            <v>263000</v>
          </cell>
        </row>
        <row r="20563">
          <cell r="B20563" t="str">
            <v>office</v>
          </cell>
          <cell r="C20563" t="str">
            <v>office</v>
          </cell>
          <cell r="D20563" t="str">
            <v>for office use</v>
          </cell>
          <cell r="E20563">
            <v>3000</v>
          </cell>
        </row>
        <row r="20564">
          <cell r="B20564" t="str">
            <v>office</v>
          </cell>
          <cell r="C20564" t="str">
            <v>utilities bills</v>
          </cell>
          <cell r="D20564" t="str">
            <v>ptcl bills paid</v>
          </cell>
          <cell r="E20564">
            <v>6900</v>
          </cell>
        </row>
        <row r="20565">
          <cell r="B20565" t="str">
            <v xml:space="preserve">MHR Personal </v>
          </cell>
          <cell r="C20565" t="str">
            <v>utilities bills</v>
          </cell>
          <cell r="D20565" t="str">
            <v>ptcl bills paid</v>
          </cell>
          <cell r="E20565">
            <v>1230</v>
          </cell>
        </row>
        <row r="20566">
          <cell r="B20566" t="str">
            <v>Rehmat shipping</v>
          </cell>
          <cell r="C20566" t="str">
            <v>fare</v>
          </cell>
          <cell r="D20566" t="str">
            <v>paid for fakhri insulation</v>
          </cell>
          <cell r="E20566">
            <v>500</v>
          </cell>
        </row>
        <row r="20567">
          <cell r="B20567" t="str">
            <v>CITI Bank</v>
          </cell>
          <cell r="C20567" t="str">
            <v>fare</v>
          </cell>
          <cell r="D20567" t="str">
            <v>paid</v>
          </cell>
          <cell r="E20567">
            <v>400</v>
          </cell>
        </row>
        <row r="20568">
          <cell r="B20568" t="str">
            <v>Generation DML</v>
          </cell>
          <cell r="C20568" t="str">
            <v>Material</v>
          </cell>
          <cell r="D20568" t="str">
            <v>Online by adeel to crescent corp payment for M.S Pipe and fittings = ttoal amt = 565808</v>
          </cell>
          <cell r="E20568">
            <v>500000</v>
          </cell>
        </row>
        <row r="20569">
          <cell r="B20569" t="str">
            <v>Manto DML</v>
          </cell>
          <cell r="C20569" t="str">
            <v>Material</v>
          </cell>
          <cell r="D20569" t="str">
            <v>Online by adeel to crescent corp payment for M.S Pipe and fittings = ttoal amt = 565808</v>
          </cell>
          <cell r="E20569">
            <v>64808</v>
          </cell>
        </row>
        <row r="20570">
          <cell r="B20570" t="str">
            <v>Manto DML</v>
          </cell>
          <cell r="C20570" t="str">
            <v>Material</v>
          </cell>
          <cell r="D20570" t="str">
            <v>Online by adeel to noman engr for material</v>
          </cell>
          <cell r="E20570">
            <v>25000</v>
          </cell>
        </row>
        <row r="20571">
          <cell r="B20571" t="str">
            <v>Generation DML</v>
          </cell>
          <cell r="C20571" t="str">
            <v>Material</v>
          </cell>
          <cell r="D20571" t="str">
            <v xml:space="preserve">Online by adeel to Ayaz Niaz for material </v>
          </cell>
          <cell r="E20571">
            <v>44000</v>
          </cell>
        </row>
        <row r="20572">
          <cell r="B20572" t="str">
            <v>DHL office</v>
          </cell>
          <cell r="C20572" t="str">
            <v>Fakhri brothers</v>
          </cell>
          <cell r="D20572" t="str">
            <v xml:space="preserve">Online by adeel to HVAC business solution </v>
          </cell>
          <cell r="E20572">
            <v>400000</v>
          </cell>
        </row>
        <row r="20573">
          <cell r="B20573" t="str">
            <v>Gul Ahmed</v>
          </cell>
          <cell r="C20573" t="str">
            <v>Rafay</v>
          </cell>
          <cell r="D20573" t="str">
            <v>Cash given to Rafay by Bilal bhai</v>
          </cell>
          <cell r="E20573">
            <v>25000</v>
          </cell>
        </row>
        <row r="20574">
          <cell r="B20574" t="str">
            <v>CITI Bank</v>
          </cell>
          <cell r="C20574" t="str">
            <v>fare</v>
          </cell>
          <cell r="D20574" t="str">
            <v>paid</v>
          </cell>
          <cell r="E20574">
            <v>500</v>
          </cell>
        </row>
        <row r="20575">
          <cell r="B20575" t="str">
            <v>Rehmat shipping</v>
          </cell>
          <cell r="C20575" t="str">
            <v>material</v>
          </cell>
          <cell r="D20575" t="str">
            <v>purhcased ruuber isolator 200 nos</v>
          </cell>
          <cell r="E20575">
            <v>5000</v>
          </cell>
        </row>
        <row r="20576">
          <cell r="B20576" t="str">
            <v>Meezan bank Head office</v>
          </cell>
          <cell r="C20576" t="str">
            <v>material</v>
          </cell>
          <cell r="D20576" t="str">
            <v>Misc by abbas plumber</v>
          </cell>
          <cell r="E20576">
            <v>20622</v>
          </cell>
        </row>
        <row r="20577">
          <cell r="B20577" t="str">
            <v>CITI Bank</v>
          </cell>
          <cell r="C20577" t="str">
            <v>material</v>
          </cell>
          <cell r="D20577" t="str">
            <v>Misc by abbas plumber</v>
          </cell>
          <cell r="E20577">
            <v>11650</v>
          </cell>
        </row>
        <row r="20578">
          <cell r="B20578" t="str">
            <v>GSK DMC</v>
          </cell>
          <cell r="C20578" t="str">
            <v>material</v>
          </cell>
          <cell r="D20578" t="str">
            <v>Misc by abbas plumber</v>
          </cell>
          <cell r="E20578">
            <v>2750</v>
          </cell>
        </row>
        <row r="20579">
          <cell r="B20579" t="str">
            <v xml:space="preserve">MHR Personal </v>
          </cell>
          <cell r="C20579" t="str">
            <v>Groceries</v>
          </cell>
          <cell r="D20579" t="str">
            <v>groceries from Imtiaz store by BH for the month of august 24</v>
          </cell>
          <cell r="E20579">
            <v>98983</v>
          </cell>
        </row>
        <row r="20580">
          <cell r="B20580" t="str">
            <v>BAH 12th Floor</v>
          </cell>
          <cell r="C20580" t="str">
            <v>material</v>
          </cell>
          <cell r="D20580" t="str">
            <v>purchased red oxide</v>
          </cell>
          <cell r="E20580">
            <v>8500</v>
          </cell>
        </row>
        <row r="20581">
          <cell r="B20581" t="str">
            <v>office</v>
          </cell>
          <cell r="C20581" t="str">
            <v>office</v>
          </cell>
          <cell r="D20581" t="str">
            <v>office printer cartrage repairred</v>
          </cell>
          <cell r="E20581">
            <v>1000</v>
          </cell>
        </row>
        <row r="20582">
          <cell r="B20582" t="str">
            <v>Engro 3rd &amp; 8th Floor</v>
          </cell>
          <cell r="C20582" t="str">
            <v>material</v>
          </cell>
          <cell r="D20582" t="str">
            <v>purchased flexible 3/4 6 Dozens by Laraib</v>
          </cell>
          <cell r="E20582">
            <v>1050</v>
          </cell>
        </row>
        <row r="20583">
          <cell r="B20583" t="str">
            <v>Gul Ahmed</v>
          </cell>
          <cell r="C20583" t="str">
            <v>john</v>
          </cell>
          <cell r="D20583" t="str">
            <v>cash paid for labour work</v>
          </cell>
          <cell r="E20583">
            <v>50000</v>
          </cell>
        </row>
        <row r="20584">
          <cell r="B20584" t="str">
            <v>office</v>
          </cell>
          <cell r="C20584" t="str">
            <v>office</v>
          </cell>
          <cell r="D20584" t="str">
            <v>for office use</v>
          </cell>
          <cell r="E20584">
            <v>4000</v>
          </cell>
        </row>
        <row r="20585">
          <cell r="B20585" t="str">
            <v>Gul Ahmed</v>
          </cell>
          <cell r="C20585" t="str">
            <v>material</v>
          </cell>
          <cell r="D20585" t="str">
            <v>purchased 1 x 1/2 bush 3 nos</v>
          </cell>
          <cell r="E20585">
            <v>420</v>
          </cell>
        </row>
        <row r="20586">
          <cell r="B20586" t="str">
            <v>Engro 3rd &amp; 8th Floor</v>
          </cell>
          <cell r="C20586" t="str">
            <v>fare</v>
          </cell>
          <cell r="D20586" t="str">
            <v>paid</v>
          </cell>
          <cell r="E20586">
            <v>1000</v>
          </cell>
        </row>
        <row r="20587">
          <cell r="B20587" t="str">
            <v>O/M The Place</v>
          </cell>
          <cell r="C20587" t="str">
            <v>Flow Master</v>
          </cell>
          <cell r="D20587" t="str">
            <v>Online by adeel to Flow master for Chiller balancing work at The place Cinema DHA PHASE VIII</v>
          </cell>
          <cell r="E20587">
            <v>20000</v>
          </cell>
        </row>
        <row r="20588">
          <cell r="B20588" t="str">
            <v>DHL office</v>
          </cell>
          <cell r="C20588" t="str">
            <v>Amir contractor</v>
          </cell>
          <cell r="D20588" t="str">
            <v>Online by adeel to Amir contractor in Labour work</v>
          </cell>
          <cell r="E20588">
            <v>100000</v>
          </cell>
        </row>
        <row r="20589">
          <cell r="B20589" t="str">
            <v>Eat On Project</v>
          </cell>
          <cell r="C20589" t="str">
            <v>Misc</v>
          </cell>
          <cell r="D20589" t="str">
            <v>Sheet from Adeel for Eat on project</v>
          </cell>
          <cell r="E20589">
            <v>49900</v>
          </cell>
        </row>
        <row r="20590">
          <cell r="B20590" t="str">
            <v>o/m NASTP</v>
          </cell>
          <cell r="C20590" t="str">
            <v>MSE Acc</v>
          </cell>
          <cell r="D20590" t="str">
            <v>Rs 4 Lac on July 24 bill in acc of MSE acc as BH recommended</v>
          </cell>
          <cell r="E20590">
            <v>400000</v>
          </cell>
        </row>
        <row r="20591">
          <cell r="B20591" t="str">
            <v>CITI Bank</v>
          </cell>
          <cell r="C20591" t="str">
            <v>fare</v>
          </cell>
          <cell r="D20591" t="str">
            <v>paid</v>
          </cell>
          <cell r="E20591">
            <v>2000</v>
          </cell>
        </row>
        <row r="20592">
          <cell r="B20592" t="str">
            <v>DHL office</v>
          </cell>
          <cell r="C20592" t="str">
            <v>Irfan contractor</v>
          </cell>
          <cell r="D20592" t="str">
            <v>Cash paid</v>
          </cell>
          <cell r="E20592">
            <v>10000</v>
          </cell>
        </row>
        <row r="20593">
          <cell r="B20593" t="str">
            <v>DHL office</v>
          </cell>
          <cell r="C20593" t="str">
            <v>fuel</v>
          </cell>
          <cell r="D20593" t="str">
            <v>fuel to irfan contractor</v>
          </cell>
          <cell r="E20593">
            <v>400</v>
          </cell>
        </row>
        <row r="20594">
          <cell r="B20594" t="str">
            <v>CITI Bank</v>
          </cell>
          <cell r="C20594" t="str">
            <v>fare</v>
          </cell>
          <cell r="D20594" t="str">
            <v>paid for insulation shifting</v>
          </cell>
          <cell r="E20594">
            <v>7000</v>
          </cell>
        </row>
        <row r="20595">
          <cell r="B20595" t="str">
            <v>GSK DMC</v>
          </cell>
          <cell r="C20595" t="str">
            <v>fare</v>
          </cell>
          <cell r="D20595" t="str">
            <v>paid</v>
          </cell>
          <cell r="E20595">
            <v>800</v>
          </cell>
        </row>
        <row r="20596">
          <cell r="B20596" t="str">
            <v>office</v>
          </cell>
          <cell r="C20596" t="str">
            <v>office</v>
          </cell>
          <cell r="D20596" t="str">
            <v>To salman for fuel</v>
          </cell>
          <cell r="E20596">
            <v>2000</v>
          </cell>
        </row>
        <row r="20597">
          <cell r="B20597" t="str">
            <v>CITI Bank</v>
          </cell>
          <cell r="C20597" t="str">
            <v>material</v>
          </cell>
          <cell r="D20597" t="str">
            <v>Purhcased red oxide</v>
          </cell>
          <cell r="E20597">
            <v>4550</v>
          </cell>
        </row>
        <row r="20598">
          <cell r="B20598" t="str">
            <v>Tomo JPMC</v>
          </cell>
          <cell r="C20598" t="str">
            <v>material</v>
          </cell>
          <cell r="D20598" t="str">
            <v>purchased pipe bender, tube cutter and copper rod by irfan</v>
          </cell>
          <cell r="E20598">
            <v>14400</v>
          </cell>
        </row>
        <row r="20599">
          <cell r="B20599" t="str">
            <v>office</v>
          </cell>
          <cell r="C20599" t="str">
            <v>Tender</v>
          </cell>
          <cell r="D20599" t="str">
            <v>purchased tender for Ziauddin hospital</v>
          </cell>
          <cell r="E20599">
            <v>30000</v>
          </cell>
        </row>
        <row r="20600">
          <cell r="B20600" t="str">
            <v>Engro 3rd &amp; 8th Floor</v>
          </cell>
          <cell r="C20600" t="str">
            <v>fare</v>
          </cell>
          <cell r="D20600" t="str">
            <v>paid</v>
          </cell>
          <cell r="E20600">
            <v>2500</v>
          </cell>
        </row>
        <row r="20601">
          <cell r="B20601" t="str">
            <v>Bahria project</v>
          </cell>
          <cell r="C20601" t="str">
            <v>misc</v>
          </cell>
          <cell r="D20601" t="str">
            <v>TO khushnood for Bike expesnes (recommended by nadeem)</v>
          </cell>
          <cell r="E20601">
            <v>10000</v>
          </cell>
        </row>
        <row r="20602">
          <cell r="B20602" t="str">
            <v>Eat On Project</v>
          </cell>
          <cell r="C20602" t="str">
            <v>material</v>
          </cell>
          <cell r="D20602" t="str">
            <v>Purhcased Angle Bracket for 04 nos by Azher from sajid</v>
          </cell>
          <cell r="E20602">
            <v>4000</v>
          </cell>
        </row>
        <row r="20603">
          <cell r="B20603" t="str">
            <v>Meezan bank Head office</v>
          </cell>
          <cell r="C20603" t="str">
            <v>Sheet</v>
          </cell>
          <cell r="D20603" t="str">
            <v>Sheet from Al madina steel</v>
          </cell>
          <cell r="E20603">
            <v>97400</v>
          </cell>
        </row>
        <row r="20604">
          <cell r="B20604" t="str">
            <v>Meezan bank Head office</v>
          </cell>
          <cell r="C20604" t="str">
            <v>Material</v>
          </cell>
          <cell r="D20604" t="str">
            <v>Online by adeel to Ibraheem shershan for flanges purchased</v>
          </cell>
          <cell r="E20604">
            <v>63600</v>
          </cell>
        </row>
        <row r="20605">
          <cell r="B20605" t="str">
            <v>J out let DML</v>
          </cell>
          <cell r="C20605" t="str">
            <v>Material</v>
          </cell>
          <cell r="D20605" t="str">
            <v>Online by adeel to murtaza hassan shah for fittings in J outlet</v>
          </cell>
          <cell r="E20605">
            <v>50000</v>
          </cell>
        </row>
        <row r="20606">
          <cell r="B20606" t="str">
            <v>Meezan bank Head office</v>
          </cell>
          <cell r="C20606" t="str">
            <v>guddu insulation</v>
          </cell>
          <cell r="D20606" t="str">
            <v>Cash paid</v>
          </cell>
          <cell r="E20606">
            <v>25000</v>
          </cell>
        </row>
        <row r="20607">
          <cell r="B20607" t="str">
            <v>Gul Ahmed</v>
          </cell>
          <cell r="C20607" t="str">
            <v>fare</v>
          </cell>
          <cell r="D20607" t="str">
            <v>paid</v>
          </cell>
          <cell r="E20607">
            <v>1200</v>
          </cell>
        </row>
        <row r="20608">
          <cell r="B20608" t="str">
            <v>DHL office</v>
          </cell>
          <cell r="C20608" t="str">
            <v>fare</v>
          </cell>
          <cell r="D20608" t="str">
            <v>paid</v>
          </cell>
          <cell r="E20608">
            <v>500</v>
          </cell>
        </row>
        <row r="20609">
          <cell r="B20609" t="str">
            <v>office</v>
          </cell>
          <cell r="C20609" t="str">
            <v>office</v>
          </cell>
          <cell r="D20609" t="str">
            <v>for office use</v>
          </cell>
          <cell r="E20609">
            <v>5000</v>
          </cell>
        </row>
        <row r="20610">
          <cell r="B20610" t="str">
            <v>Tomo JPMC</v>
          </cell>
          <cell r="C20610" t="str">
            <v>material</v>
          </cell>
          <cell r="D20610" t="str">
            <v>Purchased copper socket</v>
          </cell>
          <cell r="E20610">
            <v>6300</v>
          </cell>
        </row>
        <row r="20611">
          <cell r="B20611" t="str">
            <v>Tomo JPMC</v>
          </cell>
          <cell r="C20611" t="str">
            <v>fuel</v>
          </cell>
          <cell r="D20611" t="str">
            <v>to irfan</v>
          </cell>
          <cell r="E20611">
            <v>200</v>
          </cell>
        </row>
        <row r="20612">
          <cell r="B20612" t="str">
            <v>Tomo JPMC</v>
          </cell>
          <cell r="C20612" t="str">
            <v>fare</v>
          </cell>
          <cell r="D20612" t="str">
            <v>paid</v>
          </cell>
          <cell r="E20612">
            <v>1000</v>
          </cell>
        </row>
        <row r="20613">
          <cell r="B20613" t="str">
            <v>Family area</v>
          </cell>
          <cell r="C20613" t="str">
            <v>fare</v>
          </cell>
          <cell r="D20613" t="str">
            <v>paid</v>
          </cell>
          <cell r="E20613">
            <v>1000</v>
          </cell>
        </row>
        <row r="20614">
          <cell r="B20614" t="str">
            <v>Ernst &amp; Young</v>
          </cell>
          <cell r="C20614" t="str">
            <v>material</v>
          </cell>
          <cell r="D20614" t="str">
            <v>Purchased 06 Nos Siemens Hand Drier from M. Ismail jee (by ahsan)</v>
          </cell>
          <cell r="E20614">
            <v>51000</v>
          </cell>
        </row>
        <row r="20615">
          <cell r="B20615" t="str">
            <v>CITI Bank</v>
          </cell>
          <cell r="C20615" t="str">
            <v>Noman Engineering</v>
          </cell>
          <cell r="D20615" t="str">
            <v>Sheet from Al madina steel</v>
          </cell>
          <cell r="E20615">
            <v>1000000</v>
          </cell>
        </row>
        <row r="20616">
          <cell r="B20616" t="str">
            <v>Tomo JPMC</v>
          </cell>
          <cell r="C20616" t="str">
            <v>shabbir brothers</v>
          </cell>
          <cell r="D20616" t="str">
            <v>Cash to Shabbir brother - collect by Jibran from Al madina steel -- Total = 125600</v>
          </cell>
          <cell r="E20616">
            <v>94800</v>
          </cell>
        </row>
        <row r="20617">
          <cell r="B20617" t="str">
            <v>DHL office</v>
          </cell>
          <cell r="C20617" t="str">
            <v>shabbir brothers</v>
          </cell>
          <cell r="D20617" t="str">
            <v>Cash to Shabbir brother - collect by Jibran from Al madina steel -- Total = 125600</v>
          </cell>
          <cell r="E20617">
            <v>30800</v>
          </cell>
        </row>
        <row r="20618">
          <cell r="B20618" t="str">
            <v>CITI Bank</v>
          </cell>
          <cell r="C20618" t="str">
            <v>mungo</v>
          </cell>
          <cell r="D20618" t="str">
            <v>Online to M. Musaddiq care off Unique Enterprise by Al madina steel = 500,000</v>
          </cell>
          <cell r="E20618">
            <v>200000</v>
          </cell>
        </row>
        <row r="20619">
          <cell r="B20619" t="str">
            <v>J out let DML</v>
          </cell>
          <cell r="C20619" t="str">
            <v>mungo</v>
          </cell>
          <cell r="D20619" t="str">
            <v>Online to M. Musaddiq care off Unique Enterprise by Al madina steel = 500,000</v>
          </cell>
          <cell r="E20619">
            <v>200000</v>
          </cell>
        </row>
        <row r="20620">
          <cell r="B20620" t="str">
            <v>Sana safinaz DML</v>
          </cell>
          <cell r="C20620" t="str">
            <v>mungo</v>
          </cell>
          <cell r="D20620" t="str">
            <v>Online to M. Musaddiq care off Unique Enterprise by Al madina steel = 500,000</v>
          </cell>
          <cell r="E20620">
            <v>100000</v>
          </cell>
        </row>
        <row r="20621">
          <cell r="B20621" t="str">
            <v>Generation DML</v>
          </cell>
          <cell r="C20621" t="str">
            <v>Material</v>
          </cell>
          <cell r="D20621" t="str">
            <v>Online by adeel to Crescent corporation for purhcased of fittings = 169530</v>
          </cell>
          <cell r="E20621">
            <v>84765</v>
          </cell>
        </row>
        <row r="20622">
          <cell r="B20622" t="str">
            <v>Sana safinaz DML</v>
          </cell>
          <cell r="C20622" t="str">
            <v>Material</v>
          </cell>
          <cell r="D20622" t="str">
            <v>Online by adeel to Crescent corporation for purhcased of fittings = 169530</v>
          </cell>
          <cell r="E20622">
            <v>84765</v>
          </cell>
        </row>
        <row r="20623">
          <cell r="B20623" t="str">
            <v>Family area</v>
          </cell>
          <cell r="C20623" t="str">
            <v>ZILVER</v>
          </cell>
          <cell r="D20623" t="str">
            <v>Online by adeel to M. Abbas Landiwala care off M Islaml jee for purhcased of Comode for Family area</v>
          </cell>
          <cell r="E20623">
            <v>32000</v>
          </cell>
        </row>
        <row r="20624">
          <cell r="B20624" t="str">
            <v>Engro 3rd &amp; 8th Floor</v>
          </cell>
          <cell r="C20624" t="str">
            <v>Saqib insulator</v>
          </cell>
          <cell r="D20624" t="str">
            <v>Online by adeel to Saqib insualtion</v>
          </cell>
          <cell r="E20624">
            <v>60000</v>
          </cell>
        </row>
        <row r="20625">
          <cell r="B20625" t="str">
            <v>LAMA Outlet</v>
          </cell>
          <cell r="C20625" t="str">
            <v>Misc</v>
          </cell>
          <cell r="D20625" t="str">
            <v>misc by jahangeer</v>
          </cell>
          <cell r="E20625">
            <v>5960</v>
          </cell>
        </row>
        <row r="20626">
          <cell r="B20626" t="str">
            <v>GSK DMC</v>
          </cell>
          <cell r="C20626" t="str">
            <v>material</v>
          </cell>
          <cell r="D20626" t="str">
            <v>purhcased cable tie</v>
          </cell>
          <cell r="E20626">
            <v>900</v>
          </cell>
        </row>
        <row r="20627">
          <cell r="B20627" t="str">
            <v>office</v>
          </cell>
          <cell r="C20627" t="str">
            <v>office</v>
          </cell>
          <cell r="D20627" t="str">
            <v>To salman for fuel</v>
          </cell>
          <cell r="E20627">
            <v>2000</v>
          </cell>
        </row>
        <row r="20628">
          <cell r="B20628" t="str">
            <v>CITI Bank</v>
          </cell>
          <cell r="C20628" t="str">
            <v>Material</v>
          </cell>
          <cell r="D20628" t="str">
            <v>Online by adeel to Araish Interior &amp; contructors for purhcasd of 04 water shield Bucket = 62,000</v>
          </cell>
          <cell r="E20628">
            <v>20667</v>
          </cell>
        </row>
        <row r="20629">
          <cell r="B20629" t="str">
            <v>GSK DMC</v>
          </cell>
          <cell r="C20629" t="str">
            <v>Material</v>
          </cell>
          <cell r="D20629" t="str">
            <v>Online by adeel to Araish Interior &amp; contructors for purhcasd of 04 water shield Bucket = 62,000</v>
          </cell>
          <cell r="E20629">
            <v>20667</v>
          </cell>
        </row>
        <row r="20630">
          <cell r="B20630" t="str">
            <v>Meezan bank Head office</v>
          </cell>
          <cell r="C20630" t="str">
            <v>Material</v>
          </cell>
          <cell r="D20630" t="str">
            <v>Online by adeel to Araish Interior &amp; contructors for purhcasd of 04 water shield Bucket = 62,000</v>
          </cell>
          <cell r="E20630">
            <v>20666</v>
          </cell>
        </row>
        <row r="20631">
          <cell r="B20631" t="str">
            <v>CITI Bank</v>
          </cell>
          <cell r="C20631" t="str">
            <v>Material</v>
          </cell>
          <cell r="D20631" t="str">
            <v>Online by adeel to M azam rafiq  for fittings purchased from Abbas brothers = 46525</v>
          </cell>
          <cell r="E20631">
            <v>31025</v>
          </cell>
        </row>
        <row r="20632">
          <cell r="B20632" t="str">
            <v>BAH 12th Floor</v>
          </cell>
          <cell r="C20632" t="str">
            <v>Material</v>
          </cell>
          <cell r="D20632" t="str">
            <v>Online by adeel to M azam rafiq  for fittings purchased from Abbas brothers = 46525</v>
          </cell>
          <cell r="E20632">
            <v>15500</v>
          </cell>
        </row>
        <row r="20633">
          <cell r="B20633" t="str">
            <v>CITI Bank</v>
          </cell>
          <cell r="C20633" t="str">
            <v>Material</v>
          </cell>
          <cell r="D20633" t="str">
            <v xml:space="preserve">Online by adeel to muzammil for purchased of linkadptor </v>
          </cell>
          <cell r="E20633">
            <v>35700</v>
          </cell>
        </row>
        <row r="20634">
          <cell r="B20634" t="str">
            <v>DHL office</v>
          </cell>
          <cell r="C20634" t="str">
            <v>material</v>
          </cell>
          <cell r="D20634" t="str">
            <v>purhcased misc material by irfan contractor</v>
          </cell>
          <cell r="E20634">
            <v>17000</v>
          </cell>
        </row>
        <row r="20635">
          <cell r="B20635" t="str">
            <v>CITI Bank</v>
          </cell>
          <cell r="C20635" t="str">
            <v>Material</v>
          </cell>
          <cell r="D20635" t="str">
            <v>Online by adeel to Gul Zameen Khan for Purchased 125 Nos Threaded rods 10mm and 21 KG Nut from Mehmood = 69245</v>
          </cell>
          <cell r="E20635">
            <v>17311</v>
          </cell>
        </row>
        <row r="20636">
          <cell r="B20636" t="str">
            <v>GSK DMC</v>
          </cell>
          <cell r="C20636" t="str">
            <v>Material</v>
          </cell>
          <cell r="D20636" t="str">
            <v>Online by adeel to Gul Zameen Khan for Purchased 125 Nos Threaded rods 10mm and 21 KG Nut from Mehmood = 69245</v>
          </cell>
          <cell r="E20636">
            <v>17311</v>
          </cell>
        </row>
        <row r="20637">
          <cell r="B20637" t="str">
            <v>Engro 3rd &amp; 8th Floor</v>
          </cell>
          <cell r="C20637" t="str">
            <v>Material</v>
          </cell>
          <cell r="D20637" t="str">
            <v>Online by adeel to Gul Zameen Khan for Purchased 125 Nos Threaded rods 10mm and 21 KG Nut from Mehmood = 69245</v>
          </cell>
          <cell r="E20637">
            <v>17311</v>
          </cell>
        </row>
        <row r="20638">
          <cell r="B20638" t="str">
            <v>LAMA Outlet</v>
          </cell>
          <cell r="C20638" t="str">
            <v>Material</v>
          </cell>
          <cell r="D20638" t="str">
            <v>Online by adeel to Gul Zameen Khan for Purchased 125 Nos Threaded rods 10mm and 21 KG Nut from Mehmood = 69245</v>
          </cell>
          <cell r="E20638">
            <v>17312</v>
          </cell>
        </row>
        <row r="20639">
          <cell r="B20639" t="str">
            <v>GSK DMC</v>
          </cell>
          <cell r="C20639" t="str">
            <v>material</v>
          </cell>
          <cell r="D20639" t="str">
            <v>purhcased cable tie</v>
          </cell>
          <cell r="E20639">
            <v>900</v>
          </cell>
        </row>
        <row r="20640">
          <cell r="B20640" t="str">
            <v>office</v>
          </cell>
          <cell r="C20640" t="str">
            <v>office</v>
          </cell>
          <cell r="D20640" t="str">
            <v>To salman for fuel</v>
          </cell>
          <cell r="E20640">
            <v>2000</v>
          </cell>
        </row>
        <row r="20641">
          <cell r="B20641" t="str">
            <v>Meezan bank Head office</v>
          </cell>
          <cell r="C20641" t="str">
            <v>fare</v>
          </cell>
          <cell r="D20641" t="str">
            <v>paid</v>
          </cell>
          <cell r="E20641">
            <v>3000</v>
          </cell>
        </row>
        <row r="20642">
          <cell r="B20642" t="str">
            <v>DHL office</v>
          </cell>
          <cell r="C20642" t="str">
            <v>material</v>
          </cell>
          <cell r="D20642" t="str">
            <v>purhcased 06 nos rubber isolator</v>
          </cell>
          <cell r="E20642">
            <v>900</v>
          </cell>
        </row>
        <row r="20643">
          <cell r="B20643" t="str">
            <v>Bahria project</v>
          </cell>
          <cell r="C20643" t="str">
            <v>material</v>
          </cell>
          <cell r="D20643" t="str">
            <v>for purhcased grinder blade and other items</v>
          </cell>
          <cell r="E20643">
            <v>3000</v>
          </cell>
        </row>
        <row r="20644">
          <cell r="B20644" t="str">
            <v>BAF-Maintenance24</v>
          </cell>
          <cell r="C20644" t="str">
            <v>asif fiber</v>
          </cell>
          <cell r="D20644" t="str">
            <v>To asif in BAF (given by nadeem bhai)</v>
          </cell>
          <cell r="E20644">
            <v>5000</v>
          </cell>
        </row>
        <row r="20645">
          <cell r="B20645" t="str">
            <v>BAF-Maintenance24</v>
          </cell>
          <cell r="C20645" t="str">
            <v>Misc</v>
          </cell>
          <cell r="D20645" t="str">
            <v>to abid in BAF (given by nadeem bhai)</v>
          </cell>
          <cell r="E20645">
            <v>1000</v>
          </cell>
        </row>
        <row r="20646">
          <cell r="B20646" t="str">
            <v>New Jubilee</v>
          </cell>
          <cell r="C20646" t="str">
            <v>Flow Master</v>
          </cell>
          <cell r="D20646" t="str">
            <v>To ahsan flow tab in new jubilee (given by nadeem bhai)</v>
          </cell>
          <cell r="E20646">
            <v>15000</v>
          </cell>
        </row>
        <row r="20647">
          <cell r="B20647" t="str">
            <v>office</v>
          </cell>
          <cell r="C20647" t="str">
            <v>office</v>
          </cell>
          <cell r="D20647" t="str">
            <v>for office use</v>
          </cell>
          <cell r="E20647">
            <v>4000</v>
          </cell>
        </row>
        <row r="20648">
          <cell r="B20648" t="str">
            <v>office</v>
          </cell>
          <cell r="C20648" t="str">
            <v>office</v>
          </cell>
          <cell r="D20648" t="str">
            <v>Salman bike work</v>
          </cell>
          <cell r="E20648">
            <v>1600</v>
          </cell>
        </row>
        <row r="20649">
          <cell r="B20649" t="str">
            <v>Sana safinaz DML</v>
          </cell>
          <cell r="C20649" t="str">
            <v>Material</v>
          </cell>
          <cell r="D20649" t="str">
            <v>Online by adeel to Noman for DML site expenses</v>
          </cell>
          <cell r="E20649">
            <v>50000</v>
          </cell>
        </row>
        <row r="20650">
          <cell r="B20650" t="str">
            <v>Engro Office</v>
          </cell>
          <cell r="C20650" t="str">
            <v>thumb international</v>
          </cell>
          <cell r="D20650" t="str">
            <v>Online by adeel to S. Kamran Aziz care off thumb</v>
          </cell>
          <cell r="E20650">
            <v>400000</v>
          </cell>
        </row>
        <row r="20651">
          <cell r="B20651" t="str">
            <v>Sana safinaz DML</v>
          </cell>
          <cell r="C20651" t="str">
            <v>transportation</v>
          </cell>
          <cell r="D20651" t="str">
            <v>Jazz cash to juzaifa taj for sana safinaz transportation - by BH</v>
          </cell>
          <cell r="E20651">
            <v>18500</v>
          </cell>
        </row>
        <row r="20652">
          <cell r="B20652" t="str">
            <v>BAF-Maintenance24</v>
          </cell>
          <cell r="C20652" t="str">
            <v>asif fiber</v>
          </cell>
          <cell r="D20652" t="str">
            <v>cash paid</v>
          </cell>
          <cell r="E20652">
            <v>2000</v>
          </cell>
        </row>
        <row r="20653">
          <cell r="B20653" t="str">
            <v>CITI Bank</v>
          </cell>
          <cell r="C20653" t="str">
            <v>fare</v>
          </cell>
          <cell r="D20653" t="str">
            <v>paid</v>
          </cell>
          <cell r="E20653">
            <v>1700</v>
          </cell>
        </row>
        <row r="20654">
          <cell r="B20654" t="str">
            <v>CITI Bank</v>
          </cell>
          <cell r="C20654" t="str">
            <v>transportation</v>
          </cell>
          <cell r="D20654" t="str">
            <v>paid for insulation shifting</v>
          </cell>
          <cell r="E20654">
            <v>7000</v>
          </cell>
        </row>
        <row r="20655">
          <cell r="B20655" t="str">
            <v>BAH 12th Floor</v>
          </cell>
          <cell r="C20655" t="str">
            <v>transportation</v>
          </cell>
          <cell r="D20655" t="str">
            <v>paid for insulation shifting</v>
          </cell>
          <cell r="E20655">
            <v>7000</v>
          </cell>
        </row>
        <row r="20656">
          <cell r="B20656" t="str">
            <v>office</v>
          </cell>
          <cell r="C20656" t="str">
            <v>water tanker</v>
          </cell>
          <cell r="D20656" t="str">
            <v>paid</v>
          </cell>
          <cell r="E20656">
            <v>2830</v>
          </cell>
        </row>
        <row r="20657">
          <cell r="B20657" t="str">
            <v>Sana safinaz DML</v>
          </cell>
          <cell r="C20657" t="str">
            <v>zubair duct</v>
          </cell>
          <cell r="D20657" t="str">
            <v>Cash collect by zubair Duct from Al madina steel</v>
          </cell>
          <cell r="E20657">
            <v>400000</v>
          </cell>
        </row>
        <row r="20658">
          <cell r="B20658" t="str">
            <v>Sana safinaz DML</v>
          </cell>
          <cell r="C20658" t="str">
            <v>Material</v>
          </cell>
          <cell r="D20658" t="str">
            <v>Online by adeel to Murtaza for 10 cartons tapes from hussain puri</v>
          </cell>
          <cell r="E20658">
            <v>42000</v>
          </cell>
        </row>
        <row r="20659">
          <cell r="B20659" t="str">
            <v>Generation DML</v>
          </cell>
          <cell r="C20659" t="str">
            <v>Material</v>
          </cell>
          <cell r="D20659" t="str">
            <v xml:space="preserve">Online by adeel to S.M Shahid akhtar for Kapra payment generation </v>
          </cell>
          <cell r="E20659">
            <v>24000</v>
          </cell>
        </row>
        <row r="20660">
          <cell r="B20660" t="str">
            <v>Generation DML</v>
          </cell>
          <cell r="C20660" t="str">
            <v>Labour</v>
          </cell>
          <cell r="D20660" t="str">
            <v>Online by adeel to shahid rizwan Piping labour</v>
          </cell>
          <cell r="E20660">
            <v>150000</v>
          </cell>
        </row>
        <row r="20661">
          <cell r="B20661" t="str">
            <v>CITI Bank</v>
          </cell>
          <cell r="C20661" t="str">
            <v>material</v>
          </cell>
          <cell r="D20661" t="str">
            <v>Jubilee clamp</v>
          </cell>
          <cell r="E20661">
            <v>8100</v>
          </cell>
        </row>
        <row r="20662">
          <cell r="B20662" t="str">
            <v>GSK DMC</v>
          </cell>
          <cell r="C20662" t="str">
            <v>material</v>
          </cell>
          <cell r="D20662" t="str">
            <v>purchased inslaution</v>
          </cell>
          <cell r="E20662">
            <v>4200</v>
          </cell>
        </row>
        <row r="20663">
          <cell r="B20663" t="str">
            <v>Meezan bank Head office</v>
          </cell>
          <cell r="C20663" t="str">
            <v>material</v>
          </cell>
          <cell r="D20663" t="str">
            <v>rubber gasket</v>
          </cell>
          <cell r="E20663">
            <v>3600</v>
          </cell>
        </row>
        <row r="20664">
          <cell r="B20664" t="str">
            <v>sana safinaz dml</v>
          </cell>
          <cell r="C20664" t="str">
            <v>material</v>
          </cell>
          <cell r="D20664" t="str">
            <v>To ahsan for Builty</v>
          </cell>
          <cell r="E20664">
            <v>2000</v>
          </cell>
        </row>
        <row r="20665">
          <cell r="B20665" t="str">
            <v>CITI Bank</v>
          </cell>
          <cell r="C20665" t="str">
            <v>material</v>
          </cell>
          <cell r="D20665" t="str">
            <v>dammer tapes</v>
          </cell>
          <cell r="E20665">
            <v>870</v>
          </cell>
        </row>
        <row r="20666">
          <cell r="B20666" t="str">
            <v>Meezan bank Head office</v>
          </cell>
          <cell r="C20666" t="str">
            <v>material</v>
          </cell>
          <cell r="D20666" t="str">
            <v xml:space="preserve">welding rods and disc </v>
          </cell>
          <cell r="E20666">
            <v>1750</v>
          </cell>
        </row>
        <row r="20667">
          <cell r="B20667" t="str">
            <v>CITI Bank</v>
          </cell>
          <cell r="C20667" t="str">
            <v>fare</v>
          </cell>
          <cell r="D20667" t="str">
            <v>paid</v>
          </cell>
          <cell r="E20667">
            <v>1100</v>
          </cell>
        </row>
        <row r="20668">
          <cell r="B20668" t="str">
            <v>office</v>
          </cell>
          <cell r="C20668" t="str">
            <v>office</v>
          </cell>
          <cell r="D20668" t="str">
            <v>abuzar ms office registration</v>
          </cell>
          <cell r="E20668">
            <v>500</v>
          </cell>
        </row>
        <row r="20669">
          <cell r="B20669" t="str">
            <v>BAH 12th Floor</v>
          </cell>
          <cell r="C20669" t="str">
            <v>fare</v>
          </cell>
          <cell r="D20669" t="str">
            <v>paid</v>
          </cell>
          <cell r="E20669">
            <v>1000</v>
          </cell>
        </row>
        <row r="20670">
          <cell r="B20670" t="str">
            <v>office</v>
          </cell>
          <cell r="C20670" t="str">
            <v>office</v>
          </cell>
          <cell r="D20670" t="str">
            <v>for office use</v>
          </cell>
          <cell r="E20670">
            <v>2500</v>
          </cell>
        </row>
        <row r="20671">
          <cell r="B20671" t="str">
            <v>office</v>
          </cell>
          <cell r="C20671" t="str">
            <v>office</v>
          </cell>
          <cell r="D20671" t="str">
            <v>To salman for mobile packge</v>
          </cell>
          <cell r="E20671">
            <v>1000</v>
          </cell>
        </row>
        <row r="20672">
          <cell r="B20672" t="str">
            <v>o/m NASTP</v>
          </cell>
          <cell r="C20672" t="str">
            <v>misc</v>
          </cell>
          <cell r="D20672" t="str">
            <v>for staff entry card NASTP</v>
          </cell>
          <cell r="E20672">
            <v>1000</v>
          </cell>
        </row>
        <row r="20673">
          <cell r="B20673" t="str">
            <v>Tomo JPMC</v>
          </cell>
          <cell r="C20673" t="str">
            <v>material</v>
          </cell>
          <cell r="D20673" t="str">
            <v>purchased lux</v>
          </cell>
          <cell r="E20673">
            <v>300</v>
          </cell>
        </row>
        <row r="20674">
          <cell r="B20674" t="str">
            <v>office</v>
          </cell>
          <cell r="C20674" t="str">
            <v>office</v>
          </cell>
          <cell r="D20674" t="str">
            <v xml:space="preserve">office door bell </v>
          </cell>
          <cell r="E20674">
            <v>360</v>
          </cell>
        </row>
        <row r="20675">
          <cell r="B20675" t="str">
            <v>Tomo JPMC</v>
          </cell>
          <cell r="C20675" t="str">
            <v>material</v>
          </cell>
          <cell r="D20675" t="str">
            <v>purchased osygen, guge, copper rods, by irfan</v>
          </cell>
          <cell r="E20675">
            <v>3900</v>
          </cell>
        </row>
        <row r="20676">
          <cell r="B20676" t="str">
            <v>office</v>
          </cell>
          <cell r="C20676" t="str">
            <v>office</v>
          </cell>
          <cell r="D20676" t="str">
            <v>fuel for bike salman</v>
          </cell>
          <cell r="E20676">
            <v>350</v>
          </cell>
        </row>
        <row r="20677">
          <cell r="B20677" t="str">
            <v>Gul Ahmed</v>
          </cell>
          <cell r="C20677" t="str">
            <v>fare</v>
          </cell>
          <cell r="D20677" t="str">
            <v>paid</v>
          </cell>
          <cell r="E20677">
            <v>1100</v>
          </cell>
        </row>
        <row r="20678">
          <cell r="B20678" t="str">
            <v>office</v>
          </cell>
          <cell r="C20678" t="str">
            <v>office</v>
          </cell>
          <cell r="D20678" t="str">
            <v>for office use</v>
          </cell>
          <cell r="E20678">
            <v>5000</v>
          </cell>
        </row>
        <row r="20679">
          <cell r="B20679" t="str">
            <v>Tomo JPMC</v>
          </cell>
          <cell r="C20679" t="str">
            <v>material</v>
          </cell>
          <cell r="D20679" t="str">
            <v>misc by imran engr</v>
          </cell>
          <cell r="E20679">
            <v>23740</v>
          </cell>
        </row>
        <row r="20680">
          <cell r="B20680" t="str">
            <v>DHL office</v>
          </cell>
          <cell r="C20680" t="str">
            <v>fare</v>
          </cell>
          <cell r="D20680" t="str">
            <v>paid</v>
          </cell>
          <cell r="E20680">
            <v>700</v>
          </cell>
        </row>
        <row r="20681">
          <cell r="B20681" t="str">
            <v>Meezan bank Head office</v>
          </cell>
          <cell r="C20681" t="str">
            <v>material</v>
          </cell>
          <cell r="D20681" t="str">
            <v>purchased kraft papers 10 roll by nadeem bahi</v>
          </cell>
          <cell r="E20681">
            <v>18500</v>
          </cell>
        </row>
        <row r="20682">
          <cell r="B20682" t="str">
            <v>DHL office</v>
          </cell>
          <cell r="C20682" t="str">
            <v>fare</v>
          </cell>
          <cell r="D20682" t="str">
            <v>paid</v>
          </cell>
          <cell r="E20682">
            <v>600</v>
          </cell>
        </row>
        <row r="20683">
          <cell r="B20683" t="str">
            <v>CITI Bank</v>
          </cell>
          <cell r="C20683" t="str">
            <v>fare</v>
          </cell>
          <cell r="D20683" t="str">
            <v>paid</v>
          </cell>
          <cell r="E20683">
            <v>2000</v>
          </cell>
        </row>
        <row r="20684">
          <cell r="B20684" t="str">
            <v>Tomo JPMC</v>
          </cell>
          <cell r="C20684" t="str">
            <v>Kamran insulator</v>
          </cell>
          <cell r="D20684" t="str">
            <v>Cash collect by kamran hussain  from al madina</v>
          </cell>
          <cell r="E20684">
            <v>50000</v>
          </cell>
        </row>
        <row r="20685">
          <cell r="B20685" t="str">
            <v>CITI Bank</v>
          </cell>
          <cell r="C20685" t="str">
            <v>Malik brother</v>
          </cell>
          <cell r="D20685" t="str">
            <v>Online by adeel to Malik brother = 293500</v>
          </cell>
          <cell r="E20685">
            <v>117907</v>
          </cell>
        </row>
        <row r="20686">
          <cell r="B20686" t="str">
            <v>DHL office</v>
          </cell>
          <cell r="C20686" t="str">
            <v>Malik brother</v>
          </cell>
          <cell r="D20686" t="str">
            <v>Online by adeel to Malik brother = 293500</v>
          </cell>
          <cell r="E20686">
            <v>50603</v>
          </cell>
        </row>
        <row r="20687">
          <cell r="B20687" t="str">
            <v>Engro 3rd &amp; 8th Floor</v>
          </cell>
          <cell r="C20687" t="str">
            <v>Malik brother</v>
          </cell>
          <cell r="D20687" t="str">
            <v>Online by adeel to Malik brother = 293500</v>
          </cell>
          <cell r="E20687">
            <v>102340</v>
          </cell>
        </row>
        <row r="20688">
          <cell r="B20688" t="str">
            <v>Gul Ahmed</v>
          </cell>
          <cell r="C20688" t="str">
            <v>Malik brother</v>
          </cell>
          <cell r="D20688" t="str">
            <v>Online by adeel to Malik brother = 293500</v>
          </cell>
          <cell r="E20688">
            <v>13350</v>
          </cell>
        </row>
        <row r="20689">
          <cell r="B20689" t="str">
            <v>Ernst &amp; Young</v>
          </cell>
          <cell r="C20689" t="str">
            <v>Malik brother</v>
          </cell>
          <cell r="D20689" t="str">
            <v>Online by adeel to Malik brother = 293500</v>
          </cell>
          <cell r="E20689">
            <v>9300</v>
          </cell>
        </row>
        <row r="20690">
          <cell r="B20690" t="str">
            <v>Tomo JPMC</v>
          </cell>
          <cell r="C20690" t="str">
            <v>Material</v>
          </cell>
          <cell r="D20690" t="str">
            <v>Online by adeel to Saad waseem for purhcased of Cable tray for TOMO II</v>
          </cell>
          <cell r="E20690">
            <v>16000</v>
          </cell>
        </row>
        <row r="20691">
          <cell r="B20691" t="str">
            <v>Meezan bank Head office</v>
          </cell>
          <cell r="C20691" t="str">
            <v>fare</v>
          </cell>
          <cell r="D20691" t="str">
            <v>bykia</v>
          </cell>
          <cell r="E20691">
            <v>520</v>
          </cell>
        </row>
        <row r="20692">
          <cell r="B20692" t="str">
            <v>GSK DMC</v>
          </cell>
          <cell r="C20692" t="str">
            <v>fuel</v>
          </cell>
          <cell r="D20692" t="str">
            <v>To salman for fuel</v>
          </cell>
          <cell r="E20692">
            <v>560</v>
          </cell>
        </row>
        <row r="20693">
          <cell r="B20693" t="str">
            <v>Meezan bank Head office</v>
          </cell>
          <cell r="C20693" t="str">
            <v>nadeem bhai</v>
          </cell>
          <cell r="D20693" t="str">
            <v>mobile balance</v>
          </cell>
          <cell r="E20693">
            <v>1000</v>
          </cell>
        </row>
        <row r="20694">
          <cell r="B20694" t="str">
            <v>Rehmat shipping</v>
          </cell>
          <cell r="C20694" t="str">
            <v>material</v>
          </cell>
          <cell r="D20694" t="str">
            <v>Cash collect by Hunain care off SHI Engineering for Rehmat shipping copper pipes TROX</v>
          </cell>
          <cell r="E20694">
            <v>46120</v>
          </cell>
        </row>
        <row r="20695">
          <cell r="B20695" t="str">
            <v>Generation DML</v>
          </cell>
          <cell r="C20695" t="str">
            <v>Misc</v>
          </cell>
          <cell r="D20695" t="str">
            <v>Online by adeel to Noman engr</v>
          </cell>
          <cell r="E20695">
            <v>50000</v>
          </cell>
        </row>
        <row r="20696">
          <cell r="B20696" t="str">
            <v>O/M The Place</v>
          </cell>
          <cell r="C20696" t="str">
            <v>KRC total solution</v>
          </cell>
          <cell r="D20696" t="str">
            <v>Online by adeel to Unus Engineering for Phase 8 chiller repair work</v>
          </cell>
          <cell r="E20696">
            <v>100000</v>
          </cell>
        </row>
        <row r="20697">
          <cell r="B20697" t="str">
            <v>Generation DML</v>
          </cell>
          <cell r="C20697" t="str">
            <v>Crescent corpotation</v>
          </cell>
          <cell r="D20697" t="str">
            <v>Online by adeel to Crescent corporation for copper fittings</v>
          </cell>
          <cell r="E20697">
            <v>60711</v>
          </cell>
        </row>
        <row r="20698">
          <cell r="B20698" t="str">
            <v>CITI Bank</v>
          </cell>
          <cell r="C20698" t="str">
            <v>Danish duct</v>
          </cell>
          <cell r="D20698" t="str">
            <v>Online by adeel to Zahid asghar for payment for ducting work advance</v>
          </cell>
          <cell r="E20698">
            <v>100000</v>
          </cell>
        </row>
        <row r="20699">
          <cell r="B20699" t="str">
            <v>BAF-Maintenance24</v>
          </cell>
          <cell r="C20699" t="str">
            <v>asif fiber</v>
          </cell>
          <cell r="D20699" t="str">
            <v>Cash paid by Shahid painter to asif</v>
          </cell>
          <cell r="E20699">
            <v>114000</v>
          </cell>
        </row>
        <row r="20700">
          <cell r="B20700" t="str">
            <v>BAF-Maintenance24</v>
          </cell>
          <cell r="C20700" t="str">
            <v>material</v>
          </cell>
          <cell r="D20700" t="str">
            <v>misc invoices by shahid</v>
          </cell>
          <cell r="E20700">
            <v>55800</v>
          </cell>
        </row>
        <row r="20701">
          <cell r="B20701" t="str">
            <v>BAF-Maintenance24</v>
          </cell>
          <cell r="C20701" t="str">
            <v>material</v>
          </cell>
          <cell r="D20701" t="str">
            <v>misc invoices by shahid</v>
          </cell>
          <cell r="E20701">
            <v>61815</v>
          </cell>
        </row>
        <row r="20702">
          <cell r="B20702" t="str">
            <v>BAF-Maintenance24</v>
          </cell>
          <cell r="C20702" t="str">
            <v>material</v>
          </cell>
          <cell r="D20702" t="str">
            <v>misc invoices by shahid</v>
          </cell>
          <cell r="E20702">
            <v>86380</v>
          </cell>
        </row>
        <row r="20703">
          <cell r="B20703" t="str">
            <v>BAF-Maintenance24</v>
          </cell>
          <cell r="C20703" t="str">
            <v>material</v>
          </cell>
          <cell r="D20703" t="str">
            <v>misc invoices by shahid</v>
          </cell>
          <cell r="E20703">
            <v>107855</v>
          </cell>
        </row>
        <row r="20704">
          <cell r="B20704" t="str">
            <v>BAF-Maintenance24</v>
          </cell>
          <cell r="C20704" t="str">
            <v>material</v>
          </cell>
          <cell r="D20704" t="str">
            <v>misc invoices by shahid</v>
          </cell>
          <cell r="E20704">
            <v>67705</v>
          </cell>
        </row>
        <row r="20705">
          <cell r="B20705" t="str">
            <v>BAF-Maintenance24</v>
          </cell>
          <cell r="C20705" t="str">
            <v>material</v>
          </cell>
          <cell r="D20705" t="str">
            <v>misc invoices by shahid</v>
          </cell>
          <cell r="E20705">
            <v>19000</v>
          </cell>
        </row>
        <row r="20706">
          <cell r="B20706" t="str">
            <v>BAF-Maintenance24</v>
          </cell>
          <cell r="C20706" t="str">
            <v>material</v>
          </cell>
          <cell r="D20706" t="str">
            <v>misc invoices by shahid</v>
          </cell>
          <cell r="E20706">
            <v>25020</v>
          </cell>
        </row>
        <row r="20707">
          <cell r="B20707" t="str">
            <v>BAF-Maintenance24</v>
          </cell>
          <cell r="C20707" t="str">
            <v>material</v>
          </cell>
          <cell r="D20707" t="str">
            <v>misc invoices by shahid</v>
          </cell>
          <cell r="E20707">
            <v>33750</v>
          </cell>
        </row>
        <row r="20708">
          <cell r="B20708" t="str">
            <v>office</v>
          </cell>
          <cell r="C20708" t="str">
            <v>fuel</v>
          </cell>
          <cell r="D20708" t="str">
            <v>To salman for fuel</v>
          </cell>
          <cell r="E20708">
            <v>1000</v>
          </cell>
        </row>
        <row r="20709">
          <cell r="B20709" t="str">
            <v>office</v>
          </cell>
          <cell r="C20709" t="str">
            <v>office</v>
          </cell>
          <cell r="D20709" t="str">
            <v>for office use</v>
          </cell>
          <cell r="E20709">
            <v>3000</v>
          </cell>
        </row>
        <row r="20710">
          <cell r="B20710" t="str">
            <v>Meezan bank Head office</v>
          </cell>
          <cell r="C20710" t="str">
            <v>material</v>
          </cell>
          <cell r="D20710" t="str">
            <v>purchased socket end cap and other fittings</v>
          </cell>
          <cell r="E20710">
            <v>1270</v>
          </cell>
        </row>
        <row r="20711">
          <cell r="B20711" t="str">
            <v>DHL office</v>
          </cell>
          <cell r="C20711" t="str">
            <v>wire</v>
          </cell>
          <cell r="D20711" t="str">
            <v>Purhcased wire coil 1mm 2c 90 mter and 2.5mm 3C 31 meter by ashraf bhai from Indus</v>
          </cell>
          <cell r="E20711">
            <v>28400</v>
          </cell>
        </row>
        <row r="20712">
          <cell r="B20712" t="str">
            <v>Gul Ahmed</v>
          </cell>
          <cell r="C20712" t="str">
            <v>Material</v>
          </cell>
          <cell r="D20712" t="str">
            <v>Online by adeel to m. Akber for purhcased fof Y joints for Gul ahmed</v>
          </cell>
          <cell r="E20712">
            <v>22000</v>
          </cell>
        </row>
        <row r="20713">
          <cell r="B20713" t="str">
            <v>BAF-Maintenance24</v>
          </cell>
          <cell r="C20713" t="str">
            <v>Imran choori wala</v>
          </cell>
          <cell r="D20713" t="str">
            <v>cash paid (as recommended by BH)</v>
          </cell>
          <cell r="E20713">
            <v>15000</v>
          </cell>
        </row>
        <row r="20714">
          <cell r="B20714" t="str">
            <v>CITI Bank</v>
          </cell>
          <cell r="C20714" t="str">
            <v>misc</v>
          </cell>
          <cell r="D20714" t="str">
            <v>To salman rider for bike puncture + parking</v>
          </cell>
          <cell r="E20714">
            <v>800</v>
          </cell>
        </row>
        <row r="20715">
          <cell r="B20715" t="str">
            <v>Meezan bank Head office</v>
          </cell>
          <cell r="C20715" t="str">
            <v>fare</v>
          </cell>
          <cell r="D20715" t="str">
            <v>paid</v>
          </cell>
          <cell r="E20715">
            <v>2000</v>
          </cell>
        </row>
        <row r="20716">
          <cell r="B20716" t="str">
            <v>GSK DMC</v>
          </cell>
          <cell r="C20716" t="str">
            <v>fare</v>
          </cell>
          <cell r="D20716" t="str">
            <v>paid</v>
          </cell>
          <cell r="E20716">
            <v>900</v>
          </cell>
        </row>
        <row r="20717">
          <cell r="B20717" t="str">
            <v>office</v>
          </cell>
          <cell r="C20717" t="str">
            <v>misc</v>
          </cell>
          <cell r="D20717" t="str">
            <v>For 2 car wash</v>
          </cell>
          <cell r="E20717">
            <v>2500</v>
          </cell>
        </row>
        <row r="20718">
          <cell r="B20718" t="str">
            <v>GSK DMC</v>
          </cell>
          <cell r="C20718" t="str">
            <v>sabro technologies</v>
          </cell>
          <cell r="D20718" t="str">
            <v>Online by adeel to Sabro technologies (final payment)</v>
          </cell>
          <cell r="E20718">
            <v>220400</v>
          </cell>
        </row>
        <row r="20719">
          <cell r="B20719" t="str">
            <v>Meezan bank Head office</v>
          </cell>
          <cell r="C20719" t="str">
            <v>faheem elec</v>
          </cell>
          <cell r="D20719" t="str">
            <v>cash paid to faheem by Nadeem bhai</v>
          </cell>
          <cell r="E20719">
            <v>10000</v>
          </cell>
        </row>
        <row r="20720">
          <cell r="B20720" t="str">
            <v>Meezan bank Head office</v>
          </cell>
          <cell r="C20720" t="str">
            <v>fakhri brothers</v>
          </cell>
          <cell r="D20720" t="str">
            <v>Open cashed chq received from al madina steel (given to fakhri brothers) = 400,000/-</v>
          </cell>
          <cell r="E20720">
            <v>256037</v>
          </cell>
        </row>
        <row r="20721">
          <cell r="B20721" t="str">
            <v>BAH 22 &amp; 23rd Floor</v>
          </cell>
          <cell r="C20721" t="str">
            <v>fakhri brothers</v>
          </cell>
          <cell r="D20721" t="str">
            <v>Open cashed chq received from al madina steel (given to fakhri brothers) = 400,000/-</v>
          </cell>
          <cell r="E20721">
            <v>31000</v>
          </cell>
        </row>
        <row r="20722">
          <cell r="B20722" t="str">
            <v>Amreli steel</v>
          </cell>
          <cell r="C20722" t="str">
            <v>fakhri brothers</v>
          </cell>
          <cell r="D20722" t="str">
            <v>Open cashed chq received from al madina steel (given to fakhri brothers) = 400,000/-</v>
          </cell>
          <cell r="E20722">
            <v>33000</v>
          </cell>
        </row>
        <row r="20723">
          <cell r="B20723" t="str">
            <v>keenu office</v>
          </cell>
          <cell r="C20723" t="str">
            <v>fakhri brothers</v>
          </cell>
          <cell r="D20723" t="str">
            <v>Open cashed chq received from al madina steel (given to fakhri brothers) = 400,000/-</v>
          </cell>
          <cell r="E20723">
            <v>27500</v>
          </cell>
        </row>
        <row r="20724">
          <cell r="B20724" t="str">
            <v>Marriot Hotel</v>
          </cell>
          <cell r="C20724" t="str">
            <v>fakhri brothers</v>
          </cell>
          <cell r="D20724" t="str">
            <v>Open cashed chq received from al madina steel (given to fakhri brothers) = 400,000/-</v>
          </cell>
          <cell r="E20724">
            <v>38500</v>
          </cell>
        </row>
        <row r="20725">
          <cell r="B20725" t="str">
            <v>BAH 12th Floor</v>
          </cell>
          <cell r="C20725" t="str">
            <v>fakhri brothers</v>
          </cell>
          <cell r="D20725" t="str">
            <v>Open cashed chq received from al madina steel (given to fakhri brothers) = 400,000/-</v>
          </cell>
          <cell r="E20725">
            <v>12000</v>
          </cell>
        </row>
        <row r="20726">
          <cell r="B20726" t="str">
            <v>Ernst &amp; Young</v>
          </cell>
          <cell r="C20726" t="str">
            <v>fakhri brothers</v>
          </cell>
          <cell r="D20726" t="str">
            <v>Open cashed chq received from al madina steel (given to fakhri brothers) = 400,000/-</v>
          </cell>
          <cell r="E20726">
            <v>1963</v>
          </cell>
        </row>
        <row r="20727">
          <cell r="B20727" t="str">
            <v>Ernst &amp; Young</v>
          </cell>
          <cell r="C20727" t="str">
            <v>fakhri brothers</v>
          </cell>
          <cell r="D20727" t="str">
            <v>Open cashed chq received from al madina steel (given to fakhri brothers) =680,000/-</v>
          </cell>
          <cell r="E20727">
            <v>167156</v>
          </cell>
        </row>
        <row r="20728">
          <cell r="B20728" t="str">
            <v>Tomo JPMC</v>
          </cell>
          <cell r="C20728" t="str">
            <v>fakhri brothers</v>
          </cell>
          <cell r="D20728" t="str">
            <v>Open cashed chq received from al madina steel (given to fakhri brothers) =680,000/-</v>
          </cell>
          <cell r="E20728">
            <v>19000</v>
          </cell>
        </row>
        <row r="20729">
          <cell r="B20729" t="str">
            <v>Engro 3rd &amp; 8th Floor</v>
          </cell>
          <cell r="C20729" t="str">
            <v>fakhri brothers</v>
          </cell>
          <cell r="D20729" t="str">
            <v>Open cashed chq received from al madina steel (given to fakhri brothers) =680,000/-</v>
          </cell>
          <cell r="E20729">
            <v>42703</v>
          </cell>
        </row>
        <row r="20730">
          <cell r="B20730" t="str">
            <v>Gul Ahmed</v>
          </cell>
          <cell r="C20730" t="str">
            <v>fakhri brothers</v>
          </cell>
          <cell r="D20730" t="str">
            <v>Open cashed chq received from al madina steel (given to fakhri brothers) =680,000/-</v>
          </cell>
          <cell r="E20730">
            <v>171005</v>
          </cell>
        </row>
        <row r="20731">
          <cell r="B20731" t="str">
            <v>10 Pearl NASTP</v>
          </cell>
          <cell r="C20731" t="str">
            <v>fakhri brothers</v>
          </cell>
          <cell r="D20731" t="str">
            <v>Open cashed chq received from al madina steel (given to fakhri brothers) =680,000/-</v>
          </cell>
          <cell r="E20731">
            <v>48550</v>
          </cell>
        </row>
        <row r="20732">
          <cell r="B20732" t="str">
            <v>LAMA Outlet</v>
          </cell>
          <cell r="C20732" t="str">
            <v>fakhri brothers</v>
          </cell>
          <cell r="D20732" t="str">
            <v>Open cashed chq received from al madina steel (given to fakhri brothers) =680,000/-</v>
          </cell>
          <cell r="E20732">
            <v>25000</v>
          </cell>
        </row>
        <row r="20733">
          <cell r="B20733" t="str">
            <v>CITI Bank</v>
          </cell>
          <cell r="C20733" t="str">
            <v>fakhri brothers</v>
          </cell>
          <cell r="D20733" t="str">
            <v>Open cashed chq received from al madina steel (given to fakhri brothers) =680,000/-</v>
          </cell>
          <cell r="E20733">
            <v>206586</v>
          </cell>
        </row>
        <row r="20734">
          <cell r="B20734" t="str">
            <v>Engro Office</v>
          </cell>
          <cell r="C20734" t="str">
            <v>thumb international</v>
          </cell>
          <cell r="D20734" t="str">
            <v>Open cashed chq received from al madina steel (given to thumb intl</v>
          </cell>
          <cell r="E20734">
            <v>730000</v>
          </cell>
        </row>
        <row r="20735">
          <cell r="B20735" t="str">
            <v>Gul Ahmed</v>
          </cell>
          <cell r="C20735" t="str">
            <v>Rafay</v>
          </cell>
          <cell r="D20735" t="str">
            <v>MCB chq 1973738925 total amt = 200,000</v>
          </cell>
          <cell r="E20735">
            <v>100000</v>
          </cell>
        </row>
        <row r="20736">
          <cell r="B20736" t="str">
            <v>Rehmat shipping</v>
          </cell>
          <cell r="C20736" t="str">
            <v>Rafay</v>
          </cell>
          <cell r="D20736" t="str">
            <v>MCB chq 1973738925 total amt = 200,000</v>
          </cell>
          <cell r="E20736">
            <v>100000</v>
          </cell>
        </row>
        <row r="20737">
          <cell r="B20737" t="str">
            <v>GSK DMC</v>
          </cell>
          <cell r="C20737" t="str">
            <v>Raees brothers</v>
          </cell>
          <cell r="D20737" t="str">
            <v>MCB chq 1973738927</v>
          </cell>
          <cell r="E20737">
            <v>250000</v>
          </cell>
        </row>
        <row r="20738">
          <cell r="B20738" t="str">
            <v>ueP 17th Floor</v>
          </cell>
          <cell r="C20738" t="str">
            <v>Global Technologies</v>
          </cell>
          <cell r="D20738" t="str">
            <v>Open cashed chq received from al madina steel (given to global) = 690,000</v>
          </cell>
          <cell r="E20738">
            <v>93755</v>
          </cell>
        </row>
        <row r="20739">
          <cell r="B20739" t="str">
            <v>BAF-Maintenance24</v>
          </cell>
          <cell r="C20739" t="str">
            <v>Global Technologies</v>
          </cell>
          <cell r="D20739" t="str">
            <v>Open cashed chq received from al madina steel (given to global) = 690,000</v>
          </cell>
          <cell r="E20739">
            <v>45459</v>
          </cell>
        </row>
        <row r="20740">
          <cell r="B20740" t="str">
            <v>Ernst &amp; Young</v>
          </cell>
          <cell r="C20740" t="str">
            <v>Global Technologies</v>
          </cell>
          <cell r="D20740" t="str">
            <v>Open cashed chq received from al madina steel (given to global) = 690,000</v>
          </cell>
          <cell r="E20740">
            <v>306006</v>
          </cell>
        </row>
        <row r="20741">
          <cell r="B20741" t="str">
            <v>Engro Office</v>
          </cell>
          <cell r="C20741" t="str">
            <v>Global Technologies</v>
          </cell>
          <cell r="D20741" t="str">
            <v>Open cashed chq received from al madina steel (given to global) = 690,000</v>
          </cell>
          <cell r="E20741">
            <v>32600</v>
          </cell>
        </row>
        <row r="20742">
          <cell r="B20742" t="str">
            <v>Tri fit Gym</v>
          </cell>
          <cell r="C20742" t="str">
            <v>Global Technologies</v>
          </cell>
          <cell r="D20742" t="str">
            <v>Open cashed chq received from al madina steel (given to global) = 690,000</v>
          </cell>
          <cell r="E20742">
            <v>33559</v>
          </cell>
        </row>
        <row r="20743">
          <cell r="B20743" t="str">
            <v>Family area</v>
          </cell>
          <cell r="C20743" t="str">
            <v>Global Technologies</v>
          </cell>
          <cell r="D20743" t="str">
            <v>Open cashed chq received from al madina steel (given to global) = 690,000</v>
          </cell>
          <cell r="E20743">
            <v>43900</v>
          </cell>
        </row>
        <row r="20744">
          <cell r="B20744" t="str">
            <v>Tomo JPMC</v>
          </cell>
          <cell r="C20744" t="str">
            <v>Global Technologies</v>
          </cell>
          <cell r="D20744" t="str">
            <v>Open cashed chq received from al madina steel (given to global) = 690,000</v>
          </cell>
          <cell r="E20744">
            <v>105607</v>
          </cell>
        </row>
        <row r="20745">
          <cell r="B20745" t="str">
            <v>Food Court (Hydery)</v>
          </cell>
          <cell r="C20745" t="str">
            <v>Global Technologies</v>
          </cell>
          <cell r="D20745" t="str">
            <v>Open cashed chq received from al madina steel (given to global) = 690,000</v>
          </cell>
          <cell r="E20745">
            <v>29114</v>
          </cell>
        </row>
        <row r="20746">
          <cell r="B20746" t="str">
            <v>GSK DMC</v>
          </cell>
          <cell r="C20746" t="str">
            <v>Azher Duct</v>
          </cell>
          <cell r="D20746" t="str">
            <v>MCB chq 1973738930</v>
          </cell>
          <cell r="E20746">
            <v>150000</v>
          </cell>
        </row>
        <row r="20747">
          <cell r="B20747" t="str">
            <v>O/M The Place</v>
          </cell>
          <cell r="C20747" t="str">
            <v>SST Tax</v>
          </cell>
          <cell r="D20747" t="str">
            <v>MCB chq 1973738932 for SST total amt Is 249704</v>
          </cell>
          <cell r="E20747">
            <v>65520</v>
          </cell>
        </row>
        <row r="20748">
          <cell r="B20748" t="str">
            <v xml:space="preserve">O/M Nue Multiplex </v>
          </cell>
          <cell r="C20748" t="str">
            <v>SST Tax</v>
          </cell>
          <cell r="D20748" t="str">
            <v>MCB chq 1973738932 for SST total amt Is 249704</v>
          </cell>
          <cell r="E20748">
            <v>70728</v>
          </cell>
        </row>
        <row r="20749">
          <cell r="B20749" t="str">
            <v>FTC Floors</v>
          </cell>
          <cell r="C20749" t="str">
            <v>SST Tax</v>
          </cell>
          <cell r="D20749" t="str">
            <v>MCB chq 1973738932 for SST total amt Is 249704</v>
          </cell>
          <cell r="E20749">
            <v>41050</v>
          </cell>
        </row>
        <row r="20750">
          <cell r="B20750" t="str">
            <v>o/m NASTP</v>
          </cell>
          <cell r="C20750" t="str">
            <v>SST Tax</v>
          </cell>
          <cell r="D20750" t="str">
            <v>MCB chq 1973738932 for SST total amt Is 249704</v>
          </cell>
          <cell r="E20750">
            <v>72406</v>
          </cell>
        </row>
        <row r="20751">
          <cell r="B20751" t="str">
            <v>GSK DMC</v>
          </cell>
          <cell r="C20751" t="str">
            <v>sajid pipe</v>
          </cell>
          <cell r="D20751" t="str">
            <v>MCB chq 1973738933</v>
          </cell>
          <cell r="E20751">
            <v>200000</v>
          </cell>
        </row>
        <row r="20752">
          <cell r="B20752" t="str">
            <v>CITI Bank</v>
          </cell>
          <cell r="C20752" t="str">
            <v>Build pro</v>
          </cell>
          <cell r="D20752" t="str">
            <v>received Advance payment from IK HBL CHQ # 10001981</v>
          </cell>
          <cell r="E20752">
            <v>2000000</v>
          </cell>
        </row>
        <row r="20753">
          <cell r="B20753" t="str">
            <v>Food Court (Hydery)</v>
          </cell>
          <cell r="C20753" t="str">
            <v>iqbal sons</v>
          </cell>
          <cell r="D20753" t="str">
            <v>received Advance payment from IK HBL CHQ # 10001980 = 597,014</v>
          </cell>
          <cell r="E20753">
            <v>3390</v>
          </cell>
        </row>
        <row r="20754">
          <cell r="B20754" t="str">
            <v>Meezan bank Head office</v>
          </cell>
          <cell r="C20754" t="str">
            <v>iqbal sons</v>
          </cell>
          <cell r="D20754" t="str">
            <v>received Advance payment from IK HBL CHQ # 10001980 = 597,014</v>
          </cell>
          <cell r="E20754">
            <v>31324</v>
          </cell>
        </row>
        <row r="20755">
          <cell r="B20755" t="str">
            <v>O/M NASTP</v>
          </cell>
          <cell r="C20755" t="str">
            <v>iqbal sons</v>
          </cell>
          <cell r="D20755" t="str">
            <v>received Advance payment from IK HBL CHQ # 10001980 = 597,014</v>
          </cell>
          <cell r="E20755">
            <v>8000</v>
          </cell>
        </row>
        <row r="20756">
          <cell r="B20756" t="str">
            <v>3rd Floor NASTP</v>
          </cell>
          <cell r="C20756" t="str">
            <v>iqbal sons</v>
          </cell>
          <cell r="D20756" t="str">
            <v>received Advance payment from IK HBL CHQ # 10001980 = 597,014</v>
          </cell>
          <cell r="E20756">
            <v>351969</v>
          </cell>
        </row>
        <row r="20757">
          <cell r="B20757" t="str">
            <v>Marriot Hotel</v>
          </cell>
          <cell r="C20757" t="str">
            <v>iqbal sons</v>
          </cell>
          <cell r="D20757" t="str">
            <v>received Advance payment from IK HBL CHQ # 10001980 = 597,014</v>
          </cell>
          <cell r="E20757">
            <v>14000</v>
          </cell>
        </row>
        <row r="20758">
          <cell r="B20758" t="str">
            <v>Engro 3rd &amp; 8th Floor</v>
          </cell>
          <cell r="C20758" t="str">
            <v>iqbal sons</v>
          </cell>
          <cell r="D20758" t="str">
            <v>received Advance payment from IK HBL CHQ # 10001980 = 597,014</v>
          </cell>
          <cell r="E20758">
            <v>31500</v>
          </cell>
        </row>
        <row r="20759">
          <cell r="B20759" t="str">
            <v>DHL office</v>
          </cell>
          <cell r="C20759" t="str">
            <v>iqbal sons</v>
          </cell>
          <cell r="D20759" t="str">
            <v>received Advance payment from IK HBL CHQ # 10001980 = 597,014</v>
          </cell>
          <cell r="E20759">
            <v>131377</v>
          </cell>
        </row>
        <row r="20760">
          <cell r="B20760" t="str">
            <v>Rehmat shipping</v>
          </cell>
          <cell r="C20760" t="str">
            <v>iqbal sons</v>
          </cell>
          <cell r="D20760" t="str">
            <v>received Advance payment from IK HBL CHQ # 10001980 = 597,014</v>
          </cell>
          <cell r="E20760">
            <v>25454</v>
          </cell>
        </row>
        <row r="20761">
          <cell r="B20761" t="str">
            <v>tahiri Masjid</v>
          </cell>
          <cell r="C20761" t="str">
            <v>faheem elec</v>
          </cell>
          <cell r="D20761" t="str">
            <v>MCB chq 1973738934</v>
          </cell>
          <cell r="E20761">
            <v>130000</v>
          </cell>
        </row>
        <row r="20762">
          <cell r="B20762" t="str">
            <v>O/M The Place</v>
          </cell>
          <cell r="C20762" t="str">
            <v>SST Tax</v>
          </cell>
          <cell r="D20762" t="str">
            <v>MCB chq 1973738935 = tot amt = 110,085</v>
          </cell>
          <cell r="E20762">
            <v>45000</v>
          </cell>
        </row>
        <row r="20763">
          <cell r="B20763" t="str">
            <v xml:space="preserve">O/M Nue Multiplex </v>
          </cell>
          <cell r="C20763" t="str">
            <v>SST Tax</v>
          </cell>
          <cell r="D20763" t="str">
            <v>MCB chq 1973738935 = tot amt = 110,085</v>
          </cell>
          <cell r="E20763">
            <v>49000</v>
          </cell>
        </row>
        <row r="20764">
          <cell r="B20764" t="str">
            <v>Burhani mehal (new)</v>
          </cell>
          <cell r="C20764" t="str">
            <v>SST Tax</v>
          </cell>
          <cell r="D20764" t="str">
            <v>MCB chq 1973738935 = tot amt = 110,085 - burhani mehal mist system</v>
          </cell>
          <cell r="E20764">
            <v>1085</v>
          </cell>
        </row>
        <row r="20765">
          <cell r="B20765" t="str">
            <v>Burhani mehal (new)</v>
          </cell>
          <cell r="C20765" t="str">
            <v>SST Tax</v>
          </cell>
          <cell r="D20765" t="str">
            <v>MCB chq 1973738935 = tot amt = 110,085 - burhani mehal swimming pool</v>
          </cell>
          <cell r="E20765">
            <v>1000</v>
          </cell>
        </row>
        <row r="20766">
          <cell r="B20766" t="str">
            <v>ueP 17th Floor</v>
          </cell>
          <cell r="C20766" t="str">
            <v>SST Tax</v>
          </cell>
          <cell r="D20766" t="str">
            <v>MCB chq 1973738935 = tot amt = 110,085</v>
          </cell>
          <cell r="E20766">
            <v>6000</v>
          </cell>
        </row>
        <row r="20767">
          <cell r="B20767" t="str">
            <v>o/m NASTP</v>
          </cell>
          <cell r="C20767" t="str">
            <v>SST Tax</v>
          </cell>
          <cell r="D20767" t="str">
            <v>MCB chq 1973738935 = tot amt = 110,085</v>
          </cell>
          <cell r="E20767">
            <v>8000</v>
          </cell>
        </row>
        <row r="20768">
          <cell r="B20768" t="str">
            <v>Generation DML</v>
          </cell>
          <cell r="C20768" t="str">
            <v>IIL Pipe</v>
          </cell>
          <cell r="D20768" t="str">
            <v>MCB chq 1973738935</v>
          </cell>
          <cell r="E20768">
            <v>597559</v>
          </cell>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row>
        <row r="20771">
          <cell r="B20771" t="str">
            <v>Gul Ahmed</v>
          </cell>
          <cell r="C20771" t="str">
            <v>fakhri brothers</v>
          </cell>
          <cell r="D20771" t="str">
            <v>Received advance 20% from IK in Gul Ahmed (rec Meezan chq # A-94402407 given to ST Brothers)</v>
          </cell>
          <cell r="E20771">
            <v>515900</v>
          </cell>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row>
        <row r="20773">
          <cell r="B20773" t="str">
            <v>BAH 12th Floor</v>
          </cell>
          <cell r="C20773" t="str">
            <v>shan control</v>
          </cell>
          <cell r="D20773" t="str">
            <v>Received From NEC in Engro (rec Soneri Bank # CA-69652384 given to Shan controls pvt ltd)</v>
          </cell>
          <cell r="E20773">
            <v>741191</v>
          </cell>
        </row>
        <row r="20774">
          <cell r="B20774" t="str">
            <v>10 Pearl NASTP</v>
          </cell>
          <cell r="C20774" t="str">
            <v>muzammil duct</v>
          </cell>
          <cell r="D20774" t="str">
            <v>MCB chq 1973738938</v>
          </cell>
          <cell r="E20774">
            <v>200000</v>
          </cell>
        </row>
        <row r="20775">
          <cell r="B20775" t="str">
            <v>HIVE NASTP</v>
          </cell>
          <cell r="C20775" t="str">
            <v>muzammil duct</v>
          </cell>
          <cell r="D20775" t="str">
            <v>MCB chq 1973738939</v>
          </cell>
          <cell r="E20775">
            <v>193500</v>
          </cell>
        </row>
        <row r="20776">
          <cell r="B20776" t="str">
            <v>BAH 12th Floor</v>
          </cell>
          <cell r="C20776" t="str">
            <v>faheem elec</v>
          </cell>
          <cell r="D20776" t="str">
            <v>MCB chq 1973738940</v>
          </cell>
          <cell r="E20776">
            <v>100000</v>
          </cell>
        </row>
        <row r="20777">
          <cell r="B20777" t="str">
            <v>Engro 3rd &amp; 8th Floor</v>
          </cell>
          <cell r="C20777" t="str">
            <v>IIL Pipe</v>
          </cell>
          <cell r="D20777" t="str">
            <v xml:space="preserve">Received From NEC in Engro (rec Soneri Bank # CA-69652388 given to IIL in Engro 7th Floor) </v>
          </cell>
          <cell r="E20777">
            <v>695773</v>
          </cell>
        </row>
        <row r="20778">
          <cell r="B20778" t="str">
            <v>Riazeda project</v>
          </cell>
          <cell r="C20778" t="str">
            <v>Received</v>
          </cell>
          <cell r="D20778" t="str">
            <v>Received from IK (Given to AL madina steel)</v>
          </cell>
          <cell r="F20778">
            <v>926500</v>
          </cell>
        </row>
        <row r="20779">
          <cell r="B20779" t="str">
            <v>Sana Safinaz</v>
          </cell>
          <cell r="C20779" t="str">
            <v>Received</v>
          </cell>
          <cell r="D20779" t="str">
            <v>Received from IK (Given to AL madina steel)</v>
          </cell>
          <cell r="F20779">
            <v>2000000</v>
          </cell>
        </row>
        <row r="20780">
          <cell r="B20780" t="str">
            <v>Sana Safinaz</v>
          </cell>
          <cell r="C20780" t="str">
            <v>Received</v>
          </cell>
          <cell r="D20780" t="str">
            <v>1% invoice charges</v>
          </cell>
          <cell r="E20780">
            <v>29265</v>
          </cell>
        </row>
        <row r="20781">
          <cell r="B20781" t="str">
            <v>Burhani mehal (new)</v>
          </cell>
          <cell r="C20781" t="str">
            <v>Received</v>
          </cell>
          <cell r="D20781" t="str">
            <v>Received from burhani mehal for supply scope - Mist system Bill # 015</v>
          </cell>
          <cell r="F20781">
            <v>399735</v>
          </cell>
        </row>
        <row r="20782">
          <cell r="B20782" t="str">
            <v>Burhani mehal (new)</v>
          </cell>
          <cell r="C20782" t="str">
            <v>Received</v>
          </cell>
          <cell r="D20782" t="str">
            <v>Received from burhani mehal for Labour scope - Mist system Bill #  051</v>
          </cell>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row>
        <row r="20784">
          <cell r="B20784" t="str">
            <v xml:space="preserve">O/M Nue Multiplex </v>
          </cell>
          <cell r="C20784" t="str">
            <v>Received</v>
          </cell>
          <cell r="D20784" t="str">
            <v>Received O/M June 24 Bill</v>
          </cell>
          <cell r="F20784">
            <v>333522</v>
          </cell>
        </row>
        <row r="20785">
          <cell r="B20785" t="str">
            <v>O/M The Place</v>
          </cell>
          <cell r="C20785" t="str">
            <v>Received</v>
          </cell>
          <cell r="D20785" t="str">
            <v>received July 2024 bill</v>
          </cell>
          <cell r="F20785">
            <v>365160</v>
          </cell>
        </row>
        <row r="20786">
          <cell r="B20786" t="str">
            <v>DHL office</v>
          </cell>
          <cell r="C20786" t="str">
            <v>Received</v>
          </cell>
          <cell r="D20786" t="str">
            <v>received Advance payment from IK HBL CHQ # 10001981 (Given to Build pro in CIT BANK Deal)</v>
          </cell>
          <cell r="F20786">
            <v>2000000</v>
          </cell>
        </row>
        <row r="20787">
          <cell r="B20787" t="str">
            <v>DHL office</v>
          </cell>
          <cell r="C20787" t="str">
            <v>Received</v>
          </cell>
          <cell r="D20787" t="str">
            <v>received Advance payment from IK HBL CHQ # 10001980 (Given to Iqbal sons trading company)</v>
          </cell>
          <cell r="F20787">
            <v>597014</v>
          </cell>
        </row>
        <row r="20788">
          <cell r="B20788" t="str">
            <v>DHL office</v>
          </cell>
          <cell r="C20788" t="str">
            <v>Received</v>
          </cell>
          <cell r="D20788" t="str">
            <v>received Advance payment from IK BAFL CHQ # 53927622 (Given to universal traders caree off adeel)</v>
          </cell>
          <cell r="F20788">
            <v>3000000</v>
          </cell>
        </row>
        <row r="20789">
          <cell r="B20789" t="str">
            <v>Sana Safinaz</v>
          </cell>
          <cell r="C20789" t="str">
            <v>Received</v>
          </cell>
          <cell r="D20789" t="str">
            <v>1% invoice charges</v>
          </cell>
          <cell r="E20789">
            <v>30000</v>
          </cell>
        </row>
        <row r="20790">
          <cell r="B20790" t="str">
            <v>Ernst &amp; Young</v>
          </cell>
          <cell r="C20790" t="str">
            <v>Received</v>
          </cell>
          <cell r="D20790" t="str">
            <v>received payment from IK Meezan bank CHQ # A-94402358 (Given to Al madina steel traders)</v>
          </cell>
          <cell r="F20790">
            <v>6709743</v>
          </cell>
        </row>
        <row r="20791">
          <cell r="B20791" t="str">
            <v>Ernst &amp; Young</v>
          </cell>
          <cell r="C20791" t="str">
            <v>Received</v>
          </cell>
          <cell r="D20791" t="str">
            <v>1% invoice charges</v>
          </cell>
          <cell r="E20791">
            <v>67097</v>
          </cell>
        </row>
        <row r="20792">
          <cell r="B20792" t="str">
            <v>Marriot Hotel</v>
          </cell>
          <cell r="C20792" t="str">
            <v>Received</v>
          </cell>
          <cell r="D20792" t="str">
            <v>received by BH</v>
          </cell>
          <cell r="F20792">
            <v>300000</v>
          </cell>
        </row>
        <row r="20793">
          <cell r="B20793" t="str">
            <v>keenu office</v>
          </cell>
          <cell r="C20793" t="str">
            <v>Received</v>
          </cell>
          <cell r="D20793" t="str">
            <v>received by BH</v>
          </cell>
          <cell r="F20793">
            <v>120000</v>
          </cell>
        </row>
        <row r="20794">
          <cell r="B20794" t="str">
            <v>Meezan bank Head office</v>
          </cell>
          <cell r="C20794" t="str">
            <v>Received</v>
          </cell>
          <cell r="D20794" t="str">
            <v>Received from Total in meezan bank (rec BAFL chq # 42852837 given to BH)</v>
          </cell>
          <cell r="F20794">
            <v>3000000</v>
          </cell>
        </row>
        <row r="20795">
          <cell r="B20795" t="str">
            <v>Meezan bank Head office</v>
          </cell>
          <cell r="C20795" t="str">
            <v>Received</v>
          </cell>
          <cell r="D20795" t="str">
            <v>Received from Total in meezan bank (rec BAFL chq # 42852838 given to BH)</v>
          </cell>
          <cell r="F20795">
            <v>3689000</v>
          </cell>
        </row>
        <row r="20796">
          <cell r="B20796" t="str">
            <v>tahiri Masjid</v>
          </cell>
          <cell r="C20796" t="str">
            <v>Received</v>
          </cell>
          <cell r="D20796" t="str">
            <v>Received cash from Tahiri masjid work (Rec by Bilal bhai)</v>
          </cell>
          <cell r="F20796">
            <v>3500000</v>
          </cell>
        </row>
        <row r="20797">
          <cell r="B20797" t="str">
            <v>FTC Floors</v>
          </cell>
          <cell r="C20797" t="str">
            <v>Received</v>
          </cell>
          <cell r="D20797" t="str">
            <v>O/M June 24 Bill</v>
          </cell>
          <cell r="F20797">
            <v>246087</v>
          </cell>
        </row>
        <row r="20798">
          <cell r="B20798" t="str">
            <v>o/m NASTP</v>
          </cell>
          <cell r="C20798" t="str">
            <v>Received</v>
          </cell>
          <cell r="D20798" t="str">
            <v>Received o/m bill for the month of July 24</v>
          </cell>
          <cell r="F20798">
            <v>1947260</v>
          </cell>
        </row>
        <row r="20799">
          <cell r="B20799" t="str">
            <v>Meezan bank Head office</v>
          </cell>
          <cell r="C20799" t="str">
            <v>Received</v>
          </cell>
          <cell r="D20799" t="str">
            <v>Received from Total in meezan bank (rec Meezan chq # A-03671854 given to Universal traders)</v>
          </cell>
          <cell r="F20799">
            <v>3725071</v>
          </cell>
        </row>
        <row r="20800">
          <cell r="B20800" t="str">
            <v>Meezan bank Head office</v>
          </cell>
          <cell r="C20800" t="str">
            <v>Received</v>
          </cell>
          <cell r="D20800" t="str">
            <v>1% invoice charges</v>
          </cell>
          <cell r="E20800">
            <v>37251</v>
          </cell>
        </row>
        <row r="20801">
          <cell r="B20801" t="str">
            <v>Gul Ahmed</v>
          </cell>
          <cell r="C20801" t="str">
            <v>Received</v>
          </cell>
          <cell r="D20801" t="str">
            <v>Received advance 20% from IK in Gul Ahmed (rec Meezan chq # A-94402407 given to ST Brothers)</v>
          </cell>
          <cell r="F20801">
            <v>515900</v>
          </cell>
        </row>
        <row r="20802">
          <cell r="B20802" t="str">
            <v>Gul Ahmed</v>
          </cell>
          <cell r="C20802" t="str">
            <v>Received</v>
          </cell>
          <cell r="D20802" t="str">
            <v>Received advance 20% from IK in Gul Ahmed (rec Meezan chq # A-94402401 given to Delta industrial supplies care off Pioneer Steel)</v>
          </cell>
          <cell r="F20802">
            <v>800000</v>
          </cell>
        </row>
        <row r="20803">
          <cell r="B20803" t="str">
            <v>Gul Ahmed</v>
          </cell>
          <cell r="C20803" t="str">
            <v>Received</v>
          </cell>
          <cell r="D20803" t="str">
            <v>Received advance 20% from IK in Gul Ahmed (rec Meezan chq # A-94402408 given to Universal traders care of Adeel)</v>
          </cell>
          <cell r="F20803">
            <v>1884105</v>
          </cell>
        </row>
        <row r="20804">
          <cell r="B20804" t="str">
            <v>Gul Ahmed</v>
          </cell>
          <cell r="C20804" t="str">
            <v>Received</v>
          </cell>
          <cell r="D20804" t="str">
            <v>1% invoice charges</v>
          </cell>
          <cell r="E20804">
            <v>18841</v>
          </cell>
        </row>
        <row r="20805">
          <cell r="B20805" t="str">
            <v>Engro Office</v>
          </cell>
          <cell r="C20805" t="str">
            <v>Received</v>
          </cell>
          <cell r="D20805" t="str">
            <v>Received From NEC in Engro (rec Soneri Bank # CA-69652384 given to Shan controls pvt ltd)</v>
          </cell>
          <cell r="F20805">
            <v>741191</v>
          </cell>
        </row>
        <row r="20806">
          <cell r="B20806" t="str">
            <v>Engro Office</v>
          </cell>
          <cell r="C20806" t="str">
            <v>Received</v>
          </cell>
          <cell r="D20806" t="str">
            <v>Received From NEC in TRI FIT &amp; engro (rec Soneri Bank # CA-69652385 given to khan brother in Gul Ahmed deal) = chq amount 482,096</v>
          </cell>
          <cell r="F20806">
            <v>18405</v>
          </cell>
        </row>
        <row r="20807">
          <cell r="B20807" t="str">
            <v>Tri fit Gym</v>
          </cell>
          <cell r="C20807" t="str">
            <v>Received</v>
          </cell>
          <cell r="D20807" t="str">
            <v>Received From NEC in TRI FIT &amp; engro (rec Soneri Bank # CA-69652385 given to khan brother in Gul Ahmed deal) = chq amount 482,096</v>
          </cell>
          <cell r="F20807">
            <v>463691</v>
          </cell>
        </row>
        <row r="20808">
          <cell r="B20808" t="str">
            <v>Engro Office</v>
          </cell>
          <cell r="C20808" t="str">
            <v>Received</v>
          </cell>
          <cell r="D20808" t="str">
            <v xml:space="preserve">Received From NEC in Engro (rec Soneri Bank # CA-69652388 given to IIL in Engro 7th Floor) </v>
          </cell>
          <cell r="F20808">
            <v>695773</v>
          </cell>
        </row>
        <row r="20809">
          <cell r="B20809" t="str">
            <v>Burhani mehal (new)</v>
          </cell>
          <cell r="C20809" t="str">
            <v>Received</v>
          </cell>
          <cell r="D20809" t="str">
            <v>Bill for Supply of Material for Washroom and Pool Plumbing work for Burhani mehal bill # 016</v>
          </cell>
          <cell r="F20809">
            <v>419296</v>
          </cell>
        </row>
        <row r="20810">
          <cell r="B20810" t="str">
            <v>Burhani mehal (new)</v>
          </cell>
          <cell r="C20810" t="str">
            <v>Received</v>
          </cell>
          <cell r="D20810" t="str">
            <v>Bill for installation of Material for Washroom and Pool Plumbing work for Burhani mehal bill # 018 &amp; SST inv # 1049</v>
          </cell>
          <cell r="F20810">
            <v>495359</v>
          </cell>
        </row>
        <row r="20811">
          <cell r="B20811" t="str">
            <v>office</v>
          </cell>
          <cell r="C20811" t="str">
            <v>office</v>
          </cell>
          <cell r="D20811" t="str">
            <v>for office use</v>
          </cell>
          <cell r="E20811">
            <v>4000</v>
          </cell>
        </row>
        <row r="20812">
          <cell r="B20812" t="str">
            <v>BAF-Maintenance24</v>
          </cell>
          <cell r="C20812" t="str">
            <v>salary</v>
          </cell>
          <cell r="D20812" t="str">
            <v>Nadeem bha salary</v>
          </cell>
          <cell r="E20812">
            <v>50000</v>
          </cell>
        </row>
        <row r="20813">
          <cell r="B20813" t="str">
            <v>kumail bhai</v>
          </cell>
          <cell r="C20813" t="str">
            <v>salary</v>
          </cell>
          <cell r="D20813" t="str">
            <v>Waris salary</v>
          </cell>
          <cell r="E20813">
            <v>5000</v>
          </cell>
        </row>
        <row r="20814">
          <cell r="B20814" t="str">
            <v>CITI Bank</v>
          </cell>
          <cell r="C20814" t="str">
            <v>salary</v>
          </cell>
          <cell r="D20814" t="str">
            <v xml:space="preserve">bilal bhai </v>
          </cell>
          <cell r="E20814">
            <v>50000</v>
          </cell>
        </row>
        <row r="20815">
          <cell r="B20815" t="str">
            <v xml:space="preserve">MHR Personal </v>
          </cell>
          <cell r="C20815" t="str">
            <v>salary</v>
          </cell>
          <cell r="D20815" t="str">
            <v>Mhr home mossi salaries</v>
          </cell>
          <cell r="E20815">
            <v>105000</v>
          </cell>
        </row>
        <row r="20816">
          <cell r="B20816" t="str">
            <v>office</v>
          </cell>
          <cell r="C20816" t="str">
            <v>salary</v>
          </cell>
          <cell r="D20816" t="str">
            <v>umer salary (after advance deduct)</v>
          </cell>
          <cell r="E20816">
            <v>22000</v>
          </cell>
        </row>
        <row r="20817">
          <cell r="B20817" t="str">
            <v>office</v>
          </cell>
          <cell r="C20817" t="str">
            <v>salary</v>
          </cell>
          <cell r="D20817" t="str">
            <v>mossi salary</v>
          </cell>
          <cell r="E20817">
            <v>6000</v>
          </cell>
        </row>
        <row r="20818">
          <cell r="B20818" t="str">
            <v>CITI Bank</v>
          </cell>
          <cell r="C20818" t="str">
            <v>salary</v>
          </cell>
          <cell r="D20818" t="str">
            <v>Jahangeer salary</v>
          </cell>
          <cell r="E20818">
            <v>104150</v>
          </cell>
        </row>
        <row r="20819">
          <cell r="B20819" t="str">
            <v xml:space="preserve">MHR Personal </v>
          </cell>
          <cell r="C20819" t="str">
            <v>utilities bills</v>
          </cell>
          <cell r="D20819" t="str">
            <v>k elec bill paid</v>
          </cell>
          <cell r="E20819">
            <v>114451</v>
          </cell>
        </row>
        <row r="20820">
          <cell r="B20820" t="str">
            <v>office</v>
          </cell>
          <cell r="C20820" t="str">
            <v>utilities bills</v>
          </cell>
          <cell r="D20820" t="str">
            <v>k elec bill paid</v>
          </cell>
          <cell r="E20820">
            <v>70368</v>
          </cell>
        </row>
        <row r="20821">
          <cell r="B20821" t="str">
            <v xml:space="preserve">MHR Personal </v>
          </cell>
          <cell r="C20821" t="str">
            <v>utilities bills</v>
          </cell>
          <cell r="D20821" t="str">
            <v>SSGC bill paid</v>
          </cell>
          <cell r="E20821">
            <v>2300</v>
          </cell>
        </row>
        <row r="20822">
          <cell r="B20822" t="str">
            <v>office</v>
          </cell>
          <cell r="C20822" t="str">
            <v>utilities bills</v>
          </cell>
          <cell r="D20822" t="str">
            <v>SSGC bill paid</v>
          </cell>
          <cell r="E20822">
            <v>2030</v>
          </cell>
        </row>
        <row r="20823">
          <cell r="B20823" t="str">
            <v>Meezan bank Head office</v>
          </cell>
          <cell r="C20823" t="str">
            <v>fare</v>
          </cell>
          <cell r="D20823" t="str">
            <v>bykia</v>
          </cell>
          <cell r="E20823">
            <v>200</v>
          </cell>
        </row>
        <row r="20824">
          <cell r="B20824" t="str">
            <v>CITI Bank</v>
          </cell>
          <cell r="C20824" t="str">
            <v>ahsan insulation</v>
          </cell>
          <cell r="D20824" t="str">
            <v>Paid via Jazz cash by umer office</v>
          </cell>
          <cell r="E20824">
            <v>20000</v>
          </cell>
        </row>
        <row r="20825">
          <cell r="B20825" t="str">
            <v>O/M The Place</v>
          </cell>
          <cell r="C20825" t="str">
            <v>salary</v>
          </cell>
          <cell r="D20825" t="str">
            <v>The place staff salaries</v>
          </cell>
          <cell r="E20825">
            <v>145409.27419354839</v>
          </cell>
        </row>
        <row r="20826">
          <cell r="B20826" t="str">
            <v>GSK DMC</v>
          </cell>
          <cell r="C20826" t="str">
            <v>material</v>
          </cell>
          <cell r="D20826" t="str">
            <v>misc plumbing fittings purhcase by majid insulator</v>
          </cell>
          <cell r="E20826">
            <v>2570</v>
          </cell>
        </row>
        <row r="20827">
          <cell r="B20827" t="str">
            <v>Engro 3rd &amp; 8th Floor</v>
          </cell>
          <cell r="C20827" t="str">
            <v>material</v>
          </cell>
          <cell r="D20827" t="str">
            <v xml:space="preserve">purchased dead plug </v>
          </cell>
          <cell r="E20827">
            <v>600</v>
          </cell>
        </row>
        <row r="20828">
          <cell r="B20828" t="str">
            <v>Engro 3rd &amp; 8th Floor</v>
          </cell>
          <cell r="C20828" t="str">
            <v>fare</v>
          </cell>
          <cell r="D20828" t="str">
            <v>paid</v>
          </cell>
          <cell r="E20828">
            <v>800</v>
          </cell>
        </row>
        <row r="20829">
          <cell r="B20829" t="str">
            <v>o/m NASTP</v>
          </cell>
          <cell r="C20829" t="str">
            <v>fare</v>
          </cell>
          <cell r="D20829" t="str">
            <v>paid for invoice</v>
          </cell>
          <cell r="E20829">
            <v>300</v>
          </cell>
        </row>
        <row r="20830">
          <cell r="B20830" t="str">
            <v>office</v>
          </cell>
          <cell r="C20830" t="str">
            <v>salary</v>
          </cell>
          <cell r="D20830" t="str">
            <v xml:space="preserve">office staff salaries </v>
          </cell>
          <cell r="E20830">
            <v>287500</v>
          </cell>
        </row>
        <row r="20831">
          <cell r="B20831" t="str">
            <v>Rehmat shipping</v>
          </cell>
          <cell r="C20831" t="str">
            <v>shabbir brothers</v>
          </cell>
          <cell r="D20831" t="str">
            <v>Cash collect by Anees care off Shabbir brothers for  purhcased 1-1/8 copper pipe 40 RFT for Rehmat shipping</v>
          </cell>
          <cell r="E20831">
            <v>31000</v>
          </cell>
        </row>
        <row r="20832">
          <cell r="B20832" t="str">
            <v>Engro 3rd &amp; 8th Floor</v>
          </cell>
          <cell r="C20832" t="str">
            <v>Saqib insulator</v>
          </cell>
          <cell r="D20832" t="str">
            <v>Online by adeel to Saqib insualtion</v>
          </cell>
          <cell r="E20832">
            <v>30000</v>
          </cell>
        </row>
        <row r="20833">
          <cell r="B20833" t="str">
            <v>Sana safinaz DML</v>
          </cell>
          <cell r="C20833" t="str">
            <v>Sheet</v>
          </cell>
          <cell r="D20833" t="str">
            <v>Online by adeel to Anwaar ul Haq for Sheet purchased Lahore</v>
          </cell>
          <cell r="E20833">
            <v>282000</v>
          </cell>
        </row>
        <row r="20834">
          <cell r="B20834" t="str">
            <v>CITI Bank</v>
          </cell>
          <cell r="C20834" t="str">
            <v>Majid insulator</v>
          </cell>
          <cell r="D20834" t="str">
            <v>Online by adeel to majid mukhtar</v>
          </cell>
          <cell r="E20834">
            <v>150000</v>
          </cell>
        </row>
        <row r="20835">
          <cell r="B20835" t="str">
            <v>DHL office</v>
          </cell>
          <cell r="C20835" t="str">
            <v>Material</v>
          </cell>
          <cell r="D20835" t="str">
            <v xml:space="preserve">Online by adeel to Mohsin Afzal payment for control wire 1mm 2 core shielded </v>
          </cell>
          <cell r="E20835">
            <v>18000</v>
          </cell>
        </row>
        <row r="20836">
          <cell r="B20836" t="str">
            <v>BAF-Maintenance24</v>
          </cell>
          <cell r="C20836" t="str">
            <v>Shakeel duct</v>
          </cell>
          <cell r="D20836" t="str">
            <v>cash paid to shakee by nadeem bhai</v>
          </cell>
          <cell r="E20836">
            <v>10000</v>
          </cell>
        </row>
        <row r="20837">
          <cell r="B20837" t="str">
            <v>FTC Floors</v>
          </cell>
          <cell r="C20837" t="str">
            <v>salary</v>
          </cell>
          <cell r="D20837" t="str">
            <v>ftc staff salaries</v>
          </cell>
          <cell r="E20837">
            <v>209604.83870967745</v>
          </cell>
        </row>
        <row r="20838">
          <cell r="B20838" t="str">
            <v>FTC Floors</v>
          </cell>
          <cell r="C20838" t="str">
            <v>misc</v>
          </cell>
          <cell r="D20838" t="str">
            <v>tea and refreshment</v>
          </cell>
          <cell r="E20838">
            <v>3000</v>
          </cell>
        </row>
        <row r="20839">
          <cell r="B20839" t="str">
            <v>BAH 12th Floor</v>
          </cell>
          <cell r="C20839" t="str">
            <v>material</v>
          </cell>
          <cell r="D20839" t="str">
            <v>Purchased red oxide, mixing oil and brush</v>
          </cell>
          <cell r="E20839">
            <v>4630</v>
          </cell>
        </row>
        <row r="20840">
          <cell r="B20840" t="str">
            <v>office</v>
          </cell>
          <cell r="C20840" t="str">
            <v>fuel</v>
          </cell>
          <cell r="D20840" t="str">
            <v>to salman rider</v>
          </cell>
          <cell r="E20840">
            <v>500</v>
          </cell>
        </row>
        <row r="20841">
          <cell r="B20841" t="str">
            <v>DHL office</v>
          </cell>
          <cell r="C20841" t="str">
            <v>material</v>
          </cell>
          <cell r="D20841" t="str">
            <v>purchased saddle screw and role plug</v>
          </cell>
          <cell r="E20841">
            <v>5000</v>
          </cell>
        </row>
        <row r="20842">
          <cell r="B20842" t="str">
            <v>BAF-Maintenance24</v>
          </cell>
          <cell r="C20842" t="str">
            <v>salary</v>
          </cell>
          <cell r="D20842" t="str">
            <v>Imran engr, shahid, nadeem, fahad, irfan and sher khan</v>
          </cell>
          <cell r="E20842">
            <v>284284.27419354836</v>
          </cell>
        </row>
        <row r="20843">
          <cell r="B20843" t="str">
            <v>Tomo JPMC</v>
          </cell>
          <cell r="C20843" t="str">
            <v>fare</v>
          </cell>
          <cell r="D20843" t="str">
            <v>paid</v>
          </cell>
          <cell r="E20843">
            <v>700</v>
          </cell>
        </row>
        <row r="20844">
          <cell r="B20844" t="str">
            <v>Gul Ahmed</v>
          </cell>
          <cell r="C20844" t="str">
            <v>material</v>
          </cell>
          <cell r="D20844" t="str">
            <v>bykia</v>
          </cell>
          <cell r="E20844">
            <v>200</v>
          </cell>
        </row>
        <row r="20845">
          <cell r="B20845" t="str">
            <v>office</v>
          </cell>
          <cell r="C20845" t="str">
            <v>office</v>
          </cell>
          <cell r="D20845" t="str">
            <v>for office use</v>
          </cell>
          <cell r="E20845">
            <v>4000</v>
          </cell>
        </row>
        <row r="20846">
          <cell r="B20846" t="str">
            <v>BAH 12th Floor</v>
          </cell>
          <cell r="C20846" t="str">
            <v>fare</v>
          </cell>
          <cell r="D20846" t="str">
            <v>cash paid for insulation</v>
          </cell>
          <cell r="E20846">
            <v>5500</v>
          </cell>
        </row>
        <row r="20847">
          <cell r="B20847" t="str">
            <v>Engro 3rd &amp; 8th Floor</v>
          </cell>
          <cell r="C20847" t="str">
            <v>transportation</v>
          </cell>
          <cell r="D20847" t="str">
            <v>cash paid for pipe IIL</v>
          </cell>
          <cell r="E20847">
            <v>14000</v>
          </cell>
        </row>
        <row r="20848">
          <cell r="B20848" t="str">
            <v>Engro 3rd &amp; 8th Floor</v>
          </cell>
          <cell r="C20848" t="str">
            <v>misc</v>
          </cell>
          <cell r="D20848" t="str">
            <v>labour paid for pipe IIL</v>
          </cell>
          <cell r="E20848">
            <v>700</v>
          </cell>
        </row>
        <row r="20849">
          <cell r="B20849" t="str">
            <v>office</v>
          </cell>
          <cell r="C20849" t="str">
            <v>misc</v>
          </cell>
          <cell r="D20849" t="str">
            <v>purchased stamp paper</v>
          </cell>
          <cell r="E20849">
            <v>150</v>
          </cell>
        </row>
        <row r="20850">
          <cell r="B20850" t="str">
            <v>Meezan bank Head office</v>
          </cell>
          <cell r="C20850" t="str">
            <v>salary</v>
          </cell>
          <cell r="D20850" t="str">
            <v>Amir engr salary + gul sher</v>
          </cell>
          <cell r="E20850">
            <v>92903</v>
          </cell>
        </row>
        <row r="20851">
          <cell r="B20851" t="str">
            <v>GSK DMC</v>
          </cell>
          <cell r="C20851" t="str">
            <v>salary</v>
          </cell>
          <cell r="D20851" t="str">
            <v>Lateef and chacha lateef</v>
          </cell>
          <cell r="E20851">
            <v>73772</v>
          </cell>
        </row>
        <row r="20852">
          <cell r="B20852" t="str">
            <v>Engro 3rd &amp; 8th Floor</v>
          </cell>
          <cell r="C20852" t="str">
            <v>fare</v>
          </cell>
          <cell r="D20852" t="str">
            <v>paid</v>
          </cell>
          <cell r="E20852">
            <v>2500</v>
          </cell>
        </row>
        <row r="20853">
          <cell r="B20853" t="str">
            <v>Engro 3rd &amp; 8th Floor</v>
          </cell>
          <cell r="C20853" t="str">
            <v>fare</v>
          </cell>
          <cell r="D20853" t="str">
            <v>paid</v>
          </cell>
          <cell r="E20853">
            <v>3000</v>
          </cell>
        </row>
        <row r="20854">
          <cell r="B20854" t="str">
            <v>Engro 3rd &amp; 8th Floor</v>
          </cell>
          <cell r="C20854" t="str">
            <v>material</v>
          </cell>
          <cell r="D20854" t="str">
            <v>purhcased 08 Nos sprinkler from Nexus engineering</v>
          </cell>
          <cell r="E20854">
            <v>16800</v>
          </cell>
        </row>
        <row r="20855">
          <cell r="B20855" t="str">
            <v>BAF-Maintenance24</v>
          </cell>
          <cell r="C20855" t="str">
            <v>asif fiber</v>
          </cell>
          <cell r="D20855" t="str">
            <v>cash paid</v>
          </cell>
          <cell r="E20855">
            <v>3000</v>
          </cell>
        </row>
        <row r="20856">
          <cell r="B20856" t="str">
            <v>Engro 3rd &amp; 8th Floor</v>
          </cell>
          <cell r="C20856" t="str">
            <v>sami duct</v>
          </cell>
          <cell r="D20856" t="str">
            <v>Sheet given to Sami duct by Adeel</v>
          </cell>
          <cell r="E20856">
            <v>400000</v>
          </cell>
        </row>
        <row r="20857">
          <cell r="B20857" t="str">
            <v>Gul Ahmed</v>
          </cell>
          <cell r="C20857" t="str">
            <v>GREE PAKISTAN</v>
          </cell>
          <cell r="D20857" t="str">
            <v>Online by adeel to DWP Technologies for Gul Ahmed advance</v>
          </cell>
          <cell r="E20857">
            <v>500000</v>
          </cell>
        </row>
        <row r="20858">
          <cell r="B20858" t="str">
            <v>Engro 3rd &amp; 8th Floor</v>
          </cell>
          <cell r="C20858" t="str">
            <v>Azher Duct</v>
          </cell>
          <cell r="D20858" t="str">
            <v>Online by adeel to Azhar duct</v>
          </cell>
          <cell r="E20858">
            <v>100000</v>
          </cell>
        </row>
        <row r="20859">
          <cell r="B20859" t="str">
            <v>Gul Ahmed</v>
          </cell>
          <cell r="C20859" t="str">
            <v>Katys</v>
          </cell>
          <cell r="D20859" t="str">
            <v>Online by adeel to Katys for R-410 honey well cylinder from KATYS for Gul Ahmed</v>
          </cell>
          <cell r="E20859">
            <v>90000</v>
          </cell>
        </row>
        <row r="20860">
          <cell r="B20860" t="str">
            <v>CITI Bank</v>
          </cell>
          <cell r="C20860" t="str">
            <v>Wire</v>
          </cell>
          <cell r="D20860" t="str">
            <v>Online by adeel to Aneeq Ali for purchased of 305 meter 2 core control wire from Elecro bright engineering by jahangeer</v>
          </cell>
          <cell r="E20860">
            <v>63000</v>
          </cell>
        </row>
        <row r="20861">
          <cell r="B20861" t="str">
            <v>Gul Ahmed</v>
          </cell>
          <cell r="C20861" t="str">
            <v>shabbir brothers</v>
          </cell>
          <cell r="D20861" t="str">
            <v>To shabbir brothers for gul ahmed Freon (by nadeem bhai)</v>
          </cell>
          <cell r="E20861">
            <v>20000</v>
          </cell>
        </row>
        <row r="20862">
          <cell r="B20862" t="str">
            <v>office</v>
          </cell>
          <cell r="C20862" t="str">
            <v>office</v>
          </cell>
          <cell r="D20862" t="str">
            <v>Purchased office stationery (by nadeem bhai)</v>
          </cell>
          <cell r="E20862">
            <v>30000</v>
          </cell>
        </row>
        <row r="20863">
          <cell r="B20863" t="str">
            <v>Meezan bank Head office</v>
          </cell>
          <cell r="C20863" t="str">
            <v>fuel</v>
          </cell>
          <cell r="D20863" t="str">
            <v>Fuel for meezan bank (by nadeem bhai)</v>
          </cell>
          <cell r="E20863">
            <v>11180</v>
          </cell>
        </row>
        <row r="20864">
          <cell r="B20864" t="str">
            <v>DHL office</v>
          </cell>
          <cell r="C20864" t="str">
            <v>fuel</v>
          </cell>
          <cell r="D20864" t="str">
            <v>Fuel for meezan bank (by nadeem bhai)</v>
          </cell>
          <cell r="E20864">
            <v>7110</v>
          </cell>
        </row>
        <row r="20865">
          <cell r="B20865" t="str">
            <v>GSK DMC</v>
          </cell>
          <cell r="C20865" t="str">
            <v>material</v>
          </cell>
          <cell r="D20865" t="str">
            <v>invoice (misc invoices by abbas)</v>
          </cell>
          <cell r="E20865">
            <v>22000</v>
          </cell>
        </row>
        <row r="20866">
          <cell r="B20866" t="str">
            <v>Meezan bank Head office</v>
          </cell>
          <cell r="C20866" t="str">
            <v>material</v>
          </cell>
          <cell r="D20866" t="str">
            <v>invoice (misc invoices by amir engr)</v>
          </cell>
          <cell r="E20866">
            <v>25880</v>
          </cell>
        </row>
        <row r="20867">
          <cell r="B20867" t="str">
            <v>Tomo JPMC</v>
          </cell>
          <cell r="C20867" t="str">
            <v>fare</v>
          </cell>
          <cell r="D20867" t="str">
            <v>cash paid</v>
          </cell>
          <cell r="E20867">
            <v>400</v>
          </cell>
        </row>
        <row r="20868">
          <cell r="B20868" t="str">
            <v>Engro 3rd &amp; 8th Floor</v>
          </cell>
          <cell r="C20868" t="str">
            <v>fare</v>
          </cell>
          <cell r="D20868" t="str">
            <v>cash paid</v>
          </cell>
          <cell r="E20868">
            <v>3300</v>
          </cell>
        </row>
        <row r="20869">
          <cell r="B20869" t="str">
            <v>Engro 3rd &amp; 8th Floor</v>
          </cell>
          <cell r="C20869" t="str">
            <v>fare</v>
          </cell>
          <cell r="D20869" t="str">
            <v>cash paid</v>
          </cell>
          <cell r="E20869">
            <v>2500</v>
          </cell>
        </row>
        <row r="20870">
          <cell r="B20870" t="str">
            <v>Engro 3rd &amp; 8th Floor</v>
          </cell>
          <cell r="C20870" t="str">
            <v>material</v>
          </cell>
          <cell r="D20870" t="str">
            <v xml:space="preserve">purchased cable tie </v>
          </cell>
          <cell r="E20870">
            <v>500</v>
          </cell>
        </row>
        <row r="20871">
          <cell r="B20871" t="str">
            <v>office</v>
          </cell>
          <cell r="C20871" t="str">
            <v>office</v>
          </cell>
          <cell r="D20871" t="str">
            <v>for office use</v>
          </cell>
          <cell r="E20871">
            <v>1500</v>
          </cell>
        </row>
        <row r="20872">
          <cell r="B20872" t="str">
            <v>Engro 3rd &amp; 8th Floor</v>
          </cell>
          <cell r="C20872" t="str">
            <v>material</v>
          </cell>
          <cell r="D20872" t="str">
            <v>purhcased safety shoes jackets</v>
          </cell>
          <cell r="E20872">
            <v>13160</v>
          </cell>
        </row>
        <row r="20873">
          <cell r="B20873" t="str">
            <v>Tomo JPMC</v>
          </cell>
          <cell r="C20873" t="str">
            <v>Noman Engineering</v>
          </cell>
          <cell r="D20873" t="str">
            <v>Sheet to Noman engr = 800,000 (sheet from Al madina)</v>
          </cell>
          <cell r="E20873">
            <v>400000</v>
          </cell>
        </row>
        <row r="20874">
          <cell r="B20874" t="str">
            <v>CITI Bank</v>
          </cell>
          <cell r="C20874" t="str">
            <v>Noman Engineering</v>
          </cell>
          <cell r="D20874" t="str">
            <v>Sheet to Noman engr = 800,000 (sheet from Al madina)</v>
          </cell>
          <cell r="E20874">
            <v>400000</v>
          </cell>
        </row>
        <row r="20875">
          <cell r="B20875" t="str">
            <v>Gul Ahmed</v>
          </cell>
          <cell r="C20875" t="str">
            <v>GREE PAKISTAN</v>
          </cell>
          <cell r="D20875" t="str">
            <v>Online by adeel to DWP Technologies for Gul Ahmed advance</v>
          </cell>
          <cell r="E20875">
            <v>500000</v>
          </cell>
        </row>
        <row r="20876">
          <cell r="B20876" t="str">
            <v>BAH 12th Floor</v>
          </cell>
          <cell r="C20876" t="str">
            <v>sajid pipe</v>
          </cell>
          <cell r="D20876" t="str">
            <v xml:space="preserve">Online by adeel to Sajid </v>
          </cell>
          <cell r="E20876">
            <v>200000</v>
          </cell>
        </row>
        <row r="20877">
          <cell r="B20877" t="str">
            <v>BAH 12th Floor</v>
          </cell>
          <cell r="C20877" t="str">
            <v>sajid pipe</v>
          </cell>
          <cell r="D20877" t="str">
            <v xml:space="preserve">Online by adeel to Sajid </v>
          </cell>
          <cell r="E20877">
            <v>50000</v>
          </cell>
        </row>
        <row r="20878">
          <cell r="B20878" t="str">
            <v>o/m NASTP</v>
          </cell>
          <cell r="C20878" t="str">
            <v>material</v>
          </cell>
          <cell r="D20878" t="str">
            <v>Purchased Grease from Nasir vendor</v>
          </cell>
          <cell r="E20878">
            <v>10000</v>
          </cell>
        </row>
        <row r="20879">
          <cell r="B20879" t="str">
            <v xml:space="preserve">MHR Personal </v>
          </cell>
          <cell r="C20879" t="str">
            <v>misc</v>
          </cell>
          <cell r="D20879" t="str">
            <v>Rehan aunty ufone super card</v>
          </cell>
          <cell r="E20879">
            <v>1100</v>
          </cell>
        </row>
        <row r="20880">
          <cell r="B20880" t="str">
            <v>DHL office</v>
          </cell>
          <cell r="C20880" t="str">
            <v>charity</v>
          </cell>
          <cell r="D20880" t="str">
            <v>cash paid by rehan to needy family</v>
          </cell>
          <cell r="E20880">
            <v>10000</v>
          </cell>
        </row>
        <row r="20881">
          <cell r="B20881" t="str">
            <v>Tomo JPMC</v>
          </cell>
          <cell r="C20881" t="str">
            <v>material</v>
          </cell>
          <cell r="D20881" t="str">
            <v>misc  material by faheem in jpmc</v>
          </cell>
          <cell r="E20881">
            <v>960</v>
          </cell>
        </row>
        <row r="20882">
          <cell r="B20882" t="str">
            <v>o/m NASTP</v>
          </cell>
          <cell r="C20882" t="str">
            <v>salary</v>
          </cell>
          <cell r="D20882" t="str">
            <v>NASTP staff salary</v>
          </cell>
          <cell r="E20882">
            <v>817499.32258064533</v>
          </cell>
        </row>
        <row r="20883">
          <cell r="B20883" t="str">
            <v>BAF-Maintenance24</v>
          </cell>
          <cell r="C20883" t="str">
            <v>shakeel duct</v>
          </cell>
          <cell r="D20883" t="str">
            <v>cash paid</v>
          </cell>
          <cell r="E20883">
            <v>20000</v>
          </cell>
        </row>
        <row r="20884">
          <cell r="B20884" t="str">
            <v>Engro 3rd &amp; 8th Floor</v>
          </cell>
          <cell r="C20884" t="str">
            <v>fare</v>
          </cell>
          <cell r="D20884" t="str">
            <v>cash paid</v>
          </cell>
          <cell r="E20884">
            <v>1000</v>
          </cell>
        </row>
        <row r="20885">
          <cell r="B20885" t="str">
            <v>Meezan bank Head office</v>
          </cell>
          <cell r="C20885" t="str">
            <v>material</v>
          </cell>
          <cell r="D20885" t="str">
            <v>purhased welding rods and cuttings disc &amp; glass by abid</v>
          </cell>
          <cell r="E20885">
            <v>3750</v>
          </cell>
        </row>
        <row r="20886">
          <cell r="B20886" t="str">
            <v>BAH 12th Floor</v>
          </cell>
          <cell r="C20886" t="str">
            <v>fare</v>
          </cell>
          <cell r="D20886" t="str">
            <v>cash paid</v>
          </cell>
          <cell r="E20886">
            <v>3500</v>
          </cell>
        </row>
        <row r="20887">
          <cell r="B20887" t="str">
            <v>Engro 3rd &amp; 8th Floor</v>
          </cell>
          <cell r="C20887" t="str">
            <v>fare</v>
          </cell>
          <cell r="D20887" t="str">
            <v>cash paid</v>
          </cell>
          <cell r="E20887">
            <v>1400</v>
          </cell>
        </row>
        <row r="20888">
          <cell r="B20888" t="str">
            <v>BAF-Maintenance24</v>
          </cell>
          <cell r="C20888" t="str">
            <v>asif fiber</v>
          </cell>
          <cell r="D20888" t="str">
            <v>cash paid</v>
          </cell>
          <cell r="E20888">
            <v>30000</v>
          </cell>
        </row>
        <row r="20889">
          <cell r="B20889" t="str">
            <v>CITI Bank</v>
          </cell>
          <cell r="C20889" t="str">
            <v>fare</v>
          </cell>
          <cell r="D20889" t="str">
            <v>paid</v>
          </cell>
          <cell r="E20889">
            <v>1500</v>
          </cell>
        </row>
        <row r="20890">
          <cell r="B20890" t="str">
            <v>GSK DMC</v>
          </cell>
          <cell r="C20890" t="str">
            <v>fare</v>
          </cell>
          <cell r="D20890" t="str">
            <v>fare, labour + photocopies</v>
          </cell>
          <cell r="E20890">
            <v>3100</v>
          </cell>
        </row>
        <row r="20891">
          <cell r="B20891" t="str">
            <v>office</v>
          </cell>
          <cell r="C20891" t="str">
            <v>office</v>
          </cell>
          <cell r="D20891" t="str">
            <v>To salman for fuel</v>
          </cell>
          <cell r="E20891">
            <v>1500</v>
          </cell>
        </row>
        <row r="20892">
          <cell r="B20892" t="str">
            <v>Gul Ahmed</v>
          </cell>
          <cell r="C20892" t="str">
            <v>Rafay</v>
          </cell>
          <cell r="D20892" t="str">
            <v>Online by adeel to Rafay</v>
          </cell>
          <cell r="E20892">
            <v>150000</v>
          </cell>
        </row>
        <row r="20893">
          <cell r="B20893" t="str">
            <v>Orient DML</v>
          </cell>
          <cell r="C20893" t="str">
            <v>Misc</v>
          </cell>
          <cell r="D20893" t="str">
            <v>Online by adeel to Noman engr</v>
          </cell>
          <cell r="E20893">
            <v>50000</v>
          </cell>
        </row>
        <row r="20894">
          <cell r="B20894" t="str">
            <v>CITI Bank</v>
          </cell>
          <cell r="C20894" t="str">
            <v>Usman Enterprise</v>
          </cell>
          <cell r="D20894" t="str">
            <v>Online by adeel to MN Enterprises care of Usman pipe</v>
          </cell>
          <cell r="E20894">
            <v>120000</v>
          </cell>
        </row>
        <row r="20895">
          <cell r="B20895" t="str">
            <v>Generation DML</v>
          </cell>
          <cell r="C20895" t="str">
            <v>material</v>
          </cell>
          <cell r="D20895" t="str">
            <v>Online by adeel to Crescent corporation for MS fittings</v>
          </cell>
          <cell r="E20895">
            <v>133965</v>
          </cell>
        </row>
        <row r="20896">
          <cell r="B20896" t="str">
            <v>10 Pearl NASTP</v>
          </cell>
          <cell r="C20896" t="str">
            <v>Material</v>
          </cell>
          <cell r="D20896" t="str">
            <v>Online by adeel to Mirza Fakhur Islam baig for purchased Fire Cylinders and extinguishers for 10 pearl NASTP</v>
          </cell>
          <cell r="E20896">
            <v>65100</v>
          </cell>
        </row>
        <row r="20897">
          <cell r="B20897" t="str">
            <v>office</v>
          </cell>
          <cell r="C20897" t="str">
            <v>salary</v>
          </cell>
          <cell r="D20897" t="str">
            <v>MCB CHQ 1973738941 abuzar salary</v>
          </cell>
          <cell r="E20897">
            <v>70000</v>
          </cell>
        </row>
        <row r="20898">
          <cell r="B20898" t="str">
            <v xml:space="preserve">O/M Nue Multiplex </v>
          </cell>
          <cell r="C20898" t="str">
            <v>salary</v>
          </cell>
          <cell r="D20898" t="str">
            <v>RMR staff salaries</v>
          </cell>
          <cell r="E20898">
            <v>120691.53225806452</v>
          </cell>
        </row>
        <row r="20899">
          <cell r="B20899" t="str">
            <v>Meezan bank Head office</v>
          </cell>
          <cell r="C20899" t="str">
            <v>salary</v>
          </cell>
          <cell r="D20899" t="str">
            <v>Abbas &amp; Abid Salary</v>
          </cell>
          <cell r="E20899">
            <v>109516.12903225806</v>
          </cell>
        </row>
        <row r="20900">
          <cell r="B20900" t="str">
            <v>BAH 12th Floor</v>
          </cell>
          <cell r="C20900" t="str">
            <v>salary</v>
          </cell>
          <cell r="D20900" t="str">
            <v>Noman Ahmed salary</v>
          </cell>
          <cell r="E20900">
            <v>17419.354838709674</v>
          </cell>
        </row>
        <row r="20901">
          <cell r="B20901" t="str">
            <v>O/M The Place</v>
          </cell>
          <cell r="C20901" t="str">
            <v>salary</v>
          </cell>
          <cell r="D20901" t="str">
            <v>Zeeshan salary</v>
          </cell>
          <cell r="E20901">
            <v>28000</v>
          </cell>
        </row>
        <row r="20902">
          <cell r="B20902" t="str">
            <v>office</v>
          </cell>
          <cell r="C20902" t="str">
            <v>salary</v>
          </cell>
          <cell r="D20902" t="str">
            <v>Irfan bhai salary</v>
          </cell>
          <cell r="E20902">
            <v>45048.387096774197</v>
          </cell>
        </row>
        <row r="20903">
          <cell r="B20903" t="str">
            <v>office</v>
          </cell>
          <cell r="C20903" t="str">
            <v>office</v>
          </cell>
          <cell r="D20903" t="str">
            <v>for office use</v>
          </cell>
          <cell r="E20903">
            <v>5000</v>
          </cell>
        </row>
        <row r="20904">
          <cell r="B20904" t="str">
            <v>10 pearl NASTP</v>
          </cell>
          <cell r="C20904" t="str">
            <v>material</v>
          </cell>
          <cell r="D20904" t="str">
            <v>TO muzammil for material</v>
          </cell>
          <cell r="E20904">
            <v>1000</v>
          </cell>
        </row>
        <row r="20905">
          <cell r="B20905" t="str">
            <v>GSK DMC</v>
          </cell>
          <cell r="C20905" t="str">
            <v>material</v>
          </cell>
          <cell r="D20905" t="str">
            <v>purhcased dammer tapes</v>
          </cell>
          <cell r="E20905">
            <v>1000</v>
          </cell>
        </row>
        <row r="20906">
          <cell r="B20906" t="str">
            <v>Engro 3rd &amp; 8th Floor</v>
          </cell>
          <cell r="C20906" t="str">
            <v>material</v>
          </cell>
          <cell r="D20906" t="str">
            <v>purchased red oxide, red paint &amp; cuttings dis by ahsna</v>
          </cell>
          <cell r="E20906">
            <v>9750</v>
          </cell>
        </row>
        <row r="20907">
          <cell r="B20907" t="str">
            <v>Bahria project</v>
          </cell>
          <cell r="C20907" t="str">
            <v>salary</v>
          </cell>
          <cell r="D20907" t="str">
            <v>Khushnood salary</v>
          </cell>
          <cell r="E20907">
            <v>36129.032258064522</v>
          </cell>
        </row>
        <row r="20908">
          <cell r="B20908" t="str">
            <v>GSK DMC</v>
          </cell>
          <cell r="C20908" t="str">
            <v>salary</v>
          </cell>
          <cell r="D20908" t="str">
            <v>Engr Ahsan, Umair Laraib salary</v>
          </cell>
          <cell r="E20908">
            <v>147983.87096774194</v>
          </cell>
        </row>
        <row r="20909">
          <cell r="B20909" t="str">
            <v>Engro 3rd &amp; 8th Floor</v>
          </cell>
          <cell r="C20909" t="str">
            <v>salary</v>
          </cell>
          <cell r="D20909" t="str">
            <v>Engr. Raza</v>
          </cell>
          <cell r="E20909">
            <v>56130</v>
          </cell>
        </row>
        <row r="20910">
          <cell r="B20910" t="str">
            <v>GSK DMC</v>
          </cell>
          <cell r="C20910" t="str">
            <v>Raees brothers</v>
          </cell>
          <cell r="D20910" t="str">
            <v>cash paid</v>
          </cell>
          <cell r="E20910">
            <v>100000</v>
          </cell>
        </row>
        <row r="20911">
          <cell r="B20911" t="str">
            <v>GSK DMC</v>
          </cell>
          <cell r="C20911" t="str">
            <v>fare</v>
          </cell>
          <cell r="D20911" t="str">
            <v>paid for units</v>
          </cell>
          <cell r="E20911">
            <v>1000</v>
          </cell>
        </row>
        <row r="20912">
          <cell r="B20912" t="str">
            <v>Engro 3rd &amp; 8th Floor</v>
          </cell>
          <cell r="C20912" t="str">
            <v>Mehran Engineering</v>
          </cell>
          <cell r="D20912" t="str">
            <v>Online by adeel to Zeeshan Baig</v>
          </cell>
          <cell r="E20912">
            <v>400000</v>
          </cell>
        </row>
        <row r="20913">
          <cell r="B20913" t="str">
            <v>Manto DML</v>
          </cell>
          <cell r="C20913" t="str">
            <v>Material</v>
          </cell>
          <cell r="D20913" t="str">
            <v>Online by adeel to Ayaz Niaz for Hardware for Dolmen Mall Lahore</v>
          </cell>
          <cell r="E20913">
            <v>37100</v>
          </cell>
        </row>
        <row r="20914">
          <cell r="B20914" t="str">
            <v>CITI Bank</v>
          </cell>
          <cell r="C20914" t="str">
            <v>sadiq pipe</v>
          </cell>
          <cell r="D20914" t="str">
            <v>Online by adeel to Mehboob ur rehman for for cIT Ibank advance</v>
          </cell>
          <cell r="E20914">
            <v>100000</v>
          </cell>
        </row>
        <row r="20915">
          <cell r="B20915" t="str">
            <v>DHL office</v>
          </cell>
          <cell r="C20915" t="str">
            <v>Amir contractor</v>
          </cell>
          <cell r="D20915" t="str">
            <v>TO Amir contractor in DHL - By bH</v>
          </cell>
          <cell r="E20915">
            <v>150000</v>
          </cell>
        </row>
        <row r="20916">
          <cell r="B20916" t="str">
            <v>DHL office</v>
          </cell>
          <cell r="C20916" t="str">
            <v>material</v>
          </cell>
          <cell r="D20916" t="str">
            <v>TO Amir for Outdoor foundation -given to shafiq</v>
          </cell>
          <cell r="E20916">
            <v>16000</v>
          </cell>
        </row>
        <row r="20917">
          <cell r="B20917" t="str">
            <v>office</v>
          </cell>
          <cell r="C20917" t="str">
            <v>fuel</v>
          </cell>
          <cell r="D20917" t="str">
            <v>To salam for fuel</v>
          </cell>
          <cell r="E20917">
            <v>1000</v>
          </cell>
        </row>
        <row r="20918">
          <cell r="B20918" t="str">
            <v>office</v>
          </cell>
          <cell r="C20918" t="str">
            <v>office</v>
          </cell>
          <cell r="D20918" t="str">
            <v>for office use</v>
          </cell>
          <cell r="E20918">
            <v>3000</v>
          </cell>
        </row>
        <row r="20919">
          <cell r="B20919" t="str">
            <v>GSK DMC</v>
          </cell>
          <cell r="C20919" t="str">
            <v>fare</v>
          </cell>
          <cell r="D20919" t="str">
            <v>paid</v>
          </cell>
          <cell r="E20919">
            <v>2500</v>
          </cell>
        </row>
        <row r="20920">
          <cell r="B20920" t="str">
            <v>CITI Bank</v>
          </cell>
          <cell r="C20920" t="str">
            <v>fare</v>
          </cell>
          <cell r="D20920" t="str">
            <v>paid</v>
          </cell>
          <cell r="E20920">
            <v>500</v>
          </cell>
        </row>
        <row r="20921">
          <cell r="B20921" t="str">
            <v>GSK DMC</v>
          </cell>
          <cell r="C20921" t="str">
            <v>fare</v>
          </cell>
          <cell r="D20921" t="str">
            <v>paid to suzuki</v>
          </cell>
          <cell r="E20921">
            <v>3700</v>
          </cell>
        </row>
        <row r="20922">
          <cell r="B20922" t="str">
            <v>Engro 3rd &amp; 8th Floor</v>
          </cell>
          <cell r="C20922" t="str">
            <v>material</v>
          </cell>
          <cell r="D20922" t="str">
            <v>Purchaed flare nuts, union wrapping tapes</v>
          </cell>
          <cell r="E20922">
            <v>2570</v>
          </cell>
        </row>
        <row r="20923">
          <cell r="B20923" t="str">
            <v>O/M VISA office</v>
          </cell>
          <cell r="C20923" t="str">
            <v>Faisan Qazi</v>
          </cell>
          <cell r="D20923" t="str">
            <v>Online by adeel to Faisal Qazi for Misc in VISA</v>
          </cell>
          <cell r="E20923">
            <v>50000</v>
          </cell>
        </row>
        <row r="20924">
          <cell r="B20924" t="str">
            <v>Sana safinaz DML</v>
          </cell>
          <cell r="C20924" t="str">
            <v>Salary</v>
          </cell>
          <cell r="D20924" t="str">
            <v>Online by adeel to Fungal Paint Dolmen Mall Lahore.</v>
          </cell>
          <cell r="E20924">
            <v>166000</v>
          </cell>
        </row>
        <row r="20925">
          <cell r="B20925" t="str">
            <v>Generation DML</v>
          </cell>
          <cell r="C20925" t="str">
            <v>Material</v>
          </cell>
          <cell r="D20925" t="str">
            <v>Online by adeel to Ayaz Niaz for Dolmen Mall Lahore.</v>
          </cell>
          <cell r="E20925">
            <v>19000</v>
          </cell>
        </row>
        <row r="20926">
          <cell r="B20926" t="str">
            <v>GSK DMC</v>
          </cell>
          <cell r="C20926" t="str">
            <v>Drawings</v>
          </cell>
          <cell r="D20926" t="str">
            <v>Online by adeel to syed azam hussain for Printing of drwaings = 20680</v>
          </cell>
          <cell r="E20926">
            <v>5230</v>
          </cell>
        </row>
        <row r="20927">
          <cell r="B20927" t="str">
            <v>CITI Bank</v>
          </cell>
          <cell r="C20927" t="str">
            <v>Drawings</v>
          </cell>
          <cell r="D20927" t="str">
            <v>Online by adeel to syed azam hussain for Printing of drwaings = 20680</v>
          </cell>
          <cell r="E20927">
            <v>5230</v>
          </cell>
        </row>
        <row r="20928">
          <cell r="B20928" t="str">
            <v>Engro 3rd &amp; 8th Floor</v>
          </cell>
          <cell r="C20928" t="str">
            <v>Drawings</v>
          </cell>
          <cell r="D20928" t="str">
            <v>Online by adeel to syed azam hussain for Printing of drwaings = 20680</v>
          </cell>
          <cell r="E20928">
            <v>5300</v>
          </cell>
        </row>
        <row r="20929">
          <cell r="B20929" t="str">
            <v>BAH 12th Floor</v>
          </cell>
          <cell r="C20929" t="str">
            <v>Drawings</v>
          </cell>
          <cell r="D20929" t="str">
            <v>Online by adeel to syed azam hussain for Printing of drwaings = 20680</v>
          </cell>
          <cell r="E20929">
            <v>4920</v>
          </cell>
        </row>
        <row r="20930">
          <cell r="B20930" t="str">
            <v>Engro 3rd &amp; 8th Floor</v>
          </cell>
          <cell r="C20930" t="str">
            <v>Material</v>
          </cell>
          <cell r="D20930" t="str">
            <v>Online by adeel to azhar Badar for 02 nos stools purhcased</v>
          </cell>
          <cell r="E20930">
            <v>29000</v>
          </cell>
        </row>
        <row r="20931">
          <cell r="B20931" t="str">
            <v>Sana safinaz DML</v>
          </cell>
          <cell r="C20931" t="str">
            <v>Sheet</v>
          </cell>
          <cell r="D20931" t="str">
            <v>Online by adeel to Anwar ulhaq for sheet purchased</v>
          </cell>
          <cell r="E20931">
            <v>281000</v>
          </cell>
        </row>
        <row r="20932">
          <cell r="B20932" t="str">
            <v>Engro 3rd &amp; 8th Floor</v>
          </cell>
          <cell r="C20932" t="str">
            <v>material</v>
          </cell>
          <cell r="D20932" t="str">
            <v>purchased welding material</v>
          </cell>
          <cell r="E20932">
            <v>520</v>
          </cell>
        </row>
        <row r="20933">
          <cell r="B20933" t="str">
            <v>Engro 3rd &amp; 8th Floor</v>
          </cell>
          <cell r="C20933" t="str">
            <v>fare</v>
          </cell>
          <cell r="D20933" t="str">
            <v>paid</v>
          </cell>
          <cell r="E20933">
            <v>1500</v>
          </cell>
        </row>
        <row r="20934">
          <cell r="B20934" t="str">
            <v>BAH 12th Floor</v>
          </cell>
          <cell r="C20934" t="str">
            <v>fare</v>
          </cell>
          <cell r="D20934" t="str">
            <v>paid</v>
          </cell>
          <cell r="E20934">
            <v>300</v>
          </cell>
        </row>
        <row r="20935">
          <cell r="B20935" t="str">
            <v>office</v>
          </cell>
          <cell r="C20935" t="str">
            <v>office</v>
          </cell>
          <cell r="D20935" t="str">
            <v>for office use</v>
          </cell>
          <cell r="E20935">
            <v>4000</v>
          </cell>
        </row>
        <row r="20936">
          <cell r="B20936" t="str">
            <v>o/m NASTP</v>
          </cell>
          <cell r="C20936" t="str">
            <v>salary</v>
          </cell>
          <cell r="D20936" t="str">
            <v>Waqas salary leaves</v>
          </cell>
          <cell r="E20936">
            <v>3550</v>
          </cell>
        </row>
        <row r="20937">
          <cell r="B20937" t="str">
            <v>o/m NASTP</v>
          </cell>
          <cell r="C20937" t="str">
            <v>mineral water</v>
          </cell>
          <cell r="D20937" t="str">
            <v>paid for August 24 bill</v>
          </cell>
          <cell r="E20937">
            <v>6200</v>
          </cell>
        </row>
        <row r="20938">
          <cell r="B20938" t="str">
            <v>o/m NASTP</v>
          </cell>
          <cell r="C20938" t="str">
            <v>ISRAR bhai</v>
          </cell>
          <cell r="D20938" t="str">
            <v>cash paid for site expenses</v>
          </cell>
          <cell r="E20938">
            <v>10000</v>
          </cell>
        </row>
        <row r="20939">
          <cell r="B20939" t="str">
            <v>BAF-Maintenance24</v>
          </cell>
          <cell r="C20939" t="str">
            <v>misc</v>
          </cell>
          <cell r="D20939" t="str">
            <v>to shakeel for misc site fare and expenses</v>
          </cell>
          <cell r="E20939">
            <v>2700</v>
          </cell>
        </row>
        <row r="20940">
          <cell r="B20940" t="str">
            <v>Engro 3rd &amp; 8th Floor</v>
          </cell>
          <cell r="C20940" t="str">
            <v>fare</v>
          </cell>
          <cell r="D20940" t="str">
            <v>paid</v>
          </cell>
          <cell r="E20940">
            <v>400</v>
          </cell>
        </row>
        <row r="20941">
          <cell r="B20941" t="str">
            <v>Engro 3rd &amp; 8th Floor</v>
          </cell>
          <cell r="C20941" t="str">
            <v>fare</v>
          </cell>
          <cell r="D20941" t="str">
            <v>paid</v>
          </cell>
          <cell r="E20941">
            <v>2200</v>
          </cell>
        </row>
        <row r="20942">
          <cell r="B20942" t="str">
            <v>DHL office</v>
          </cell>
          <cell r="C20942" t="str">
            <v>fare</v>
          </cell>
          <cell r="D20942" t="str">
            <v>paid</v>
          </cell>
          <cell r="E20942">
            <v>2300</v>
          </cell>
        </row>
        <row r="20943">
          <cell r="B20943" t="str">
            <v>Engro 3rd &amp; 8th Floor</v>
          </cell>
          <cell r="C20943" t="str">
            <v>material</v>
          </cell>
          <cell r="D20943" t="str">
            <v>cable tie</v>
          </cell>
          <cell r="E20943">
            <v>1300</v>
          </cell>
        </row>
        <row r="20944">
          <cell r="B20944" t="str">
            <v>Engro 3rd &amp; 8th Floor</v>
          </cell>
          <cell r="C20944" t="str">
            <v>fare</v>
          </cell>
          <cell r="D20944" t="str">
            <v>paid</v>
          </cell>
          <cell r="E20944">
            <v>700</v>
          </cell>
        </row>
        <row r="20945">
          <cell r="B20945" t="str">
            <v>GSK DMC</v>
          </cell>
          <cell r="C20945" t="str">
            <v>bharmal international</v>
          </cell>
          <cell r="D20945" t="str">
            <v>Online by adeel to  Mufaddal Enterprise for payment to bharmal international for Thermometer, guages = 74,100</v>
          </cell>
          <cell r="E20945">
            <v>24700</v>
          </cell>
        </row>
        <row r="20946">
          <cell r="B20946" t="str">
            <v>Meezan bank Head office</v>
          </cell>
          <cell r="C20946" t="str">
            <v>bharmal international</v>
          </cell>
          <cell r="D20946" t="str">
            <v>Online by adeel to  Mufaddal Enterprise for payment to bharmal international for Thermometer, guages = 74,100</v>
          </cell>
          <cell r="E20946">
            <v>24700</v>
          </cell>
        </row>
        <row r="20947">
          <cell r="B20947" t="str">
            <v>BAF-Maintenance24</v>
          </cell>
          <cell r="C20947" t="str">
            <v>bharmal international</v>
          </cell>
          <cell r="D20947" t="str">
            <v>Online by adeel to  Mufaddal Enterprise for payment to bharmal international for Thermometer, guages = 74,100</v>
          </cell>
          <cell r="E20947">
            <v>24700</v>
          </cell>
        </row>
        <row r="20948">
          <cell r="B20948" t="str">
            <v>J out let DML</v>
          </cell>
          <cell r="C20948" t="str">
            <v>Safe &amp; soung engineering</v>
          </cell>
          <cell r="D20948" t="str">
            <v>Online by adeel to waqar brothers  caree off safe and sound engineering</v>
          </cell>
          <cell r="E20948">
            <v>500000</v>
          </cell>
        </row>
        <row r="20949">
          <cell r="B20949" t="str">
            <v>Gul Ahmed</v>
          </cell>
          <cell r="C20949" t="str">
            <v>Rafay</v>
          </cell>
          <cell r="D20949" t="str">
            <v>Online by adeel to Rafay</v>
          </cell>
          <cell r="E20949">
            <v>150000</v>
          </cell>
        </row>
        <row r="20950">
          <cell r="B20950" t="str">
            <v xml:space="preserve">MHR Personal </v>
          </cell>
          <cell r="C20950" t="str">
            <v>misc</v>
          </cell>
          <cell r="D20950" t="str">
            <v>For Water tanker by BH</v>
          </cell>
          <cell r="E20950">
            <v>21000</v>
          </cell>
        </row>
        <row r="20951">
          <cell r="B20951" t="str">
            <v>CITI Bank</v>
          </cell>
          <cell r="C20951" t="str">
            <v>fuel</v>
          </cell>
          <cell r="D20951" t="str">
            <v>For Fuel at sites by BH</v>
          </cell>
          <cell r="E20951">
            <v>25000</v>
          </cell>
        </row>
        <row r="20952">
          <cell r="B20952" t="str">
            <v>CITI Bank</v>
          </cell>
          <cell r="C20952" t="str">
            <v>material</v>
          </cell>
          <cell r="D20952" t="str">
            <v>Advance paid to Inco for Welding plant</v>
          </cell>
          <cell r="E20952">
            <v>24000</v>
          </cell>
        </row>
        <row r="20953">
          <cell r="B20953" t="str">
            <v>CITI Bank</v>
          </cell>
          <cell r="C20953" t="str">
            <v>material</v>
          </cell>
          <cell r="D20953" t="str">
            <v>Final payment for Inco Welding plant (given by nadeem bhai)</v>
          </cell>
          <cell r="E20953">
            <v>10000</v>
          </cell>
        </row>
        <row r="20954">
          <cell r="B20954" t="str">
            <v>BAF-Maintenance24</v>
          </cell>
          <cell r="C20954" t="str">
            <v>asif fiber</v>
          </cell>
          <cell r="D20954" t="str">
            <v>cash paid</v>
          </cell>
          <cell r="E20954">
            <v>28000</v>
          </cell>
        </row>
        <row r="20955">
          <cell r="B20955" t="str">
            <v>CITI Bank</v>
          </cell>
          <cell r="C20955" t="str">
            <v>material</v>
          </cell>
          <cell r="D20955" t="str">
            <v>To abid for welding lead and other material</v>
          </cell>
          <cell r="E20955">
            <v>16000</v>
          </cell>
        </row>
        <row r="20956">
          <cell r="B20956" t="str">
            <v>office</v>
          </cell>
          <cell r="C20956" t="str">
            <v>fuel</v>
          </cell>
          <cell r="D20956" t="str">
            <v>to salman rider</v>
          </cell>
          <cell r="E20956">
            <v>2000</v>
          </cell>
        </row>
        <row r="20957">
          <cell r="B20957" t="str">
            <v>o/m NASTP</v>
          </cell>
          <cell r="C20957" t="str">
            <v>material</v>
          </cell>
          <cell r="D20957" t="str">
            <v>purchased Coolent (cash to nasir)</v>
          </cell>
          <cell r="E20957">
            <v>30000</v>
          </cell>
        </row>
        <row r="20958">
          <cell r="B20958" t="str">
            <v>BAF-Maintenance24</v>
          </cell>
          <cell r="C20958" t="str">
            <v>Engr Noman</v>
          </cell>
          <cell r="D20958" t="str">
            <v>To Engr Noman in Bank al falah as recommend by nadeem</v>
          </cell>
          <cell r="E20958">
            <v>200000</v>
          </cell>
        </row>
        <row r="20959">
          <cell r="B20959" t="str">
            <v>CITI Bank</v>
          </cell>
          <cell r="C20959" t="str">
            <v>material</v>
          </cell>
          <cell r="D20959" t="str">
            <v>red paint mixing oil + brush</v>
          </cell>
          <cell r="E20959">
            <v>6820</v>
          </cell>
        </row>
        <row r="20960">
          <cell r="B20960" t="str">
            <v>office</v>
          </cell>
          <cell r="C20960" t="str">
            <v>mineral water</v>
          </cell>
          <cell r="D20960" t="str">
            <v>cash paid</v>
          </cell>
          <cell r="E20960">
            <v>2150</v>
          </cell>
        </row>
        <row r="20961">
          <cell r="B20961" t="str">
            <v>office</v>
          </cell>
          <cell r="C20961" t="str">
            <v>misc</v>
          </cell>
          <cell r="D20961" t="str">
            <v>paid for cameras troubleshooting</v>
          </cell>
          <cell r="E20961">
            <v>2000</v>
          </cell>
        </row>
        <row r="20962">
          <cell r="B20962" t="str">
            <v>office</v>
          </cell>
          <cell r="C20962" t="str">
            <v>water tanker</v>
          </cell>
          <cell r="D20962" t="str">
            <v xml:space="preserve">paid cash </v>
          </cell>
          <cell r="E20962">
            <v>5330</v>
          </cell>
        </row>
        <row r="20963">
          <cell r="B20963" t="str">
            <v>CITI Bank</v>
          </cell>
          <cell r="C20963" t="str">
            <v>fare</v>
          </cell>
          <cell r="D20963" t="str">
            <v>paid for tapes from fakhri</v>
          </cell>
          <cell r="E20963">
            <v>700</v>
          </cell>
        </row>
        <row r="20964">
          <cell r="B20964" t="str">
            <v>Engro 3rd &amp; 8th Floor</v>
          </cell>
          <cell r="C20964" t="str">
            <v>Salary</v>
          </cell>
          <cell r="D20964" t="str">
            <v>Online by adeel to Engr Zafar Ali for August salary</v>
          </cell>
          <cell r="E20964">
            <v>50000</v>
          </cell>
        </row>
        <row r="20965">
          <cell r="B20965" t="str">
            <v>Meezan bank Head office</v>
          </cell>
          <cell r="C20965" t="str">
            <v>guddu insulation</v>
          </cell>
          <cell r="D20965" t="str">
            <v>Online by adeel to abid khan care off Guddu insulator in meezan bank</v>
          </cell>
          <cell r="E20965">
            <v>100000</v>
          </cell>
        </row>
        <row r="20966">
          <cell r="B20966" t="str">
            <v>kumail bhai</v>
          </cell>
          <cell r="C20966" t="str">
            <v>Sauna Heater</v>
          </cell>
          <cell r="D20966" t="str">
            <v>Online by adeel to Nexus engineering for purhcased of 9 KW suana heater for kumail sahab</v>
          </cell>
          <cell r="E20966">
            <v>170000</v>
          </cell>
        </row>
        <row r="20967">
          <cell r="B20967" t="str">
            <v>J out let DML</v>
          </cell>
          <cell r="C20967" t="str">
            <v>habib insulation</v>
          </cell>
          <cell r="D20967" t="str">
            <v>Cash to Habib (Given by BH)</v>
          </cell>
          <cell r="E20967">
            <v>500000</v>
          </cell>
        </row>
        <row r="20968">
          <cell r="B20968" t="str">
            <v>10 pearl NASTP</v>
          </cell>
          <cell r="C20968" t="str">
            <v>material</v>
          </cell>
          <cell r="D20968" t="str">
            <v>purchased cuttings disc and scres by muzammil</v>
          </cell>
          <cell r="E20968">
            <v>6100</v>
          </cell>
        </row>
        <row r="20969">
          <cell r="B20969" t="str">
            <v>office</v>
          </cell>
          <cell r="C20969" t="str">
            <v>office</v>
          </cell>
          <cell r="D20969" t="str">
            <v>for office use</v>
          </cell>
          <cell r="E20969">
            <v>4000</v>
          </cell>
        </row>
        <row r="20970">
          <cell r="B20970" t="str">
            <v>Engro 3rd &amp; 8th Floor</v>
          </cell>
          <cell r="C20970" t="str">
            <v>fare</v>
          </cell>
          <cell r="D20970" t="str">
            <v>paid</v>
          </cell>
          <cell r="E20970">
            <v>1700</v>
          </cell>
        </row>
        <row r="20971">
          <cell r="B20971" t="str">
            <v>Gul Ahmed</v>
          </cell>
          <cell r="C20971" t="str">
            <v>material</v>
          </cell>
          <cell r="D20971" t="str">
            <v>purchased falre nuts dammer tapes</v>
          </cell>
          <cell r="E20971">
            <v>7016</v>
          </cell>
        </row>
        <row r="20972">
          <cell r="B20972" t="str">
            <v>o/m NASTP</v>
          </cell>
          <cell r="C20972" t="str">
            <v>material</v>
          </cell>
          <cell r="D20972" t="str">
            <v>Purchased water TDS meter</v>
          </cell>
          <cell r="E20972">
            <v>20000</v>
          </cell>
        </row>
        <row r="20973">
          <cell r="B20973" t="str">
            <v>Engro 3rd &amp; 8th Floor</v>
          </cell>
          <cell r="C20973" t="str">
            <v>material</v>
          </cell>
          <cell r="D20973" t="str">
            <v>purchased sockets</v>
          </cell>
          <cell r="E20973">
            <v>1800</v>
          </cell>
        </row>
        <row r="20974">
          <cell r="B20974" t="str">
            <v>Gul Ahmed</v>
          </cell>
          <cell r="C20974" t="str">
            <v>fare</v>
          </cell>
          <cell r="D20974" t="str">
            <v>paid</v>
          </cell>
          <cell r="E20974">
            <v>1500</v>
          </cell>
        </row>
        <row r="20975">
          <cell r="B20975" t="str">
            <v>office</v>
          </cell>
          <cell r="C20975" t="str">
            <v>office</v>
          </cell>
          <cell r="D20975" t="str">
            <v>corrien docs to zohaib raza laywer</v>
          </cell>
          <cell r="E20975">
            <v>200</v>
          </cell>
        </row>
        <row r="20976">
          <cell r="B20976" t="str">
            <v>Bahria project</v>
          </cell>
          <cell r="C20976" t="str">
            <v>material</v>
          </cell>
          <cell r="D20976" t="str">
            <v>to amjad for site expenses</v>
          </cell>
          <cell r="E20976">
            <v>400</v>
          </cell>
        </row>
        <row r="20977">
          <cell r="B20977" t="str">
            <v>BAF-Maintenance24</v>
          </cell>
          <cell r="C20977" t="str">
            <v>shakeel duct</v>
          </cell>
          <cell r="D20977" t="str">
            <v>cash paid</v>
          </cell>
          <cell r="E20977">
            <v>15000</v>
          </cell>
        </row>
        <row r="20978">
          <cell r="B20978" t="str">
            <v>Bahria project</v>
          </cell>
          <cell r="C20978" t="str">
            <v>misc</v>
          </cell>
          <cell r="D20978" t="str">
            <v>to amjad for bike maintenance</v>
          </cell>
          <cell r="E20978">
            <v>6000</v>
          </cell>
        </row>
        <row r="20979">
          <cell r="B20979" t="str">
            <v>Bahria project</v>
          </cell>
          <cell r="C20979" t="str">
            <v>material</v>
          </cell>
          <cell r="D20979" t="str">
            <v>to amjad for site expenses</v>
          </cell>
          <cell r="E20979">
            <v>3000</v>
          </cell>
        </row>
        <row r="20980">
          <cell r="B20980" t="str">
            <v>Gul Ahmed</v>
          </cell>
          <cell r="C20980" t="str">
            <v>fare</v>
          </cell>
          <cell r="D20980" t="str">
            <v>bykia</v>
          </cell>
          <cell r="E20980">
            <v>720</v>
          </cell>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row>
        <row r="20982">
          <cell r="B20982" t="str">
            <v>CITI Bank</v>
          </cell>
          <cell r="C20982" t="str">
            <v>Fame International</v>
          </cell>
          <cell r="D20982" t="str">
            <v>Online by adeel to M Farhan for 3 carton = 40800</v>
          </cell>
          <cell r="E20982">
            <v>10200</v>
          </cell>
        </row>
        <row r="20983">
          <cell r="B20983" t="str">
            <v>Gul Ahmed</v>
          </cell>
          <cell r="C20983" t="str">
            <v>Fame International</v>
          </cell>
          <cell r="D20983" t="str">
            <v>Online by adeel to M Farhan for 3 carton = 40800</v>
          </cell>
          <cell r="E20983">
            <v>10200</v>
          </cell>
        </row>
        <row r="20984">
          <cell r="B20984" t="str">
            <v>Engro 3rd &amp; 8th Floor</v>
          </cell>
          <cell r="C20984" t="str">
            <v>Fame International</v>
          </cell>
          <cell r="D20984" t="str">
            <v>Online by adeel to M Farhan for 3 carton = 40800</v>
          </cell>
          <cell r="E20984">
            <v>10200</v>
          </cell>
        </row>
        <row r="20985">
          <cell r="B20985" t="str">
            <v>GSK DMC</v>
          </cell>
          <cell r="C20985" t="str">
            <v>Fame International</v>
          </cell>
          <cell r="D20985" t="str">
            <v>Online by adeel to M Farhan for 3 carton = 40800</v>
          </cell>
          <cell r="E20985">
            <v>10200</v>
          </cell>
        </row>
        <row r="20986">
          <cell r="B20986" t="str">
            <v>BAH 12th Floor</v>
          </cell>
          <cell r="C20986" t="str">
            <v>Material</v>
          </cell>
          <cell r="D20986" t="str">
            <v>Online by adeel to Murtaza  for Purchased canvas tapes 5 carton from hussain puri = 32400</v>
          </cell>
          <cell r="E20986">
            <v>10800</v>
          </cell>
        </row>
        <row r="20987">
          <cell r="B20987" t="str">
            <v>Engro 3rd &amp; 8th Floor</v>
          </cell>
          <cell r="C20987" t="str">
            <v>Material</v>
          </cell>
          <cell r="D20987" t="str">
            <v>Online by adeel to Murtaza  for Purchased canvas tapes 5 carton from hussain puri = 32400</v>
          </cell>
          <cell r="E20987">
            <v>10800</v>
          </cell>
        </row>
        <row r="20988">
          <cell r="B20988" t="str">
            <v>CITI Bank</v>
          </cell>
          <cell r="C20988" t="str">
            <v>Material</v>
          </cell>
          <cell r="D20988" t="str">
            <v>Online by adeel to Murtaza  for Purchased canvas tapes 5 carton from hussain puri = 32400</v>
          </cell>
          <cell r="E20988">
            <v>10800</v>
          </cell>
        </row>
        <row r="20989">
          <cell r="B20989" t="str">
            <v>Sana safinaz DML</v>
          </cell>
          <cell r="C20989" t="str">
            <v>misc</v>
          </cell>
          <cell r="D20989" t="str">
            <v>Biryani At DML by BH</v>
          </cell>
          <cell r="E20989">
            <v>17430</v>
          </cell>
        </row>
        <row r="20990">
          <cell r="B20990" t="str">
            <v>J out let DML</v>
          </cell>
          <cell r="C20990" t="str">
            <v>material</v>
          </cell>
          <cell r="D20990" t="str">
            <v>TO S murtaza hassan shah for seismec bracing for J outlet (online by BH)</v>
          </cell>
          <cell r="E20990">
            <v>220000</v>
          </cell>
        </row>
        <row r="20991">
          <cell r="B20991" t="str">
            <v>J out let DML</v>
          </cell>
          <cell r="C20991" t="str">
            <v>piping</v>
          </cell>
          <cell r="D20991" t="str">
            <v>To murtaza for piping labour for J out let - Given by BH</v>
          </cell>
          <cell r="E20991">
            <v>100000</v>
          </cell>
        </row>
        <row r="20992">
          <cell r="B20992" t="str">
            <v>Gul Ahmed</v>
          </cell>
          <cell r="C20992" t="str">
            <v>material</v>
          </cell>
          <cell r="D20992" t="str">
            <v>To Talha for Gul ahmed site expenses - By nadeem bhai</v>
          </cell>
          <cell r="E20992">
            <v>10000</v>
          </cell>
        </row>
        <row r="20993">
          <cell r="B20993" t="str">
            <v>Gul Ahmed</v>
          </cell>
          <cell r="C20993" t="str">
            <v>Misc</v>
          </cell>
          <cell r="D20993" t="str">
            <v>Lunch at Gul ahmed - By nadeem bhai</v>
          </cell>
          <cell r="E20993">
            <v>2500</v>
          </cell>
        </row>
        <row r="20994">
          <cell r="B20994" t="str">
            <v>DHL office</v>
          </cell>
          <cell r="C20994" t="str">
            <v>Misc</v>
          </cell>
          <cell r="D20994" t="str">
            <v>Lunch at DHL - By nadeem bhai</v>
          </cell>
          <cell r="E20994">
            <v>2500</v>
          </cell>
        </row>
        <row r="20995">
          <cell r="B20995" t="str">
            <v>Gul Ahmed</v>
          </cell>
          <cell r="C20995" t="str">
            <v>material</v>
          </cell>
          <cell r="D20995" t="str">
            <v>Purchased Freon cylinder for gul ahmed 11.3 kg - By nadeem bhai</v>
          </cell>
          <cell r="E20995">
            <v>15000</v>
          </cell>
        </row>
        <row r="20996">
          <cell r="B20996" t="str">
            <v>office</v>
          </cell>
          <cell r="C20996" t="str">
            <v>office</v>
          </cell>
          <cell r="D20996" t="str">
            <v>for office use</v>
          </cell>
          <cell r="E20996">
            <v>3000</v>
          </cell>
        </row>
        <row r="20997">
          <cell r="B20997" t="str">
            <v>office</v>
          </cell>
          <cell r="C20997" t="str">
            <v>fuel</v>
          </cell>
          <cell r="D20997" t="str">
            <v>to salman rider</v>
          </cell>
          <cell r="E20997">
            <v>2000</v>
          </cell>
        </row>
        <row r="20998">
          <cell r="B20998" t="str">
            <v xml:space="preserve">MHR Personal </v>
          </cell>
          <cell r="C20998" t="str">
            <v>rehana aunty</v>
          </cell>
          <cell r="D20998" t="str">
            <v>Rehan aunty ufone jazz balance</v>
          </cell>
          <cell r="E20998">
            <v>1500</v>
          </cell>
        </row>
        <row r="20999">
          <cell r="B20999" t="str">
            <v>CITI Bank</v>
          </cell>
          <cell r="C20999" t="str">
            <v>material</v>
          </cell>
          <cell r="D20999" t="str">
            <v>cable tie</v>
          </cell>
          <cell r="E20999">
            <v>1500</v>
          </cell>
        </row>
        <row r="21000">
          <cell r="B21000" t="str">
            <v>Engro 3rd &amp; 8th Floor</v>
          </cell>
          <cell r="C21000" t="str">
            <v>fare</v>
          </cell>
          <cell r="D21000" t="str">
            <v>paid</v>
          </cell>
          <cell r="E21000">
            <v>700</v>
          </cell>
        </row>
        <row r="21001">
          <cell r="B21001" t="str">
            <v>Gul Ahmed</v>
          </cell>
          <cell r="C21001" t="str">
            <v>talha</v>
          </cell>
          <cell r="D21001" t="str">
            <v>paid to talha for site expenses (recommend by Nadeem)</v>
          </cell>
          <cell r="E21001">
            <v>15000</v>
          </cell>
        </row>
        <row r="21002">
          <cell r="B21002" t="str">
            <v>Engro 3rd &amp; 8th Floor</v>
          </cell>
          <cell r="C21002" t="str">
            <v>fare</v>
          </cell>
          <cell r="D21002" t="str">
            <v>paid</v>
          </cell>
          <cell r="E21002">
            <v>700</v>
          </cell>
        </row>
        <row r="21003">
          <cell r="B21003" t="str">
            <v>Generation DML</v>
          </cell>
          <cell r="C21003" t="str">
            <v>Misc</v>
          </cell>
          <cell r="D21003" t="str">
            <v>Online by adeel to Noman engr</v>
          </cell>
          <cell r="E21003">
            <v>50000</v>
          </cell>
        </row>
        <row r="21004">
          <cell r="B21004" t="str">
            <v>J out let DML</v>
          </cell>
          <cell r="C21004" t="str">
            <v>piping</v>
          </cell>
          <cell r="D21004" t="str">
            <v>Paid to irfan unit piping drain piping (Given by BH)</v>
          </cell>
          <cell r="E21004">
            <v>50000</v>
          </cell>
        </row>
        <row r="21005">
          <cell r="B21005" t="str">
            <v>office</v>
          </cell>
          <cell r="C21005" t="str">
            <v>Water proofing</v>
          </cell>
          <cell r="D21005" t="str">
            <v>advance for Water tank and main gutter repairing &amp; water proofing</v>
          </cell>
          <cell r="E21005">
            <v>8000</v>
          </cell>
        </row>
        <row r="21006">
          <cell r="B21006" t="str">
            <v>BAH 12th Floor</v>
          </cell>
          <cell r="C21006" t="str">
            <v>fare</v>
          </cell>
          <cell r="D21006" t="str">
            <v>paid</v>
          </cell>
          <cell r="E21006">
            <v>1800</v>
          </cell>
        </row>
        <row r="21007">
          <cell r="B21007" t="str">
            <v>10 pearl NASTP</v>
          </cell>
          <cell r="C21007" t="str">
            <v>moazzam insulator</v>
          </cell>
          <cell r="D21007" t="str">
            <v>cash paid for 10 pearl for units insulation</v>
          </cell>
          <cell r="E21007">
            <v>4000</v>
          </cell>
        </row>
        <row r="21008">
          <cell r="B21008" t="str">
            <v>J out let DML</v>
          </cell>
          <cell r="C21008" t="str">
            <v>transportation</v>
          </cell>
          <cell r="D21008" t="str">
            <v>paid for cargo from karachi to lahore for sprinklers</v>
          </cell>
          <cell r="E21008">
            <v>600</v>
          </cell>
        </row>
        <row r="21009">
          <cell r="B21009" t="str">
            <v>LAMA Outlet</v>
          </cell>
          <cell r="C21009" t="str">
            <v>material</v>
          </cell>
          <cell r="D21009" t="str">
            <v>purchased scrwes for LAMA</v>
          </cell>
          <cell r="E21009">
            <v>480</v>
          </cell>
        </row>
        <row r="21010">
          <cell r="B21010" t="str">
            <v>CITI Bank</v>
          </cell>
          <cell r="C21010" t="str">
            <v>fare</v>
          </cell>
          <cell r="D21010" t="str">
            <v>paid</v>
          </cell>
          <cell r="E21010">
            <v>2500</v>
          </cell>
        </row>
        <row r="21011">
          <cell r="B21011" t="str">
            <v>Sana safinaz DML</v>
          </cell>
          <cell r="C21011" t="str">
            <v>IIL Pipe</v>
          </cell>
          <cell r="D21011" t="str">
            <v>Online by adeel to IIL for ERW pipe 4" Dia</v>
          </cell>
          <cell r="E21011">
            <v>163887</v>
          </cell>
        </row>
        <row r="21012">
          <cell r="B21012" t="str">
            <v>DHL office</v>
          </cell>
          <cell r="C21012" t="str">
            <v>water proofing</v>
          </cell>
          <cell r="D21012" t="str">
            <v>Online by adeel to Ayaz ur Rehman for Water proofing for DHL office</v>
          </cell>
          <cell r="E21012">
            <v>100000</v>
          </cell>
        </row>
        <row r="21013">
          <cell r="B21013" t="str">
            <v>DHL office</v>
          </cell>
          <cell r="C21013" t="str">
            <v>VOLDAM</v>
          </cell>
          <cell r="D21013" t="str">
            <v>Online by adeel to VOLDAM for exhaust fan 8" Dia for DHL Office</v>
          </cell>
          <cell r="E21013">
            <v>48900</v>
          </cell>
        </row>
        <row r="21014">
          <cell r="B21014" t="str">
            <v>VISA Fit-out Office</v>
          </cell>
          <cell r="C21014" t="str">
            <v>faheem elec</v>
          </cell>
          <cell r="D21014" t="str">
            <v>Online by Bilal bhai to faheem</v>
          </cell>
          <cell r="E21014">
            <v>30000</v>
          </cell>
        </row>
        <row r="21015">
          <cell r="B21015" t="str">
            <v>office</v>
          </cell>
          <cell r="C21015" t="str">
            <v>office</v>
          </cell>
          <cell r="D21015" t="str">
            <v>for office use</v>
          </cell>
          <cell r="E21015">
            <v>2000</v>
          </cell>
        </row>
        <row r="21016">
          <cell r="B21016" t="str">
            <v>Meezan bank Head office</v>
          </cell>
          <cell r="C21016" t="str">
            <v>material</v>
          </cell>
          <cell r="D21016" t="str">
            <v>Rubber isolator 3" x 1" 12mm 30 nos</v>
          </cell>
          <cell r="E21016">
            <v>3000</v>
          </cell>
        </row>
        <row r="21017">
          <cell r="B21017" t="str">
            <v>Engro 3rd &amp; 8th Floor</v>
          </cell>
          <cell r="C21017" t="str">
            <v>material</v>
          </cell>
          <cell r="D21017" t="str">
            <v>paint red oxide and oil</v>
          </cell>
          <cell r="E21017">
            <v>3790</v>
          </cell>
        </row>
        <row r="21018">
          <cell r="B21018" t="str">
            <v>CITI Bank</v>
          </cell>
          <cell r="C21018" t="str">
            <v>material</v>
          </cell>
          <cell r="D21018" t="str">
            <v>purhcased flexbile 3/4"</v>
          </cell>
          <cell r="E21018">
            <v>6400</v>
          </cell>
        </row>
        <row r="21019">
          <cell r="B21019" t="str">
            <v>Sana safinaz DML</v>
          </cell>
          <cell r="C21019" t="str">
            <v>Insulation</v>
          </cell>
          <cell r="D21019" t="str">
            <v>Online by adeel to Owais ul islam for Sana Safina insulation</v>
          </cell>
          <cell r="E21019">
            <v>20000</v>
          </cell>
        </row>
        <row r="21020">
          <cell r="B21020" t="str">
            <v>CITI Bank</v>
          </cell>
          <cell r="C21020" t="str">
            <v>charity</v>
          </cell>
          <cell r="D21020" t="str">
            <v>Given to Kousar Maasi (recommend by Nadeem bhai)</v>
          </cell>
          <cell r="E21020">
            <v>5000</v>
          </cell>
        </row>
        <row r="21021">
          <cell r="B21021" t="str">
            <v>office</v>
          </cell>
          <cell r="C21021" t="str">
            <v>utilities bills</v>
          </cell>
          <cell r="D21021" t="str">
            <v>ptcl bills paid</v>
          </cell>
          <cell r="E21021">
            <v>3140</v>
          </cell>
        </row>
        <row r="21022">
          <cell r="B21022" t="str">
            <v xml:space="preserve">MHR Personal </v>
          </cell>
          <cell r="C21022" t="str">
            <v>utilities bills</v>
          </cell>
          <cell r="D21022" t="str">
            <v>ptcl bills paid</v>
          </cell>
          <cell r="E21022">
            <v>10590</v>
          </cell>
        </row>
        <row r="21023">
          <cell r="B21023" t="str">
            <v>LAMA Outlet</v>
          </cell>
          <cell r="C21023" t="str">
            <v>charity</v>
          </cell>
          <cell r="D21023" t="str">
            <v>cash paid by rehan to needy family</v>
          </cell>
          <cell r="E21023">
            <v>5000</v>
          </cell>
        </row>
        <row r="21024">
          <cell r="B21024" t="str">
            <v>office</v>
          </cell>
          <cell r="C21024" t="str">
            <v>office</v>
          </cell>
          <cell r="D21024" t="str">
            <v>umer for office use</v>
          </cell>
          <cell r="E21024">
            <v>3000</v>
          </cell>
        </row>
        <row r="21025">
          <cell r="B21025" t="str">
            <v>Engro 3rd &amp; 8th Floor</v>
          </cell>
          <cell r="C21025" t="str">
            <v>ahsan insulation</v>
          </cell>
          <cell r="D21025" t="str">
            <v>Cash paid (given to jahangeer)</v>
          </cell>
          <cell r="E21025">
            <v>20000</v>
          </cell>
        </row>
        <row r="21026">
          <cell r="B21026" t="str">
            <v>CITI Bank</v>
          </cell>
          <cell r="C21026" t="str">
            <v>fare</v>
          </cell>
          <cell r="D21026" t="str">
            <v>paid</v>
          </cell>
          <cell r="E21026">
            <v>700</v>
          </cell>
        </row>
        <row r="21027">
          <cell r="B21027" t="str">
            <v>VISA Fit-out Office</v>
          </cell>
          <cell r="C21027" t="str">
            <v>faheem elec</v>
          </cell>
          <cell r="D21027" t="str">
            <v>Cash paid total amt = 140,000</v>
          </cell>
          <cell r="E21027">
            <v>20000</v>
          </cell>
        </row>
        <row r="21028">
          <cell r="B21028" t="str">
            <v>CITI Bank</v>
          </cell>
          <cell r="C21028" t="str">
            <v>faheem elec</v>
          </cell>
          <cell r="D21028" t="str">
            <v>Cash paid total amt = 140,000</v>
          </cell>
          <cell r="E21028">
            <v>85000</v>
          </cell>
        </row>
        <row r="21029">
          <cell r="B21029" t="str">
            <v>GSK DMC</v>
          </cell>
          <cell r="C21029" t="str">
            <v>faheem elec</v>
          </cell>
          <cell r="D21029" t="str">
            <v>Cash paid total amt = 140,000</v>
          </cell>
          <cell r="E21029">
            <v>35000</v>
          </cell>
        </row>
        <row r="21030">
          <cell r="B21030" t="str">
            <v>sana safinaz dml</v>
          </cell>
          <cell r="C21030" t="str">
            <v>misc</v>
          </cell>
          <cell r="D21030" t="str">
            <v>cash paid to moiz for ticekt and travels expenses</v>
          </cell>
          <cell r="E21030">
            <v>5500</v>
          </cell>
        </row>
        <row r="21031">
          <cell r="B21031" t="str">
            <v>sana safinaz dml</v>
          </cell>
          <cell r="C21031" t="str">
            <v>noman engr</v>
          </cell>
          <cell r="D21031" t="str">
            <v>cash paid for site expenses (easy paisa by abuzar)</v>
          </cell>
          <cell r="E21031">
            <v>30000</v>
          </cell>
        </row>
        <row r="21032">
          <cell r="B21032" t="str">
            <v>Gul Ahmed</v>
          </cell>
          <cell r="C21032" t="str">
            <v>Salary</v>
          </cell>
          <cell r="D21032" t="str">
            <v>Online by adeel to Talha siddiquei for salary</v>
          </cell>
          <cell r="E21032">
            <v>60000</v>
          </cell>
        </row>
        <row r="21033">
          <cell r="B21033" t="str">
            <v>Meezan bank Head office</v>
          </cell>
          <cell r="C21033" t="str">
            <v>Noman Engineering</v>
          </cell>
          <cell r="D21033" t="str">
            <v>Sheet given to Noman ducting by Adeel =amt = 1500,000/-</v>
          </cell>
          <cell r="E21033">
            <v>600000</v>
          </cell>
        </row>
        <row r="21034">
          <cell r="B21034" t="str">
            <v>BAH 12th Floor</v>
          </cell>
          <cell r="C21034" t="str">
            <v>Noman Engineering</v>
          </cell>
          <cell r="D21034" t="str">
            <v>Sheet given to Noman ducting by Adeel =amt = 1500,000/-</v>
          </cell>
          <cell r="E21034">
            <v>600000</v>
          </cell>
        </row>
        <row r="21035">
          <cell r="B21035" t="str">
            <v>CITI Bank</v>
          </cell>
          <cell r="C21035" t="str">
            <v>Noman Engineering</v>
          </cell>
          <cell r="D21035" t="str">
            <v>Sheet given to Noman ducting by Adeel =amt = 1500,000/-</v>
          </cell>
          <cell r="E21035">
            <v>300000</v>
          </cell>
        </row>
        <row r="21036">
          <cell r="B21036" t="str">
            <v>IT Work Deutsche Bank</v>
          </cell>
          <cell r="C21036" t="str">
            <v>Fahad Afridi SEM</v>
          </cell>
          <cell r="D21036" t="str">
            <v>Given by BH To Fahad Afridi from SEM engineer for Units purhcased for Deuctche bank IT work</v>
          </cell>
          <cell r="E21036">
            <v>450000</v>
          </cell>
        </row>
        <row r="21037">
          <cell r="B21037" t="str">
            <v>Meezan bank Head office</v>
          </cell>
          <cell r="C21037" t="str">
            <v>zubair duct</v>
          </cell>
          <cell r="D21037" t="str">
            <v>Given by BH To Zubair duct in Meezan bank</v>
          </cell>
          <cell r="E21037">
            <v>400000</v>
          </cell>
        </row>
        <row r="21038">
          <cell r="B21038" t="str">
            <v>CITI Bank</v>
          </cell>
          <cell r="C21038" t="str">
            <v>material</v>
          </cell>
          <cell r="D21038" t="str">
            <v>misc invoice by Jahangeer</v>
          </cell>
          <cell r="E21038">
            <v>5320</v>
          </cell>
        </row>
        <row r="21039">
          <cell r="B21039" t="str">
            <v>GSK DMC</v>
          </cell>
          <cell r="C21039" t="str">
            <v>material</v>
          </cell>
          <cell r="D21039" t="str">
            <v>misc invoice by faheem</v>
          </cell>
          <cell r="E21039">
            <v>8610</v>
          </cell>
        </row>
        <row r="21040">
          <cell r="B21040" t="str">
            <v>office</v>
          </cell>
          <cell r="C21040" t="str">
            <v>office</v>
          </cell>
          <cell r="D21040" t="str">
            <v>umer for office use</v>
          </cell>
          <cell r="E21040">
            <v>3000</v>
          </cell>
        </row>
        <row r="21041">
          <cell r="B21041" t="str">
            <v>Meezan bank Head office</v>
          </cell>
          <cell r="C21041" t="str">
            <v>fare</v>
          </cell>
          <cell r="D21041" t="str">
            <v>paid for rubber isolator</v>
          </cell>
          <cell r="E21041">
            <v>700</v>
          </cell>
        </row>
        <row r="21042">
          <cell r="B21042" t="str">
            <v>office</v>
          </cell>
          <cell r="C21042" t="str">
            <v>material</v>
          </cell>
          <cell r="D21042" t="str">
            <v>office pump motor valve changed</v>
          </cell>
          <cell r="E21042">
            <v>2100</v>
          </cell>
        </row>
        <row r="21043">
          <cell r="B21043" t="str">
            <v>CITI Bank</v>
          </cell>
          <cell r="C21043" t="str">
            <v>fare</v>
          </cell>
          <cell r="D21043" t="str">
            <v>paid for channel</v>
          </cell>
          <cell r="E21043">
            <v>1000</v>
          </cell>
        </row>
        <row r="21044">
          <cell r="B21044" t="str">
            <v>CITI Bank</v>
          </cell>
          <cell r="C21044" t="str">
            <v>fare</v>
          </cell>
          <cell r="D21044" t="str">
            <v>paid</v>
          </cell>
          <cell r="E21044">
            <v>3500</v>
          </cell>
        </row>
        <row r="21045">
          <cell r="B21045" t="str">
            <v>Meezan bank Head office</v>
          </cell>
          <cell r="C21045" t="str">
            <v>Tariq automation</v>
          </cell>
          <cell r="D21045" t="str">
            <v>To IMS for meezan bank motorized valves (cash by BH)</v>
          </cell>
          <cell r="E21045">
            <v>360000</v>
          </cell>
        </row>
        <row r="21046">
          <cell r="B21046" t="str">
            <v>J out let DML</v>
          </cell>
          <cell r="C21046" t="str">
            <v>Safe &amp; soung engineering</v>
          </cell>
          <cell r="D21046" t="str">
            <v xml:space="preserve">Online by adeel to waqar brothers </v>
          </cell>
          <cell r="E21046">
            <v>150000</v>
          </cell>
        </row>
        <row r="21047">
          <cell r="B21047" t="str">
            <v>J out let DML</v>
          </cell>
          <cell r="C21047" t="str">
            <v>Safe &amp; soung engineering</v>
          </cell>
          <cell r="D21047" t="str">
            <v xml:space="preserve">Online by adeel to waqar brothers </v>
          </cell>
          <cell r="E21047">
            <v>350000</v>
          </cell>
        </row>
        <row r="21048">
          <cell r="B21048" t="str">
            <v>PSYCHIATRY JPMC</v>
          </cell>
          <cell r="C21048" t="str">
            <v>material</v>
          </cell>
          <cell r="D21048" t="str">
            <v>misc invoice by imran</v>
          </cell>
          <cell r="E21048">
            <v>29460</v>
          </cell>
        </row>
        <row r="21049">
          <cell r="B21049" t="str">
            <v>burhani mehal</v>
          </cell>
          <cell r="C21049" t="str">
            <v>salary</v>
          </cell>
          <cell r="D21049" t="str">
            <v>Salary to waris for 1.5 months pool maintenance</v>
          </cell>
          <cell r="E21049">
            <v>30000</v>
          </cell>
        </row>
        <row r="21050">
          <cell r="B21050" t="str">
            <v>CITI Bank</v>
          </cell>
          <cell r="C21050" t="str">
            <v>fuel</v>
          </cell>
          <cell r="D21050" t="str">
            <v>to salman rider</v>
          </cell>
          <cell r="E21050">
            <v>2000</v>
          </cell>
        </row>
        <row r="21051">
          <cell r="B21051" t="str">
            <v>GSK DMC</v>
          </cell>
          <cell r="C21051" t="str">
            <v>misc</v>
          </cell>
          <cell r="D21051" t="str">
            <v>jahangeer mobile balance</v>
          </cell>
          <cell r="E21051">
            <v>1500</v>
          </cell>
        </row>
        <row r="21052">
          <cell r="B21052" t="str">
            <v>office</v>
          </cell>
          <cell r="C21052" t="str">
            <v>office</v>
          </cell>
          <cell r="D21052" t="str">
            <v>umer for office use</v>
          </cell>
          <cell r="E21052">
            <v>4000</v>
          </cell>
        </row>
        <row r="21053">
          <cell r="B21053" t="str">
            <v xml:space="preserve">O/M Nue Multiplex </v>
          </cell>
          <cell r="C21053" t="str">
            <v>fuel</v>
          </cell>
          <cell r="D21053" t="str">
            <v>paid to mumtaz</v>
          </cell>
          <cell r="E21053">
            <v>500</v>
          </cell>
        </row>
        <row r="21054">
          <cell r="B21054" t="str">
            <v>Rehmat shipping</v>
          </cell>
          <cell r="C21054" t="str">
            <v>wire</v>
          </cell>
          <cell r="D21054" t="str">
            <v>purhcased 2 coil control 0.75 mm 2 core flexbiel from indus IJLAL</v>
          </cell>
          <cell r="E21054">
            <v>19150</v>
          </cell>
        </row>
        <row r="21055">
          <cell r="B21055" t="str">
            <v>BAH 12th Floor</v>
          </cell>
          <cell r="C21055" t="str">
            <v>fare</v>
          </cell>
          <cell r="D21055" t="str">
            <v>paid</v>
          </cell>
          <cell r="E21055">
            <v>700</v>
          </cell>
        </row>
        <row r="21056">
          <cell r="B21056" t="str">
            <v>DHL office</v>
          </cell>
          <cell r="C21056" t="str">
            <v>material</v>
          </cell>
          <cell r="D21056" t="str">
            <v>purhcased 3 phase breaker for panel by faheem</v>
          </cell>
          <cell r="E21056">
            <v>18300</v>
          </cell>
        </row>
        <row r="21057">
          <cell r="B21057" t="str">
            <v>CITI Bank</v>
          </cell>
          <cell r="C21057" t="str">
            <v>material</v>
          </cell>
          <cell r="D21057" t="str">
            <v>red paint mixing oil + brush</v>
          </cell>
          <cell r="E21057">
            <v>9600</v>
          </cell>
        </row>
        <row r="21058">
          <cell r="B21058" t="str">
            <v>office</v>
          </cell>
          <cell r="C21058" t="str">
            <v>misc</v>
          </cell>
          <cell r="D21058" t="str">
            <v>02 nos stamp papars purhcsed for rent agreements</v>
          </cell>
          <cell r="E21058">
            <v>460</v>
          </cell>
        </row>
        <row r="21059">
          <cell r="B21059" t="str">
            <v>GSK DMC</v>
          </cell>
          <cell r="C21059" t="str">
            <v>material</v>
          </cell>
          <cell r="D21059" t="str">
            <v>purhcased cable tie 18"</v>
          </cell>
          <cell r="E21059">
            <v>500</v>
          </cell>
        </row>
        <row r="21060">
          <cell r="B21060" t="str">
            <v>Meezan bank Head office</v>
          </cell>
          <cell r="C21060" t="str">
            <v>misc</v>
          </cell>
          <cell r="D21060" t="str">
            <v>claimed super card for SEpt 24 by amir</v>
          </cell>
          <cell r="E21060">
            <v>1500</v>
          </cell>
        </row>
        <row r="21061">
          <cell r="B21061" t="str">
            <v>Meezan bank Head office</v>
          </cell>
          <cell r="C21061" t="str">
            <v>fare</v>
          </cell>
          <cell r="D21061" t="str">
            <v>To abid for rikshaw</v>
          </cell>
          <cell r="E21061">
            <v>500</v>
          </cell>
        </row>
        <row r="21062">
          <cell r="B21062" t="str">
            <v>office</v>
          </cell>
          <cell r="C21062" t="str">
            <v>misc</v>
          </cell>
          <cell r="D21062" t="str">
            <v>water motor repaired and wrinch purhcased</v>
          </cell>
          <cell r="E21062">
            <v>2000</v>
          </cell>
        </row>
        <row r="21063">
          <cell r="B21063" t="str">
            <v>Sana safinaz DML</v>
          </cell>
          <cell r="C21063" t="str">
            <v>Misc</v>
          </cell>
          <cell r="D21063" t="str">
            <v>Online by adeel to Noman engr</v>
          </cell>
          <cell r="E21063">
            <v>50000</v>
          </cell>
        </row>
        <row r="21064">
          <cell r="B21064" t="str">
            <v>office</v>
          </cell>
          <cell r="C21064" t="str">
            <v>office</v>
          </cell>
          <cell r="D21064" t="str">
            <v>umer for office use</v>
          </cell>
          <cell r="E21064">
            <v>2000</v>
          </cell>
        </row>
        <row r="21065">
          <cell r="B21065" t="str">
            <v>office</v>
          </cell>
          <cell r="C21065" t="str">
            <v>misc</v>
          </cell>
          <cell r="D21065" t="str">
            <v>meezan bank stamp paper for personal guantantee</v>
          </cell>
          <cell r="E21065">
            <v>500</v>
          </cell>
        </row>
        <row r="21066">
          <cell r="B21066" t="str">
            <v>CITI Bank</v>
          </cell>
          <cell r="C21066" t="str">
            <v>fuel</v>
          </cell>
          <cell r="D21066" t="str">
            <v>to salman rider</v>
          </cell>
          <cell r="E21066">
            <v>900</v>
          </cell>
        </row>
        <row r="21067">
          <cell r="B21067" t="str">
            <v>BAF-Maintenance24</v>
          </cell>
          <cell r="C21067" t="str">
            <v>shakeel duct</v>
          </cell>
          <cell r="D21067" t="str">
            <v>cash paid uptodate is 135,000</v>
          </cell>
          <cell r="E21067">
            <v>50000</v>
          </cell>
        </row>
        <row r="21068">
          <cell r="B21068" t="str">
            <v>FTC Floors</v>
          </cell>
          <cell r="C21068" t="str">
            <v>material</v>
          </cell>
          <cell r="D21068" t="str">
            <v>To sami for site expenses</v>
          </cell>
          <cell r="E21068">
            <v>3000</v>
          </cell>
        </row>
        <row r="21069">
          <cell r="B21069" t="str">
            <v>Rehmat shipping</v>
          </cell>
          <cell r="C21069" t="str">
            <v>material</v>
          </cell>
          <cell r="D21069" t="str">
            <v>purchased rehmat shipping u clamp</v>
          </cell>
          <cell r="E21069">
            <v>2000</v>
          </cell>
        </row>
        <row r="21070">
          <cell r="B21070" t="str">
            <v>BAH 12th Floor</v>
          </cell>
          <cell r="C21070" t="str">
            <v>Global technologies</v>
          </cell>
          <cell r="D21070" t="str">
            <v>purchsed NBR ruuber insulation 15 Nos</v>
          </cell>
          <cell r="E21070">
            <v>13500</v>
          </cell>
        </row>
        <row r="21071">
          <cell r="B21071" t="str">
            <v>CITI Bank</v>
          </cell>
          <cell r="C21071" t="str">
            <v>bilal bhai</v>
          </cell>
          <cell r="D21071" t="str">
            <v>Given to Bilala bhai</v>
          </cell>
          <cell r="E21071">
            <v>1000</v>
          </cell>
        </row>
        <row r="21072">
          <cell r="B21072" t="str">
            <v>CITI Bank</v>
          </cell>
          <cell r="C21072" t="str">
            <v>HILTI</v>
          </cell>
          <cell r="D21072" t="str">
            <v>purchased Fire stop sealent</v>
          </cell>
          <cell r="E21072">
            <v>14000</v>
          </cell>
        </row>
        <row r="21073">
          <cell r="B21073" t="str">
            <v>Tomo JPMC</v>
          </cell>
          <cell r="C21073" t="str">
            <v>faheem elec</v>
          </cell>
          <cell r="D21073" t="str">
            <v>cash paid</v>
          </cell>
          <cell r="E21073">
            <v>15000</v>
          </cell>
        </row>
        <row r="21074">
          <cell r="B21074" t="str">
            <v>DHL office</v>
          </cell>
          <cell r="C21074" t="str">
            <v>Ayaz ur Rehman</v>
          </cell>
          <cell r="D21074" t="str">
            <v>paid for water proofing</v>
          </cell>
          <cell r="E21074">
            <v>60000</v>
          </cell>
        </row>
        <row r="21075">
          <cell r="B21075" t="str">
            <v>DHL office</v>
          </cell>
          <cell r="C21075" t="str">
            <v>Ayaz ur Rehman</v>
          </cell>
          <cell r="D21075" t="str">
            <v>paid for water proofing for office tank and gutters</v>
          </cell>
          <cell r="E21075">
            <v>40000</v>
          </cell>
        </row>
        <row r="21076">
          <cell r="B21076" t="str">
            <v>NICVD</v>
          </cell>
          <cell r="C21076" t="str">
            <v>Zahid Jpmc</v>
          </cell>
          <cell r="D21076" t="str">
            <v>To Zahid Juno in NIVCD (Online by BH)</v>
          </cell>
          <cell r="E21076">
            <v>200000</v>
          </cell>
        </row>
        <row r="21077">
          <cell r="B21077" t="str">
            <v>Meezan bank Head office</v>
          </cell>
          <cell r="C21077" t="str">
            <v>material</v>
          </cell>
          <cell r="D21077" t="str">
            <v>Misc by abbas plumber</v>
          </cell>
          <cell r="E21077">
            <v>9500</v>
          </cell>
        </row>
        <row r="21078">
          <cell r="B21078" t="str">
            <v>O/M The Place</v>
          </cell>
          <cell r="C21078" t="str">
            <v>motor</v>
          </cell>
          <cell r="D21078" t="str">
            <v>To mumtaz for repaired 3 phase motor with rewinding and vanishing</v>
          </cell>
          <cell r="E21078">
            <v>78000</v>
          </cell>
        </row>
        <row r="21079">
          <cell r="B21079" t="str">
            <v>office</v>
          </cell>
          <cell r="C21079" t="str">
            <v>office</v>
          </cell>
          <cell r="D21079" t="str">
            <v>umer for office use</v>
          </cell>
          <cell r="E21079">
            <v>5000</v>
          </cell>
        </row>
        <row r="21080">
          <cell r="B21080" t="str">
            <v>CITI Bank</v>
          </cell>
          <cell r="C21080" t="str">
            <v>material</v>
          </cell>
          <cell r="D21080" t="str">
            <v>purhcased 20 nos black dammer tapes</v>
          </cell>
          <cell r="E21080">
            <v>3000</v>
          </cell>
        </row>
        <row r="21081">
          <cell r="B21081" t="str">
            <v>Salaam Taqaful</v>
          </cell>
          <cell r="C21081" t="str">
            <v>material</v>
          </cell>
          <cell r="D21081" t="str">
            <v>purchased copper pipe and insulation</v>
          </cell>
          <cell r="E21081">
            <v>163190</v>
          </cell>
        </row>
        <row r="21082">
          <cell r="B21082" t="str">
            <v>Salaam Taqaful</v>
          </cell>
          <cell r="C21082" t="str">
            <v>material</v>
          </cell>
          <cell r="D21082" t="str">
            <v>purchased channel 80 x 80</v>
          </cell>
          <cell r="E21082">
            <v>4500</v>
          </cell>
        </row>
        <row r="21083">
          <cell r="B21083" t="str">
            <v>Salaam Taqaful</v>
          </cell>
          <cell r="C21083" t="str">
            <v>material</v>
          </cell>
          <cell r="D21083" t="str">
            <v>purchased channel 60 x 60</v>
          </cell>
          <cell r="E21083">
            <v>19100</v>
          </cell>
        </row>
        <row r="21084">
          <cell r="B21084" t="str">
            <v>Salaam Taqaful</v>
          </cell>
          <cell r="C21084" t="str">
            <v>material</v>
          </cell>
          <cell r="D21084" t="str">
            <v>cable tie</v>
          </cell>
          <cell r="E21084">
            <v>550</v>
          </cell>
        </row>
        <row r="21085">
          <cell r="B21085" t="str">
            <v>Tomo JPMC</v>
          </cell>
          <cell r="C21085" t="str">
            <v>material</v>
          </cell>
          <cell r="D21085" t="str">
            <v>cementax</v>
          </cell>
          <cell r="E21085">
            <v>850</v>
          </cell>
        </row>
        <row r="21086">
          <cell r="B21086" t="str">
            <v>Salaam Taqaful</v>
          </cell>
          <cell r="C21086" t="str">
            <v>material</v>
          </cell>
          <cell r="D21086" t="str">
            <v>rawal bolt</v>
          </cell>
          <cell r="E21086">
            <v>550</v>
          </cell>
        </row>
        <row r="21087">
          <cell r="B21087" t="str">
            <v>Salaam Taqaful</v>
          </cell>
          <cell r="C21087" t="str">
            <v>fare</v>
          </cell>
          <cell r="D21087" t="str">
            <v>paid</v>
          </cell>
          <cell r="E21087">
            <v>1000</v>
          </cell>
        </row>
        <row r="21088">
          <cell r="B21088" t="str">
            <v>Meezan Gujranwala</v>
          </cell>
          <cell r="C21088" t="str">
            <v>Tickets</v>
          </cell>
          <cell r="D21088" t="str">
            <v>Ticket for Touqeer bhai</v>
          </cell>
          <cell r="E21088">
            <v>4100</v>
          </cell>
        </row>
        <row r="21089">
          <cell r="B21089" t="str">
            <v>BAF-Maintenance24</v>
          </cell>
          <cell r="C21089" t="str">
            <v>noman engr</v>
          </cell>
          <cell r="D21089" t="str">
            <v>Cash to Noman Engr (Given to nadeem bhai)</v>
          </cell>
          <cell r="E21089">
            <v>150000</v>
          </cell>
        </row>
        <row r="21090">
          <cell r="B21090" t="str">
            <v>CITI Bank</v>
          </cell>
          <cell r="C21090" t="str">
            <v>fare</v>
          </cell>
          <cell r="D21090" t="str">
            <v>paid</v>
          </cell>
          <cell r="E21090">
            <v>3000</v>
          </cell>
        </row>
        <row r="21091">
          <cell r="B21091" t="str">
            <v>CITI Bank</v>
          </cell>
          <cell r="C21091" t="str">
            <v>material</v>
          </cell>
          <cell r="D21091" t="str">
            <v>misc by jahangeer</v>
          </cell>
          <cell r="E21091">
            <v>14115</v>
          </cell>
        </row>
        <row r="21092">
          <cell r="B21092" t="str">
            <v>BAH 12th Floor</v>
          </cell>
          <cell r="C21092" t="str">
            <v>Zahid Insulator</v>
          </cell>
          <cell r="D21092" t="str">
            <v>Zahid insulation in BAH 12 floor (online transfer by BH)</v>
          </cell>
          <cell r="E21092">
            <v>100000</v>
          </cell>
        </row>
        <row r="21093">
          <cell r="B21093" t="str">
            <v>DHL office</v>
          </cell>
          <cell r="C21093" t="str">
            <v>Cordination</v>
          </cell>
          <cell r="D21093" t="str">
            <v>To Adnan ASPL  in DHL for cordination (Given by bH)</v>
          </cell>
          <cell r="E21093">
            <v>150000</v>
          </cell>
        </row>
        <row r="21094">
          <cell r="B21094" t="str">
            <v>GSK DMC</v>
          </cell>
          <cell r="C21094" t="str">
            <v>Cordination</v>
          </cell>
          <cell r="D21094" t="str">
            <v>TO Fazeel cordination for cordination (Given by bH)</v>
          </cell>
          <cell r="E21094">
            <v>55000</v>
          </cell>
        </row>
        <row r="21095">
          <cell r="B21095" t="str">
            <v>BAF-Maintenance24</v>
          </cell>
          <cell r="C21095" t="str">
            <v>Osama abrar</v>
          </cell>
          <cell r="D21095" t="str">
            <v>Received from Bahria project (cash transfer to Osama Abrar in BAF basement ventilation ssytem)</v>
          </cell>
          <cell r="E21095">
            <v>500000</v>
          </cell>
        </row>
        <row r="21096">
          <cell r="B21096" t="str">
            <v>GSK DMC</v>
          </cell>
          <cell r="C21096" t="str">
            <v>fare</v>
          </cell>
          <cell r="D21096" t="str">
            <v>paid</v>
          </cell>
          <cell r="E21096">
            <v>2500</v>
          </cell>
        </row>
        <row r="21097">
          <cell r="B21097" t="str">
            <v>BAH 12th Floor</v>
          </cell>
          <cell r="C21097" t="str">
            <v>fare</v>
          </cell>
          <cell r="D21097" t="str">
            <v>paid</v>
          </cell>
          <cell r="E21097">
            <v>2000</v>
          </cell>
        </row>
        <row r="21098">
          <cell r="B21098" t="str">
            <v>LAMA Outlet</v>
          </cell>
          <cell r="C21098" t="str">
            <v>fare</v>
          </cell>
          <cell r="D21098" t="str">
            <v>paid</v>
          </cell>
          <cell r="E21098">
            <v>3000</v>
          </cell>
        </row>
        <row r="21099">
          <cell r="B21099" t="str">
            <v>office</v>
          </cell>
          <cell r="C21099" t="str">
            <v>office</v>
          </cell>
          <cell r="D21099" t="str">
            <v>umer for office use</v>
          </cell>
          <cell r="E21099">
            <v>4000</v>
          </cell>
        </row>
        <row r="21100">
          <cell r="B21100" t="str">
            <v>LAMA Outlet</v>
          </cell>
          <cell r="C21100" t="str">
            <v>fuel</v>
          </cell>
          <cell r="D21100" t="str">
            <v>to salman rider</v>
          </cell>
          <cell r="E21100">
            <v>1000</v>
          </cell>
        </row>
        <row r="21101">
          <cell r="B21101" t="str">
            <v>BAH 12th Floor</v>
          </cell>
          <cell r="C21101" t="str">
            <v>Material</v>
          </cell>
          <cell r="D21101" t="str">
            <v>Online by adeel to abid ali care off Abbas Brothers Amt = 238900</v>
          </cell>
          <cell r="E21101">
            <v>34129</v>
          </cell>
        </row>
        <row r="21102">
          <cell r="B21102" t="str">
            <v>CITI Bank</v>
          </cell>
          <cell r="C21102" t="str">
            <v>Material</v>
          </cell>
          <cell r="D21102" t="str">
            <v>Online by adeel to abid ali care off Abbas Brothers Amt = 238900</v>
          </cell>
          <cell r="E21102">
            <v>34128</v>
          </cell>
        </row>
        <row r="21103">
          <cell r="B21103" t="str">
            <v>Gul Ahmed</v>
          </cell>
          <cell r="C21103" t="str">
            <v>Material</v>
          </cell>
          <cell r="D21103" t="str">
            <v>Online by adeel to abid ali care off Abbas Brothers Amt = 238900</v>
          </cell>
          <cell r="E21103">
            <v>34128</v>
          </cell>
        </row>
        <row r="21104">
          <cell r="B21104" t="str">
            <v>GSK DMC</v>
          </cell>
          <cell r="C21104" t="str">
            <v>Material</v>
          </cell>
          <cell r="D21104" t="str">
            <v>Online by adeel to abid ali care off Abbas Brothers Amt = 238900</v>
          </cell>
          <cell r="E21104">
            <v>34128</v>
          </cell>
        </row>
        <row r="21105">
          <cell r="B21105" t="str">
            <v>10 pearl NASTP</v>
          </cell>
          <cell r="C21105" t="str">
            <v>Material</v>
          </cell>
          <cell r="D21105" t="str">
            <v>Online by adeel to abid ali care off Abbas Brothers Amt = 238900</v>
          </cell>
          <cell r="E21105">
            <v>34129</v>
          </cell>
        </row>
        <row r="21106">
          <cell r="B21106" t="str">
            <v>Engro 3rd &amp; 8th Floor</v>
          </cell>
          <cell r="C21106" t="str">
            <v>Material</v>
          </cell>
          <cell r="D21106" t="str">
            <v>Online by adeel to abid ali care off Abbas Brothers Amt = 238900</v>
          </cell>
          <cell r="E21106">
            <v>34129</v>
          </cell>
        </row>
        <row r="21107">
          <cell r="B21107" t="str">
            <v>Meezan bank Head office</v>
          </cell>
          <cell r="C21107" t="str">
            <v>Material</v>
          </cell>
          <cell r="D21107" t="str">
            <v>Online by adeel to abid ali care off Abbas Brothers Amt = 238900</v>
          </cell>
          <cell r="E21107">
            <v>34129</v>
          </cell>
        </row>
        <row r="21108">
          <cell r="B21108" t="str">
            <v>Tomo JPMC</v>
          </cell>
          <cell r="C21108" t="str">
            <v>Kamran insulator</v>
          </cell>
          <cell r="D21108" t="str">
            <v>Online by adeel to sajjad hussain care of kamran insulator</v>
          </cell>
          <cell r="E21108">
            <v>100000</v>
          </cell>
        </row>
        <row r="21109">
          <cell r="B21109" t="str">
            <v>BAH 12th Floor</v>
          </cell>
          <cell r="C21109" t="str">
            <v>material</v>
          </cell>
          <cell r="D21109" t="str">
            <v>purhcased dammer tapes</v>
          </cell>
          <cell r="E21109">
            <v>1450</v>
          </cell>
        </row>
        <row r="21110">
          <cell r="B21110" t="str">
            <v>Meezan Gujranwala</v>
          </cell>
          <cell r="C21110" t="str">
            <v>Touqeer</v>
          </cell>
          <cell r="D21110" t="str">
            <v>TO Touqeer for Site expesnes</v>
          </cell>
          <cell r="E21110">
            <v>10000</v>
          </cell>
        </row>
        <row r="21111">
          <cell r="B21111" t="str">
            <v>office</v>
          </cell>
          <cell r="C21111" t="str">
            <v>misc</v>
          </cell>
          <cell r="D21111" t="str">
            <v>umer for office use</v>
          </cell>
          <cell r="E21111">
            <v>3000</v>
          </cell>
        </row>
        <row r="21112">
          <cell r="B21112" t="str">
            <v>Meezan bank Head office</v>
          </cell>
          <cell r="C21112" t="str">
            <v>amjad ustad</v>
          </cell>
          <cell r="D21112" t="str">
            <v>given to amjad for site expenses</v>
          </cell>
          <cell r="E21112">
            <v>2000</v>
          </cell>
        </row>
        <row r="21113">
          <cell r="B21113" t="str">
            <v>CITI Bank</v>
          </cell>
          <cell r="C21113" t="str">
            <v>material</v>
          </cell>
          <cell r="D21113" t="str">
            <v>purchased 10 nos dammer tapes</v>
          </cell>
          <cell r="E21113">
            <v>1450</v>
          </cell>
        </row>
        <row r="21114">
          <cell r="B21114" t="str">
            <v>CITI Bank</v>
          </cell>
          <cell r="C21114" t="str">
            <v>fuel</v>
          </cell>
          <cell r="D21114" t="str">
            <v>to salman rider for fuel</v>
          </cell>
          <cell r="E21114">
            <v>1500</v>
          </cell>
        </row>
        <row r="21115">
          <cell r="B21115" t="str">
            <v xml:space="preserve">MHR Personal </v>
          </cell>
          <cell r="C21115" t="str">
            <v>utilities bills</v>
          </cell>
          <cell r="D21115" t="str">
            <v>k ele bills paid</v>
          </cell>
          <cell r="E21115">
            <v>55825</v>
          </cell>
        </row>
        <row r="21116">
          <cell r="B21116" t="str">
            <v>office</v>
          </cell>
          <cell r="C21116" t="str">
            <v>utilities bills</v>
          </cell>
          <cell r="D21116" t="str">
            <v>k ele bills paid</v>
          </cell>
          <cell r="E21116">
            <v>82386</v>
          </cell>
        </row>
        <row r="21117">
          <cell r="B21117" t="str">
            <v>Spar supermarket</v>
          </cell>
          <cell r="C21117" t="str">
            <v>material</v>
          </cell>
          <cell r="D21117" t="str">
            <v>cable tie for sample board</v>
          </cell>
          <cell r="E21117">
            <v>300</v>
          </cell>
        </row>
        <row r="21118">
          <cell r="B21118" t="str">
            <v>Meezan bank Head office</v>
          </cell>
          <cell r="C21118" t="str">
            <v>fuel</v>
          </cell>
          <cell r="D21118" t="str">
            <v>paid to ahsan</v>
          </cell>
          <cell r="E21118">
            <v>250</v>
          </cell>
        </row>
        <row r="21119">
          <cell r="B21119" t="str">
            <v>BAH 12th Floor</v>
          </cell>
          <cell r="C21119" t="str">
            <v>misc</v>
          </cell>
          <cell r="D21119" t="str">
            <v>to kamran office for inche tape and fuel</v>
          </cell>
          <cell r="E21119">
            <v>1000</v>
          </cell>
        </row>
        <row r="21120">
          <cell r="B21120" t="str">
            <v>CITI Bank</v>
          </cell>
          <cell r="C21120" t="str">
            <v>nexus engineering</v>
          </cell>
          <cell r="D21120" t="str">
            <v>purchased 7 nos pendent sprinkler (cash given to ahsan)</v>
          </cell>
          <cell r="E21120">
            <v>11200</v>
          </cell>
        </row>
        <row r="21121">
          <cell r="B21121" t="str">
            <v>Engro 3rd &amp; 8th Floor</v>
          </cell>
          <cell r="C21121" t="str">
            <v>secure vision</v>
          </cell>
          <cell r="D21121" t="str">
            <v>Online to Secure vision by BH = 1000,000</v>
          </cell>
          <cell r="E21121">
            <v>505000</v>
          </cell>
        </row>
        <row r="21122">
          <cell r="B21122" t="str">
            <v>GSK DMC</v>
          </cell>
          <cell r="C21122" t="str">
            <v>secure vision</v>
          </cell>
          <cell r="D21122" t="str">
            <v>Online to Secure vision by BH = 1000,000</v>
          </cell>
          <cell r="E21122">
            <v>495000</v>
          </cell>
        </row>
        <row r="21123">
          <cell r="B21123" t="str">
            <v>Spar supermarket</v>
          </cell>
          <cell r="C21123" t="str">
            <v>fare</v>
          </cell>
          <cell r="D21123" t="str">
            <v>Rikshaw - given to salman</v>
          </cell>
          <cell r="E21123">
            <v>500</v>
          </cell>
        </row>
        <row r="21124">
          <cell r="B21124" t="str">
            <v>office</v>
          </cell>
          <cell r="C21124" t="str">
            <v>office</v>
          </cell>
          <cell r="D21124" t="str">
            <v>umer for office use</v>
          </cell>
          <cell r="E21124">
            <v>4000</v>
          </cell>
        </row>
        <row r="21125">
          <cell r="B21125" t="str">
            <v>GSK DMC</v>
          </cell>
          <cell r="C21125" t="str">
            <v>photocopies</v>
          </cell>
          <cell r="D21125" t="str">
            <v>cash paid for photocopies (given to umer)</v>
          </cell>
          <cell r="E21125">
            <v>10000</v>
          </cell>
        </row>
        <row r="21126">
          <cell r="B21126" t="str">
            <v>CITI Bank</v>
          </cell>
          <cell r="C21126" t="str">
            <v>fare</v>
          </cell>
          <cell r="D21126" t="str">
            <v>bykia paid (given to ahsan)</v>
          </cell>
          <cell r="E21126">
            <v>200</v>
          </cell>
        </row>
        <row r="21127">
          <cell r="B21127" t="str">
            <v>Engro 3rd &amp; 8th Floor</v>
          </cell>
          <cell r="C21127" t="str">
            <v>material</v>
          </cell>
          <cell r="D21127" t="str">
            <v>purchased Pana, plyier and screw drivers for site (required by jahangeer)</v>
          </cell>
          <cell r="E21127">
            <v>4210</v>
          </cell>
        </row>
        <row r="21128">
          <cell r="B21128" t="str">
            <v>CITI Bank</v>
          </cell>
          <cell r="C21128" t="str">
            <v>material</v>
          </cell>
          <cell r="D21128" t="str">
            <v>purchased red paint NELSON by salman</v>
          </cell>
          <cell r="E21128">
            <v>5320</v>
          </cell>
        </row>
        <row r="21129">
          <cell r="B21129" t="str">
            <v>Rehmat shipping</v>
          </cell>
          <cell r="C21129" t="str">
            <v>fare</v>
          </cell>
          <cell r="D21129" t="str">
            <v>paid for rikshaw 3 times</v>
          </cell>
          <cell r="E21129">
            <v>2400</v>
          </cell>
        </row>
        <row r="21130">
          <cell r="B21130" t="str">
            <v>GSK DMC</v>
          </cell>
          <cell r="C21130" t="str">
            <v>Material</v>
          </cell>
          <cell r="D21130" t="str">
            <v>Online by adeel to Jamal Bolt Store for threaded rod and nut bolts  otam amt = 253550</v>
          </cell>
          <cell r="E21130">
            <v>63387.5</v>
          </cell>
        </row>
        <row r="21131">
          <cell r="B21131" t="str">
            <v>CITI Bank</v>
          </cell>
          <cell r="C21131" t="str">
            <v>Material</v>
          </cell>
          <cell r="D21131" t="str">
            <v>Online by adeel to Jamal Bolt Store for threaded rod and nut bolts  otam amt = 253550</v>
          </cell>
          <cell r="E21131">
            <v>63387.5</v>
          </cell>
        </row>
        <row r="21132">
          <cell r="B21132" t="str">
            <v>Meezan bank Head office</v>
          </cell>
          <cell r="C21132" t="str">
            <v>Material</v>
          </cell>
          <cell r="D21132" t="str">
            <v>Online by adeel to Jamal Bolt Store for threaded rod and nut bolts  otam amt = 253550</v>
          </cell>
          <cell r="E21132">
            <v>63387.5</v>
          </cell>
        </row>
        <row r="21133">
          <cell r="B21133" t="str">
            <v>Engro 3rd &amp; 8th Floor</v>
          </cell>
          <cell r="C21133" t="str">
            <v>Material</v>
          </cell>
          <cell r="D21133" t="str">
            <v>Online by adeel to Jamal Bolt Store for threaded rod and nut bolts  otam amt = 253550</v>
          </cell>
          <cell r="E21133">
            <v>63387.5</v>
          </cell>
        </row>
        <row r="21134">
          <cell r="B21134" t="str">
            <v>Salaam Taqaful</v>
          </cell>
          <cell r="C21134" t="str">
            <v>material</v>
          </cell>
          <cell r="D21134" t="str">
            <v>misc invoices by faheem</v>
          </cell>
          <cell r="E21134">
            <v>84500</v>
          </cell>
        </row>
        <row r="21135">
          <cell r="B21135" t="str">
            <v>J out let DML</v>
          </cell>
          <cell r="C21135" t="str">
            <v>builty</v>
          </cell>
          <cell r="D21135" t="str">
            <v>flexbile builty to Lahore</v>
          </cell>
          <cell r="E21135">
            <v>10000</v>
          </cell>
        </row>
        <row r="21136">
          <cell r="B21136" t="str">
            <v>J out let DML</v>
          </cell>
          <cell r="C21136" t="str">
            <v>fare</v>
          </cell>
          <cell r="D21136" t="str">
            <v>paid for sprinkler and flexble</v>
          </cell>
          <cell r="E21136">
            <v>3200</v>
          </cell>
        </row>
        <row r="21137">
          <cell r="B21137" t="str">
            <v>J out let DML</v>
          </cell>
          <cell r="C21137" t="str">
            <v>builty</v>
          </cell>
          <cell r="D21137" t="str">
            <v>sprinlker builty to Lahore (to salman)</v>
          </cell>
          <cell r="E21137">
            <v>2480</v>
          </cell>
        </row>
        <row r="21138">
          <cell r="B21138" t="str">
            <v>o/m NASTP</v>
          </cell>
          <cell r="C21138" t="str">
            <v>material</v>
          </cell>
          <cell r="D21138" t="str">
            <v>purhcased manifold pressure by salman</v>
          </cell>
          <cell r="E21138">
            <v>2700</v>
          </cell>
        </row>
        <row r="21139">
          <cell r="B21139" t="str">
            <v>Engro 3rd &amp; 8th Floor</v>
          </cell>
          <cell r="C21139" t="str">
            <v>material</v>
          </cell>
          <cell r="D21139" t="str">
            <v>purhcased saddle tapes and junction by salman</v>
          </cell>
          <cell r="E21139">
            <v>2640</v>
          </cell>
        </row>
        <row r="21140">
          <cell r="B21140" t="str">
            <v>Engro 3rd &amp; 8th Floor</v>
          </cell>
          <cell r="C21140" t="str">
            <v>fuel</v>
          </cell>
          <cell r="D21140" t="str">
            <v>to salma for fuel and mobile balance</v>
          </cell>
          <cell r="E21140">
            <v>2000</v>
          </cell>
        </row>
        <row r="21141">
          <cell r="B21141" t="str">
            <v>office</v>
          </cell>
          <cell r="C21141" t="str">
            <v>office</v>
          </cell>
          <cell r="D21141" t="str">
            <v>umer for office use</v>
          </cell>
          <cell r="E21141">
            <v>4000</v>
          </cell>
        </row>
        <row r="21142">
          <cell r="B21142" t="str">
            <v>DHL office</v>
          </cell>
          <cell r="C21142" t="str">
            <v>material</v>
          </cell>
          <cell r="D21142" t="str">
            <v>PVC pipe and lux purchsaed by amir contractor</v>
          </cell>
          <cell r="E21142">
            <v>4400</v>
          </cell>
        </row>
        <row r="21143">
          <cell r="B21143" t="str">
            <v>office</v>
          </cell>
          <cell r="C21143" t="str">
            <v>tender</v>
          </cell>
          <cell r="D21143" t="str">
            <v>Naya nazimabad tender purchased from SEM</v>
          </cell>
          <cell r="E21143">
            <v>12000</v>
          </cell>
        </row>
        <row r="21144">
          <cell r="B21144" t="str">
            <v>DHL office</v>
          </cell>
          <cell r="C21144" t="str">
            <v>fare</v>
          </cell>
          <cell r="D21144" t="str">
            <v>to rikshaw muneer</v>
          </cell>
          <cell r="E21144">
            <v>1400</v>
          </cell>
        </row>
        <row r="21145">
          <cell r="B21145" t="str">
            <v xml:space="preserve">MHR Personal </v>
          </cell>
          <cell r="C21145" t="str">
            <v>rehman sahab</v>
          </cell>
          <cell r="D21145" t="str">
            <v>sir rehman mobile balance</v>
          </cell>
          <cell r="E21145">
            <v>4000</v>
          </cell>
        </row>
        <row r="21146">
          <cell r="B21146" t="str">
            <v>BAF-Maintenance24</v>
          </cell>
          <cell r="C21146" t="str">
            <v>Sheet</v>
          </cell>
          <cell r="D21146" t="str">
            <v>Sheet purhcase for BAFL from al madina</v>
          </cell>
          <cell r="E21146">
            <v>14300</v>
          </cell>
        </row>
        <row r="21147">
          <cell r="B21147" t="str">
            <v>Engro 3rd &amp; 8th Floor</v>
          </cell>
          <cell r="C21147" t="str">
            <v>ahsan insulation</v>
          </cell>
          <cell r="D21147" t="str">
            <v>Online by Al madina To Ahsan insualtion</v>
          </cell>
          <cell r="E21147">
            <v>50000</v>
          </cell>
        </row>
        <row r="21148">
          <cell r="B21148" t="str">
            <v>Engro 3rd &amp; 8th Floor</v>
          </cell>
          <cell r="C21148" t="str">
            <v>Thumb international</v>
          </cell>
          <cell r="D21148" t="str">
            <v>Online by adeel to S. Kamran Aziz care off thumb</v>
          </cell>
          <cell r="E21148">
            <v>500000</v>
          </cell>
        </row>
        <row r="21149">
          <cell r="B21149" t="str">
            <v>J out let DML</v>
          </cell>
          <cell r="C21149" t="str">
            <v>SCON VALVES</v>
          </cell>
          <cell r="D21149" t="str">
            <v>Online by adeel to Farhan account SCON VALVES for valves purchased</v>
          </cell>
          <cell r="E21149">
            <v>105226</v>
          </cell>
        </row>
        <row r="21150">
          <cell r="B21150" t="str">
            <v>DHL office</v>
          </cell>
          <cell r="C21150" t="str">
            <v>abdullah enterprises</v>
          </cell>
          <cell r="D21150" t="str">
            <v>Online by adeel to Kashif care off Abdullah enterprises = amt = 113850</v>
          </cell>
          <cell r="E21150">
            <v>37950</v>
          </cell>
        </row>
        <row r="21151">
          <cell r="B21151" t="str">
            <v>LAMA Outlet</v>
          </cell>
          <cell r="C21151" t="str">
            <v>abdullah enterprises</v>
          </cell>
          <cell r="D21151" t="str">
            <v>Online by adeel to Kashif care off Abdullah enterprises = amt = 113850</v>
          </cell>
          <cell r="E21151">
            <v>37950</v>
          </cell>
        </row>
        <row r="21152">
          <cell r="B21152" t="str">
            <v>Gul Ahmed</v>
          </cell>
          <cell r="C21152" t="str">
            <v>abdullah enterprises</v>
          </cell>
          <cell r="D21152" t="str">
            <v>Online by adeel to Kashif care off Abdullah enterprises = amt = 113850</v>
          </cell>
          <cell r="E21152">
            <v>37950</v>
          </cell>
        </row>
        <row r="21153">
          <cell r="B21153" t="str">
            <v>o/m NASTP</v>
          </cell>
          <cell r="C21153" t="str">
            <v>Chiller card</v>
          </cell>
          <cell r="D21153" t="str">
            <v>Paid for Chiller card repairing (NASTP) (cash by BH)</v>
          </cell>
          <cell r="E21153">
            <v>400000</v>
          </cell>
        </row>
        <row r="21154">
          <cell r="B21154" t="str">
            <v>o/m NASTP</v>
          </cell>
          <cell r="C21154" t="str">
            <v>material</v>
          </cell>
          <cell r="D21154" t="str">
            <v>misc invoices by faheem</v>
          </cell>
          <cell r="E21154">
            <v>21070</v>
          </cell>
        </row>
        <row r="21155">
          <cell r="B21155" t="str">
            <v>office</v>
          </cell>
          <cell r="C21155" t="str">
            <v>water tanker</v>
          </cell>
          <cell r="D21155" t="str">
            <v>cash paid to 3rd floor for water filling</v>
          </cell>
          <cell r="E21155">
            <v>5330</v>
          </cell>
        </row>
        <row r="21156">
          <cell r="B21156" t="str">
            <v>Salaam Taqaful</v>
          </cell>
          <cell r="C21156" t="str">
            <v>material</v>
          </cell>
          <cell r="D21156" t="str">
            <v>purchased red paint and brush by ahsan</v>
          </cell>
          <cell r="E21156">
            <v>1000</v>
          </cell>
        </row>
        <row r="21157">
          <cell r="B21157" t="str">
            <v>office</v>
          </cell>
          <cell r="C21157" t="str">
            <v>office</v>
          </cell>
          <cell r="D21157" t="str">
            <v>umer for office use</v>
          </cell>
          <cell r="E21157">
            <v>4000</v>
          </cell>
        </row>
        <row r="21158">
          <cell r="B21158" t="str">
            <v>DHL office</v>
          </cell>
          <cell r="C21158" t="str">
            <v>material</v>
          </cell>
          <cell r="D21158" t="str">
            <v>purchased rubber pad 03 nos by salman</v>
          </cell>
          <cell r="E21158">
            <v>2250</v>
          </cell>
        </row>
        <row r="21159">
          <cell r="B21159" t="str">
            <v>DHL office</v>
          </cell>
          <cell r="C21159" t="str">
            <v>fuel</v>
          </cell>
          <cell r="D21159" t="str">
            <v>to salman rider</v>
          </cell>
          <cell r="E21159">
            <v>1200</v>
          </cell>
        </row>
        <row r="21160">
          <cell r="B21160" t="str">
            <v>o/m NASTP</v>
          </cell>
          <cell r="C21160" t="str">
            <v>fare</v>
          </cell>
          <cell r="D21160" t="str">
            <v>paid</v>
          </cell>
          <cell r="E21160">
            <v>1800</v>
          </cell>
        </row>
        <row r="21161">
          <cell r="B21161" t="str">
            <v>BAF-Maintenance24</v>
          </cell>
          <cell r="C21161" t="str">
            <v>material</v>
          </cell>
          <cell r="D21161" t="str">
            <v>purchased rawal bolt and cutting disc by shakeel</v>
          </cell>
          <cell r="E21161">
            <v>3200</v>
          </cell>
        </row>
        <row r="21162">
          <cell r="B21162" t="str">
            <v>Rehmat shipping</v>
          </cell>
          <cell r="C21162" t="str">
            <v>material</v>
          </cell>
          <cell r="D21162" t="str">
            <v xml:space="preserve">purchased drain pipe 3/4" 2 naali by salman </v>
          </cell>
          <cell r="E21162">
            <v>4900</v>
          </cell>
        </row>
        <row r="21163">
          <cell r="B21163" t="str">
            <v>Rehmat shipping</v>
          </cell>
          <cell r="C21163" t="str">
            <v>fare</v>
          </cell>
          <cell r="D21163" t="str">
            <v>paid to muneer riksahw</v>
          </cell>
          <cell r="E21163">
            <v>1000</v>
          </cell>
        </row>
        <row r="21164">
          <cell r="B21164" t="str">
            <v>Salaam Taqaful</v>
          </cell>
          <cell r="C21164" t="str">
            <v>fare</v>
          </cell>
          <cell r="D21164" t="str">
            <v>paid to muneer riksahw</v>
          </cell>
          <cell r="E21164">
            <v>1500</v>
          </cell>
        </row>
        <row r="21165">
          <cell r="B21165" t="str">
            <v>DHL office</v>
          </cell>
          <cell r="C21165" t="str">
            <v>Adnan Hyder</v>
          </cell>
          <cell r="D21165" t="str">
            <v>Online by Al madina To Adnan hyder for purchased Gas Cylinder</v>
          </cell>
          <cell r="E21165">
            <v>100000</v>
          </cell>
        </row>
        <row r="21166">
          <cell r="B21166" t="str">
            <v>Gul Ahmed</v>
          </cell>
          <cell r="C21166" t="str">
            <v>Mehran Engineering</v>
          </cell>
          <cell r="D21166" t="str">
            <v>Online by Al madina To Mehran Engineering =total 234,000</v>
          </cell>
          <cell r="E21166">
            <v>128000</v>
          </cell>
        </row>
        <row r="21167">
          <cell r="B21167" t="str">
            <v>CITI Bank</v>
          </cell>
          <cell r="C21167" t="str">
            <v>Mehran Engineering</v>
          </cell>
          <cell r="D21167" t="str">
            <v>Online by Al madina To Mehran Engineering =total 234,000</v>
          </cell>
          <cell r="E21167">
            <v>46000</v>
          </cell>
        </row>
        <row r="21168">
          <cell r="B21168" t="str">
            <v>BAH 12th Floor</v>
          </cell>
          <cell r="C21168" t="str">
            <v>Mehran Engineering</v>
          </cell>
          <cell r="D21168" t="str">
            <v>Online by Al madina To Mehran Engineering =total 234,000</v>
          </cell>
          <cell r="E21168">
            <v>50000</v>
          </cell>
        </row>
        <row r="21169">
          <cell r="B21169" t="str">
            <v>DHL office</v>
          </cell>
          <cell r="C21169" t="str">
            <v>Mehran Engineering</v>
          </cell>
          <cell r="D21169" t="str">
            <v>Online by Al madina To Mehran Engineering =total 234,000</v>
          </cell>
          <cell r="E21169">
            <v>10000</v>
          </cell>
        </row>
        <row r="21170">
          <cell r="B21170" t="str">
            <v>J out let DML</v>
          </cell>
          <cell r="C21170" t="str">
            <v>material</v>
          </cell>
          <cell r="D21170" t="str">
            <v>Online by Al madina To Jadeed Engineering for Purchased junction boxes, conduits, sockets bend for j outlet DML</v>
          </cell>
          <cell r="E21170">
            <v>104225</v>
          </cell>
        </row>
        <row r="21171">
          <cell r="B21171" t="str">
            <v>CITI Bank</v>
          </cell>
          <cell r="C21171" t="str">
            <v>fame international</v>
          </cell>
          <cell r="D21171" t="str">
            <v>Online by Al madina To Farhan care fame internatinal  = 54400</v>
          </cell>
          <cell r="E21171">
            <v>13600</v>
          </cell>
        </row>
        <row r="21172">
          <cell r="B21172" t="str">
            <v>GSK DMC</v>
          </cell>
          <cell r="C21172" t="str">
            <v>fame international</v>
          </cell>
          <cell r="D21172" t="str">
            <v>Online by Al madina To Farhan care fame internatinal  = 54400</v>
          </cell>
          <cell r="E21172">
            <v>13600</v>
          </cell>
        </row>
        <row r="21173">
          <cell r="B21173" t="str">
            <v>BAH 12th Floor</v>
          </cell>
          <cell r="C21173" t="str">
            <v>fame international</v>
          </cell>
          <cell r="D21173" t="str">
            <v>Online by Al madina To Farhan care fame internatinal  = 54400</v>
          </cell>
          <cell r="E21173">
            <v>13600</v>
          </cell>
        </row>
        <row r="21174">
          <cell r="B21174" t="str">
            <v>Engro 3rd &amp; 8th Floor</v>
          </cell>
          <cell r="C21174" t="str">
            <v>fame international</v>
          </cell>
          <cell r="D21174" t="str">
            <v>Online by Al madina To Farhan care fame internatinal  = 54400</v>
          </cell>
          <cell r="E21174">
            <v>13600</v>
          </cell>
        </row>
        <row r="21175">
          <cell r="B21175" t="str">
            <v>OT area JPMC</v>
          </cell>
          <cell r="C21175" t="str">
            <v>azaad duct</v>
          </cell>
          <cell r="D21175" t="str">
            <v>cash paid</v>
          </cell>
          <cell r="E21175">
            <v>5000</v>
          </cell>
        </row>
        <row r="21176">
          <cell r="B21176" t="str">
            <v>BAF-Maintenance24</v>
          </cell>
          <cell r="C21176" t="str">
            <v>asif fiber</v>
          </cell>
          <cell r="D21176" t="str">
            <v>cash paid (by hand nadeem bhai)</v>
          </cell>
          <cell r="E21176">
            <v>5000</v>
          </cell>
        </row>
        <row r="21177">
          <cell r="B21177" t="str">
            <v>Engro 3rd &amp; 8th Floor</v>
          </cell>
          <cell r="C21177" t="str">
            <v>material</v>
          </cell>
          <cell r="D21177" t="str">
            <v>Purchased welding rods &amp; cutting discs by salman</v>
          </cell>
          <cell r="E21177">
            <v>2500</v>
          </cell>
        </row>
        <row r="21178">
          <cell r="B21178" t="str">
            <v>GSK DMC</v>
          </cell>
          <cell r="C21178" t="str">
            <v>fare</v>
          </cell>
          <cell r="D21178" t="str">
            <v>cash paid for suzuki</v>
          </cell>
          <cell r="E21178">
            <v>2000</v>
          </cell>
        </row>
        <row r="21179">
          <cell r="B21179" t="str">
            <v>CITI Bank</v>
          </cell>
          <cell r="C21179" t="str">
            <v>fare</v>
          </cell>
          <cell r="D21179" t="str">
            <v>cash paid for suzuki</v>
          </cell>
          <cell r="E21179">
            <v>2700</v>
          </cell>
        </row>
        <row r="21180">
          <cell r="B21180" t="str">
            <v>Engro 3rd &amp; 8th Floor</v>
          </cell>
          <cell r="C21180" t="str">
            <v>material</v>
          </cell>
          <cell r="D21180" t="str">
            <v>purchased locked</v>
          </cell>
          <cell r="E21180">
            <v>1200</v>
          </cell>
        </row>
        <row r="21181">
          <cell r="B21181" t="str">
            <v>J out let DML</v>
          </cell>
          <cell r="C21181" t="str">
            <v>noman engr</v>
          </cell>
          <cell r="D21181" t="str">
            <v>cash paid for site expenses (easy paisa by abuzar)</v>
          </cell>
          <cell r="E21181">
            <v>5000</v>
          </cell>
        </row>
        <row r="21182">
          <cell r="B21182" t="str">
            <v>DHL office</v>
          </cell>
          <cell r="C21182" t="str">
            <v>Cable tray</v>
          </cell>
          <cell r="D21182" t="str">
            <v>To waqar cable tray for rehmet shipping, DHL &amp; BAHL Total = 269280</v>
          </cell>
          <cell r="E21182">
            <v>222120</v>
          </cell>
        </row>
        <row r="21183">
          <cell r="B21183" t="str">
            <v>Rehmat shipping</v>
          </cell>
          <cell r="C21183" t="str">
            <v>Cable tray</v>
          </cell>
          <cell r="D21183" t="str">
            <v>To waqar cable tray for rehmet shipping, DHL &amp; BAHL Total = 269280</v>
          </cell>
          <cell r="E21183">
            <v>24660</v>
          </cell>
        </row>
        <row r="21184">
          <cell r="B21184" t="str">
            <v>BAH 12th Floor</v>
          </cell>
          <cell r="C21184" t="str">
            <v>Cable tray</v>
          </cell>
          <cell r="D21184" t="str">
            <v>To waqar cable tray for rehmet shipping, DHL &amp; BAHL Total = 269280</v>
          </cell>
          <cell r="E21184">
            <v>22500</v>
          </cell>
        </row>
        <row r="21185">
          <cell r="B21185" t="str">
            <v>DHL office</v>
          </cell>
          <cell r="C21185" t="str">
            <v>Saad maqsood</v>
          </cell>
          <cell r="D21185" t="str">
            <v>Online by Al madina To Saad maqsood for Electric panel DHL</v>
          </cell>
          <cell r="E21185">
            <v>100000</v>
          </cell>
        </row>
        <row r="21186">
          <cell r="B21186" t="str">
            <v>Tomo JPMC</v>
          </cell>
          <cell r="C21186" t="str">
            <v>Prem Electric</v>
          </cell>
          <cell r="D21186" t="str">
            <v>Online by Al madina To Prem Electric for Electric panel TOMO II</v>
          </cell>
          <cell r="E21186">
            <v>125000</v>
          </cell>
        </row>
        <row r="21187">
          <cell r="B21187" t="str">
            <v>Tomo JPMC</v>
          </cell>
          <cell r="C21187" t="str">
            <v>muzammil duct</v>
          </cell>
          <cell r="D21187" t="str">
            <v>Online by Al madina To Mirza subhan baig care of muzammil for TOMO II</v>
          </cell>
          <cell r="E21187">
            <v>130000</v>
          </cell>
        </row>
        <row r="21188">
          <cell r="B21188" t="str">
            <v>BAH 12th Floor</v>
          </cell>
          <cell r="C21188" t="str">
            <v>material</v>
          </cell>
          <cell r="D21188" t="str">
            <v>mixing oil, red paint and brush by salman</v>
          </cell>
          <cell r="E21188">
            <v>5720</v>
          </cell>
        </row>
        <row r="21189">
          <cell r="B21189" t="str">
            <v>BAH 12th Floor</v>
          </cell>
          <cell r="C21189" t="str">
            <v>material</v>
          </cell>
          <cell r="D21189" t="str">
            <v>purhcased jubilee clamp 100 Nos</v>
          </cell>
          <cell r="E21189">
            <v>9000</v>
          </cell>
        </row>
        <row r="21190">
          <cell r="B21190" t="str">
            <v>Engro 3rd &amp; 8th Floor</v>
          </cell>
          <cell r="C21190" t="str">
            <v>fuel</v>
          </cell>
          <cell r="D21190" t="str">
            <v>To salam for fuel</v>
          </cell>
          <cell r="E21190">
            <v>2000</v>
          </cell>
        </row>
        <row r="21191">
          <cell r="B21191" t="str">
            <v>office</v>
          </cell>
          <cell r="C21191" t="str">
            <v>salary</v>
          </cell>
          <cell r="D21191" t="str">
            <v>Paid to maasi</v>
          </cell>
          <cell r="E21191">
            <v>6000</v>
          </cell>
        </row>
        <row r="21192">
          <cell r="B21192" t="str">
            <v>CITI Bank</v>
          </cell>
          <cell r="C21192" t="str">
            <v>fare</v>
          </cell>
          <cell r="D21192" t="str">
            <v>Sample board retuened from SEM office</v>
          </cell>
          <cell r="E21192">
            <v>500</v>
          </cell>
        </row>
        <row r="21193">
          <cell r="B21193" t="str">
            <v>DHL office</v>
          </cell>
          <cell r="C21193" t="str">
            <v>material</v>
          </cell>
          <cell r="D21193" t="str">
            <v>misc invoice by imran engr</v>
          </cell>
          <cell r="E21193">
            <v>39525</v>
          </cell>
        </row>
        <row r="21194">
          <cell r="B21194" t="str">
            <v>CITI Bank</v>
          </cell>
          <cell r="C21194" t="str">
            <v>fakhri brothers</v>
          </cell>
          <cell r="D21194" t="str">
            <v>Received advance from IK in DHL (rec Meezan chq # A-94402495 given to ST brothers care off fakhri brothers)</v>
          </cell>
          <cell r="E21194">
            <v>2500000</v>
          </cell>
        </row>
        <row r="21195">
          <cell r="B21195" t="str">
            <v>O/M The Place</v>
          </cell>
          <cell r="C21195" t="str">
            <v>SST Tax</v>
          </cell>
          <cell r="D21195" t="str">
            <v>MCB chq 1973738942 = tot amt = 261343</v>
          </cell>
          <cell r="E21195">
            <v>45000</v>
          </cell>
        </row>
        <row r="21196">
          <cell r="B21196" t="str">
            <v xml:space="preserve">O/M Nue Multiplex </v>
          </cell>
          <cell r="C21196" t="str">
            <v>SST Tax</v>
          </cell>
          <cell r="D21196" t="str">
            <v>MCB chq 1973738942 = tot amt = 261343</v>
          </cell>
          <cell r="E21196">
            <v>49000</v>
          </cell>
        </row>
        <row r="21197">
          <cell r="B21197" t="str">
            <v>FTC Floors</v>
          </cell>
          <cell r="C21197" t="str">
            <v>SST Tax</v>
          </cell>
          <cell r="D21197" t="str">
            <v>MCB chq 1973738942 = tot amt = 261343</v>
          </cell>
          <cell r="E21197">
            <v>67744.56</v>
          </cell>
        </row>
        <row r="21198">
          <cell r="B21198" t="str">
            <v>o/m NASTP</v>
          </cell>
          <cell r="C21198" t="str">
            <v>SST Tax</v>
          </cell>
          <cell r="D21198" t="str">
            <v>MCB chq 1973738942 = tot amt = 261343</v>
          </cell>
          <cell r="E21198">
            <v>99597</v>
          </cell>
        </row>
        <row r="21199">
          <cell r="B21199" t="str">
            <v>LAMA Outlet</v>
          </cell>
          <cell r="C21199" t="str">
            <v>Azher Duct</v>
          </cell>
          <cell r="D21199" t="str">
            <v>MCB chq 2007570350 = tot amt = 92470</v>
          </cell>
          <cell r="E21199">
            <v>60000</v>
          </cell>
        </row>
        <row r="21200">
          <cell r="B21200" t="str">
            <v>Engro 3rd &amp; 8th Floor</v>
          </cell>
          <cell r="C21200" t="str">
            <v>Azher Duct</v>
          </cell>
          <cell r="D21200" t="str">
            <v>MCB chq 2007570350 = tot amt = 92470</v>
          </cell>
          <cell r="E21200">
            <v>22670</v>
          </cell>
        </row>
        <row r="21201">
          <cell r="B21201" t="str">
            <v>Eat On Project</v>
          </cell>
          <cell r="C21201" t="str">
            <v>Azher Duct</v>
          </cell>
          <cell r="D21201" t="str">
            <v>MCB chq 2007570350 = tot amt = 92470</v>
          </cell>
          <cell r="E21201">
            <v>9800</v>
          </cell>
        </row>
        <row r="21202">
          <cell r="B21202" t="str">
            <v>CITI Bank</v>
          </cell>
          <cell r="C21202" t="str">
            <v>sadiq pipe</v>
          </cell>
          <cell r="D21202" t="str">
            <v>MCB chq 2007570353</v>
          </cell>
          <cell r="E21202">
            <v>200000</v>
          </cell>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row>
        <row r="21208">
          <cell r="B21208" t="str">
            <v>BAF-Maintenance24</v>
          </cell>
          <cell r="C21208" t="str">
            <v>CBC</v>
          </cell>
          <cell r="D21208" t="str">
            <v>MCB chq 2007570352 Chq amount 443500 payment for CBC for Ground Floor, 1st Floor &amp; MHR Home total amt is 443500 (but post these amount in the projects</v>
          </cell>
          <cell r="E21208">
            <v>73917</v>
          </cell>
        </row>
        <row r="21209">
          <cell r="B21209" t="str">
            <v>Meezan bank Head office</v>
          </cell>
          <cell r="C21209" t="str">
            <v>zubair duct</v>
          </cell>
          <cell r="D21209" t="str">
            <v>MCB chq 2007570354</v>
          </cell>
          <cell r="E21209">
            <v>150000</v>
          </cell>
        </row>
        <row r="21210">
          <cell r="B21210" t="str">
            <v>BAF-Maintenance24</v>
          </cell>
          <cell r="C21210" t="str">
            <v>Engr Noman</v>
          </cell>
          <cell r="D21210" t="str">
            <v>MCB chq 2007570356</v>
          </cell>
          <cell r="E21210">
            <v>350000</v>
          </cell>
        </row>
        <row r="21211">
          <cell r="B21211" t="str">
            <v>Sana safinaz DML</v>
          </cell>
          <cell r="C21211" t="str">
            <v>nexus engineering</v>
          </cell>
          <cell r="D21211" t="str">
            <v>MCB chq 2007570357 purhcased sprinklees 37 nos upright by ahsan</v>
          </cell>
          <cell r="E21211">
            <v>55000</v>
          </cell>
        </row>
        <row r="21212">
          <cell r="B21212" t="str">
            <v>DHL office</v>
          </cell>
          <cell r="C21212" t="str">
            <v>Received</v>
          </cell>
          <cell r="D21212" t="str">
            <v>Received advance from IK in DHL (rec Meezan chq # A-94402495 given to ST brothers care off fakhri brothers)</v>
          </cell>
          <cell r="F21212">
            <v>2500000</v>
          </cell>
        </row>
        <row r="21213">
          <cell r="B21213" t="str">
            <v>Sana safinaz DML</v>
          </cell>
          <cell r="C21213" t="str">
            <v>Received</v>
          </cell>
          <cell r="D21213" t="str">
            <v>Received advance from IK in Sana safinaz (rec Meezan chq # A-94402494 given to shaikh traders care off Adeel)</v>
          </cell>
          <cell r="F21213">
            <v>1560000</v>
          </cell>
        </row>
        <row r="21214">
          <cell r="B21214" t="str">
            <v>Sana safinaz DML</v>
          </cell>
          <cell r="C21214" t="str">
            <v>Received</v>
          </cell>
          <cell r="D21214" t="str">
            <v>1% invoice charges</v>
          </cell>
          <cell r="E21214">
            <v>15600</v>
          </cell>
        </row>
        <row r="21215">
          <cell r="B21215" t="str">
            <v>FTC Floors</v>
          </cell>
          <cell r="C21215" t="str">
            <v>Received</v>
          </cell>
          <cell r="D21215" t="str">
            <v>FTC Monthly July 24 (increased 10% from July 24)</v>
          </cell>
          <cell r="F21215">
            <v>280434</v>
          </cell>
        </row>
        <row r="21216">
          <cell r="B21216" t="str">
            <v>BAF-Maintenance24</v>
          </cell>
          <cell r="C21216" t="str">
            <v>Received</v>
          </cell>
          <cell r="D21216" t="str">
            <v>Rec internal transfer form BAFL (retentioon remaining only)</v>
          </cell>
          <cell r="F21216">
            <v>6497364</v>
          </cell>
        </row>
        <row r="21217">
          <cell r="B21217" t="str">
            <v>J out let DML</v>
          </cell>
          <cell r="C21217" t="str">
            <v>Received</v>
          </cell>
          <cell r="D21217" t="str">
            <v>Rec from IK J in account of Outlet 25% adv (Given to universal traders caree of Adeel)</v>
          </cell>
          <cell r="F21217">
            <v>6001008</v>
          </cell>
        </row>
        <row r="21218">
          <cell r="B21218" t="str">
            <v>J out let DML</v>
          </cell>
          <cell r="C21218" t="str">
            <v>Received</v>
          </cell>
          <cell r="D21218" t="str">
            <v>1% invoice charges</v>
          </cell>
          <cell r="E21218">
            <v>45010</v>
          </cell>
        </row>
        <row r="21219">
          <cell r="B21219" t="str">
            <v>O/M The Place</v>
          </cell>
          <cell r="C21219" t="str">
            <v>Received</v>
          </cell>
          <cell r="D21219" t="str">
            <v>received August 2024 bill</v>
          </cell>
          <cell r="F21219">
            <v>365160</v>
          </cell>
        </row>
        <row r="21220">
          <cell r="B21220" t="str">
            <v xml:space="preserve">O/M Nue Multiplex </v>
          </cell>
          <cell r="C21220" t="str">
            <v>Received</v>
          </cell>
          <cell r="D21220" t="str">
            <v>Received O/M July 24 Bill</v>
          </cell>
          <cell r="F21220">
            <v>338310</v>
          </cell>
        </row>
        <row r="21221">
          <cell r="B21221" t="str">
            <v xml:space="preserve">O/M Nue Multiplex </v>
          </cell>
          <cell r="C21221" t="str">
            <v>Received</v>
          </cell>
          <cell r="D21221" t="str">
            <v>Received O/M August 24 Bill</v>
          </cell>
          <cell r="F21221">
            <v>338310</v>
          </cell>
        </row>
        <row r="21222">
          <cell r="B21222" t="str">
            <v>Manto DML</v>
          </cell>
          <cell r="C21222" t="str">
            <v>Received</v>
          </cell>
          <cell r="D21222" t="str">
            <v>Received from IK (given to AL madina steel)</v>
          </cell>
          <cell r="F21222">
            <v>508849</v>
          </cell>
        </row>
        <row r="21223">
          <cell r="B21223" t="str">
            <v>Orient DML</v>
          </cell>
          <cell r="C21223" t="str">
            <v>Received</v>
          </cell>
          <cell r="D21223" t="str">
            <v>Received from IK (given to AL madina steel)</v>
          </cell>
          <cell r="F21223">
            <v>547332</v>
          </cell>
        </row>
        <row r="21224">
          <cell r="B21224" t="str">
            <v>Rehmat shipping</v>
          </cell>
          <cell r="C21224" t="str">
            <v>Received</v>
          </cell>
          <cell r="D21224" t="str">
            <v>Received from IK (given to AL madina steel)</v>
          </cell>
          <cell r="F21224">
            <v>850004</v>
          </cell>
        </row>
        <row r="21225">
          <cell r="B21225" t="str">
            <v>Bahria project</v>
          </cell>
          <cell r="C21225" t="str">
            <v>Received</v>
          </cell>
          <cell r="D21225" t="str">
            <v>Received from Bahria project (cash transfer to Osama Abrar in BAF basement ventilation ssytem)</v>
          </cell>
          <cell r="F21225">
            <v>500000</v>
          </cell>
        </row>
        <row r="21226">
          <cell r="B21226" t="str">
            <v>Rehmat shipping</v>
          </cell>
          <cell r="C21226" t="str">
            <v>Received</v>
          </cell>
          <cell r="D21226" t="str">
            <v>1% invoice charges</v>
          </cell>
          <cell r="E21226">
            <v>19062</v>
          </cell>
        </row>
        <row r="21227">
          <cell r="B21227" t="str">
            <v>Rehmat shipping</v>
          </cell>
          <cell r="C21227" t="str">
            <v>Received</v>
          </cell>
          <cell r="D21227" t="str">
            <v>Received from IK Meezan bank chq # A-03651106 (given to Universal traders carr off Adeel)</v>
          </cell>
          <cell r="F21227">
            <v>850090</v>
          </cell>
        </row>
        <row r="21228">
          <cell r="B21228" t="str">
            <v>Rehmat shipping</v>
          </cell>
          <cell r="C21228" t="str">
            <v>Received</v>
          </cell>
          <cell r="D21228" t="str">
            <v>1% invoice charges</v>
          </cell>
          <cell r="E21228">
            <v>8501</v>
          </cell>
        </row>
        <row r="21229">
          <cell r="B21229" t="str">
            <v>VISA Fit-out Office</v>
          </cell>
          <cell r="C21229" t="str">
            <v>Received</v>
          </cell>
          <cell r="D21229" t="str">
            <v>Received from IK HBL bank chq # 10002073 (given to Universal traders carr off Adeel)</v>
          </cell>
          <cell r="F21229">
            <v>1407239</v>
          </cell>
        </row>
        <row r="21230">
          <cell r="B21230" t="str">
            <v>VISA Fit-out Office</v>
          </cell>
          <cell r="C21230" t="str">
            <v>Received</v>
          </cell>
          <cell r="D21230" t="str">
            <v>1% invoice charges</v>
          </cell>
          <cell r="E21230">
            <v>14072</v>
          </cell>
        </row>
        <row r="21231">
          <cell r="B21231" t="str">
            <v>Meezan bank Head office</v>
          </cell>
          <cell r="C21231" t="str">
            <v>material</v>
          </cell>
          <cell r="D21231" t="str">
            <v>purchased cuttings disc and cleaning clothes by salman</v>
          </cell>
          <cell r="E21231">
            <v>700</v>
          </cell>
        </row>
        <row r="21232">
          <cell r="B21232" t="str">
            <v>office</v>
          </cell>
          <cell r="C21232" t="str">
            <v>office</v>
          </cell>
          <cell r="D21232" t="str">
            <v>umer for office use</v>
          </cell>
          <cell r="E21232">
            <v>4500</v>
          </cell>
        </row>
        <row r="21233">
          <cell r="B21233" t="str">
            <v>Engro 3rd &amp; 8th Floor</v>
          </cell>
          <cell r="C21233" t="str">
            <v>fare</v>
          </cell>
          <cell r="D21233" t="str">
            <v>paid to muneer riksahw</v>
          </cell>
          <cell r="E21233">
            <v>1000</v>
          </cell>
        </row>
        <row r="21234">
          <cell r="B21234" t="str">
            <v>Meezan bank Head office</v>
          </cell>
          <cell r="C21234" t="str">
            <v>fare</v>
          </cell>
          <cell r="D21234" t="str">
            <v>cash paid for meezan materail riskshaw</v>
          </cell>
          <cell r="E21234">
            <v>1000</v>
          </cell>
        </row>
        <row r="21235">
          <cell r="B21235" t="str">
            <v>BAH 12th Floor</v>
          </cell>
          <cell r="C21235" t="str">
            <v>material</v>
          </cell>
          <cell r="D21235" t="str">
            <v>To abid for welding , cuttings disc + fare</v>
          </cell>
          <cell r="E21235">
            <v>2000</v>
          </cell>
        </row>
        <row r="21236">
          <cell r="B21236" t="str">
            <v>office</v>
          </cell>
          <cell r="C21236" t="str">
            <v>mineral water</v>
          </cell>
          <cell r="D21236" t="str">
            <v>cash paid</v>
          </cell>
          <cell r="E21236">
            <v>1000</v>
          </cell>
        </row>
        <row r="21237">
          <cell r="B21237" t="str">
            <v>CITI Bank</v>
          </cell>
          <cell r="C21237" t="str">
            <v>material</v>
          </cell>
          <cell r="D21237" t="str">
            <v>purhcased dammer tapes 24 Nos + fuel</v>
          </cell>
          <cell r="E21237">
            <v>3200</v>
          </cell>
        </row>
        <row r="21238">
          <cell r="B21238" t="str">
            <v>Salaam Taqaful</v>
          </cell>
          <cell r="C21238" t="str">
            <v>material</v>
          </cell>
          <cell r="D21238" t="str">
            <v xml:space="preserve">purchased copper pipe </v>
          </cell>
          <cell r="E21238">
            <v>24110</v>
          </cell>
        </row>
        <row r="21239">
          <cell r="B21239" t="str">
            <v>office</v>
          </cell>
          <cell r="C21239" t="str">
            <v>amir contractor</v>
          </cell>
          <cell r="D21239" t="str">
            <v>cash paid to amir for BH friend home AC work</v>
          </cell>
          <cell r="E21239">
            <v>2500</v>
          </cell>
        </row>
        <row r="21240">
          <cell r="B21240" t="str">
            <v>CITI Bank</v>
          </cell>
          <cell r="C21240" t="str">
            <v>misc</v>
          </cell>
          <cell r="D21240" t="str">
            <v>To salman rider for Dolmen and others sites</v>
          </cell>
          <cell r="E21240">
            <v>600</v>
          </cell>
        </row>
        <row r="21241">
          <cell r="B21241" t="str">
            <v>Spar supermarket</v>
          </cell>
          <cell r="C21241" t="str">
            <v>material</v>
          </cell>
          <cell r="D21241" t="str">
            <v>purhcased sheet for submittal</v>
          </cell>
          <cell r="E21241">
            <v>1500</v>
          </cell>
        </row>
        <row r="21242">
          <cell r="B21242" t="str">
            <v>BAH 12th Floor</v>
          </cell>
          <cell r="C21242" t="str">
            <v>misc</v>
          </cell>
          <cell r="D21242" t="str">
            <v>to engr ahsan for site meeting</v>
          </cell>
          <cell r="E21242">
            <v>1000</v>
          </cell>
        </row>
        <row r="21243">
          <cell r="B21243" t="str">
            <v>CITI Bank</v>
          </cell>
          <cell r="C21243" t="str">
            <v>fare</v>
          </cell>
          <cell r="D21243" t="str">
            <v>paid</v>
          </cell>
          <cell r="E21243">
            <v>2500</v>
          </cell>
        </row>
        <row r="21244">
          <cell r="B21244" t="str">
            <v>Meezan bank Head office</v>
          </cell>
          <cell r="C21244" t="str">
            <v>fare</v>
          </cell>
          <cell r="D21244" t="str">
            <v>paid</v>
          </cell>
          <cell r="E21244">
            <v>2800</v>
          </cell>
        </row>
        <row r="21245">
          <cell r="B21245" t="str">
            <v>CITI Bank</v>
          </cell>
          <cell r="C21245" t="str">
            <v>misc</v>
          </cell>
          <cell r="D21245" t="str">
            <v>salman bike tuning</v>
          </cell>
          <cell r="E21245">
            <v>2000</v>
          </cell>
        </row>
        <row r="21246">
          <cell r="B21246" t="str">
            <v>J out let DML</v>
          </cell>
          <cell r="C21246" t="str">
            <v>misc</v>
          </cell>
          <cell r="D21246" t="str">
            <v>J outlet rent</v>
          </cell>
          <cell r="E21246">
            <v>3000</v>
          </cell>
        </row>
        <row r="21247">
          <cell r="B21247" t="str">
            <v>BAH Exhaust Work</v>
          </cell>
          <cell r="C21247" t="str">
            <v>fare</v>
          </cell>
          <cell r="D21247" t="str">
            <v>paid to shakeel</v>
          </cell>
          <cell r="E21247">
            <v>1500</v>
          </cell>
        </row>
        <row r="21248">
          <cell r="B21248" t="str">
            <v>CITI Bank</v>
          </cell>
          <cell r="C21248" t="str">
            <v>material</v>
          </cell>
          <cell r="D21248" t="str">
            <v>purhcased rawal bolt</v>
          </cell>
          <cell r="E21248">
            <v>1950</v>
          </cell>
        </row>
        <row r="21249">
          <cell r="B21249" t="str">
            <v>J out let DML</v>
          </cell>
          <cell r="C21249" t="str">
            <v>noman engr</v>
          </cell>
          <cell r="D21249" t="str">
            <v>Online by Al madina To Rao Zubair (total amount transfer is 131,705) (payment for Noman engr)</v>
          </cell>
          <cell r="E21249">
            <v>50000</v>
          </cell>
        </row>
        <row r="21250">
          <cell r="B21250" t="str">
            <v>J out let DML</v>
          </cell>
          <cell r="C21250" t="str">
            <v>Insulation</v>
          </cell>
          <cell r="D21250" t="str">
            <v>Online by Al madina To Rao Zubair (total amount transfer is 131,705) (payment for awais ul islam insulation)</v>
          </cell>
          <cell r="E21250">
            <v>50000</v>
          </cell>
        </row>
        <row r="21251">
          <cell r="B21251" t="str">
            <v>Manto DML</v>
          </cell>
          <cell r="C21251" t="str">
            <v>material</v>
          </cell>
          <cell r="D21251" t="str">
            <v>Online by Al madina To Rao Zubair (total amount transfer is 131,705) (payment for Jubilee clamp)</v>
          </cell>
          <cell r="E21251">
            <v>31705</v>
          </cell>
        </row>
        <row r="21252">
          <cell r="B21252" t="str">
            <v>manto dml</v>
          </cell>
          <cell r="C21252" t="str">
            <v>material</v>
          </cell>
          <cell r="D21252" t="str">
            <v>Online by Al madina To Noman bashir for purchased of fittings</v>
          </cell>
          <cell r="E21252">
            <v>39285</v>
          </cell>
        </row>
        <row r="21253">
          <cell r="B21253" t="str">
            <v>Orient DML</v>
          </cell>
          <cell r="C21253" t="str">
            <v>Sheet</v>
          </cell>
          <cell r="D21253" t="str">
            <v>Online by adeel to Ashfaq Ahmed Nasir for purchasing of MS Sheet</v>
          </cell>
          <cell r="E21253">
            <v>109000</v>
          </cell>
        </row>
        <row r="21254">
          <cell r="B21254" t="str">
            <v>Gul Ahmed</v>
          </cell>
          <cell r="C21254" t="str">
            <v>GREE PAKISTAN</v>
          </cell>
          <cell r="D21254" t="str">
            <v>To Gree DWP in Gul Ahmed (given by BH)</v>
          </cell>
          <cell r="E21254">
            <v>500000</v>
          </cell>
        </row>
        <row r="21255">
          <cell r="B21255" t="str">
            <v>GSK DMC</v>
          </cell>
          <cell r="C21255" t="str">
            <v>mungo</v>
          </cell>
          <cell r="D21255" t="str">
            <v>Cash paid To unique Mungo (given by BH) = amt  = 300,000</v>
          </cell>
          <cell r="E21255">
            <v>250000</v>
          </cell>
        </row>
        <row r="21256">
          <cell r="B21256" t="str">
            <v>CITI Bank</v>
          </cell>
          <cell r="C21256" t="str">
            <v>mungo</v>
          </cell>
          <cell r="D21256" t="str">
            <v>Cash paid To unique Mungo (given by BH) = amt  = 300,000</v>
          </cell>
          <cell r="E21256">
            <v>50000</v>
          </cell>
        </row>
        <row r="21257">
          <cell r="B21257" t="str">
            <v>GSK DMC</v>
          </cell>
          <cell r="C21257" t="str">
            <v>Zahid Insulator</v>
          </cell>
          <cell r="D21257" t="str">
            <v>Cash paid To Zahid Asghar (given by BH) = total amt = 150,000</v>
          </cell>
          <cell r="E21257">
            <v>40000</v>
          </cell>
        </row>
        <row r="21258">
          <cell r="B21258" t="str">
            <v>CITI Bank</v>
          </cell>
          <cell r="C21258" t="str">
            <v>Zahid Insulator</v>
          </cell>
          <cell r="D21258" t="str">
            <v>Cash paid To Zahid Asghar (given by BH) = total amt = 150,000</v>
          </cell>
          <cell r="E21258">
            <v>110000</v>
          </cell>
        </row>
        <row r="21259">
          <cell r="B21259" t="str">
            <v>Engro 3rd &amp; 8th Floor</v>
          </cell>
          <cell r="C21259" t="str">
            <v>sami duct</v>
          </cell>
          <cell r="D21259" t="str">
            <v>Cash paid To Sami in Engro (given by BH)</v>
          </cell>
          <cell r="E21259">
            <v>150000</v>
          </cell>
        </row>
        <row r="21260">
          <cell r="B21260" t="str">
            <v>CITI Bank</v>
          </cell>
          <cell r="C21260" t="str">
            <v>sadiq pipe</v>
          </cell>
          <cell r="D21260" t="str">
            <v>Cash paid To Sadiq in CITI BANK (given by BH)</v>
          </cell>
          <cell r="E21260">
            <v>100000</v>
          </cell>
        </row>
        <row r="21261">
          <cell r="B21261" t="str">
            <v>NICVD</v>
          </cell>
          <cell r="C21261" t="str">
            <v>fare</v>
          </cell>
          <cell r="D21261" t="str">
            <v>Paid to danish suzuki</v>
          </cell>
          <cell r="E21261">
            <v>1500</v>
          </cell>
        </row>
        <row r="21262">
          <cell r="B21262" t="str">
            <v>Rehmat shipping</v>
          </cell>
          <cell r="C21262" t="str">
            <v>voldam fan</v>
          </cell>
          <cell r="D21262" t="str">
            <v>purchased voldam fan 8" + louver for TOMO II</v>
          </cell>
          <cell r="E21262">
            <v>41450</v>
          </cell>
        </row>
        <row r="21263">
          <cell r="B21263" t="str">
            <v>office</v>
          </cell>
          <cell r="C21263" t="str">
            <v>office</v>
          </cell>
          <cell r="D21263" t="str">
            <v>umer for office use</v>
          </cell>
          <cell r="E21263">
            <v>4000</v>
          </cell>
        </row>
        <row r="21264">
          <cell r="B21264" t="str">
            <v>J out let DML</v>
          </cell>
          <cell r="C21264" t="str">
            <v>material</v>
          </cell>
          <cell r="D21264" t="str">
            <v>cargo for sprinklers</v>
          </cell>
          <cell r="E21264">
            <v>500</v>
          </cell>
        </row>
        <row r="21265">
          <cell r="B21265" t="str">
            <v>Spar supermarket</v>
          </cell>
          <cell r="C21265" t="str">
            <v>material</v>
          </cell>
          <cell r="D21265" t="str">
            <v>purchased dammer tapes</v>
          </cell>
          <cell r="E21265">
            <v>725</v>
          </cell>
        </row>
        <row r="21266">
          <cell r="B21266" t="str">
            <v>BAH 12th Floor</v>
          </cell>
          <cell r="C21266" t="str">
            <v>material</v>
          </cell>
          <cell r="D21266" t="str">
            <v>purhcased cur screw</v>
          </cell>
          <cell r="E21266">
            <v>230</v>
          </cell>
        </row>
        <row r="21267">
          <cell r="B21267" t="str">
            <v>o/m NASTP</v>
          </cell>
          <cell r="C21267" t="str">
            <v>salary</v>
          </cell>
          <cell r="D21267" t="str">
            <v>NASTP staff salary</v>
          </cell>
          <cell r="E21267">
            <v>851041.66666666674</v>
          </cell>
        </row>
        <row r="21268">
          <cell r="B21268" t="str">
            <v>Engro 3rd &amp; 8th Floor</v>
          </cell>
          <cell r="C21268" t="str">
            <v>material</v>
          </cell>
          <cell r="D21268" t="str">
            <v>purhcased cable tie</v>
          </cell>
          <cell r="E21268">
            <v>380</v>
          </cell>
        </row>
        <row r="21269">
          <cell r="B21269" t="str">
            <v>BAF-Maintenance24</v>
          </cell>
          <cell r="C21269" t="str">
            <v>Osama abrar</v>
          </cell>
          <cell r="D21269" t="str">
            <v>Online by Al madina To M. Kaif care off Osama Abrar for purchased of Fans &amp; pully</v>
          </cell>
          <cell r="E21269">
            <v>100000</v>
          </cell>
        </row>
        <row r="21270">
          <cell r="B21270" t="str">
            <v>Meezan Gujranwala</v>
          </cell>
          <cell r="C21270" t="str">
            <v>Touqeer</v>
          </cell>
          <cell r="D21270" t="str">
            <v>Online by Al madina To S Touqeer for site expenses</v>
          </cell>
          <cell r="E21270">
            <v>30000</v>
          </cell>
        </row>
        <row r="21271">
          <cell r="B21271" t="str">
            <v>Rehmat shipping</v>
          </cell>
          <cell r="C21271" t="str">
            <v>shabbir brothers</v>
          </cell>
          <cell r="D21271" t="str">
            <v>cash collect by anees care off Shabbir brothers for  purhcased copper pipe 40 RFT for Rehmat shipping</v>
          </cell>
          <cell r="E21271">
            <v>15000</v>
          </cell>
        </row>
        <row r="21272">
          <cell r="B21272" t="str">
            <v>Rehmat shipping</v>
          </cell>
          <cell r="C21272" t="str">
            <v>misc</v>
          </cell>
          <cell r="D21272" t="str">
            <v>Online to shahbaz khan for wall cutting rehmat shipping (online by BH)</v>
          </cell>
          <cell r="E21272">
            <v>4000</v>
          </cell>
        </row>
        <row r="21273">
          <cell r="B21273" t="str">
            <v>Meezan bank Head office</v>
          </cell>
          <cell r="C21273" t="str">
            <v>material</v>
          </cell>
          <cell r="D21273" t="str">
            <v>Online by Bilal bhai to abdul masroor khan for meezan bank VCD (advacne payment)</v>
          </cell>
          <cell r="E21273">
            <v>200000</v>
          </cell>
        </row>
        <row r="21274">
          <cell r="B21274" t="str">
            <v>BAF-Maintenance24</v>
          </cell>
          <cell r="C21274" t="str">
            <v>salary</v>
          </cell>
          <cell r="D21274" t="str">
            <v>Nadeem bha salary</v>
          </cell>
          <cell r="E21274">
            <v>50000</v>
          </cell>
        </row>
        <row r="21275">
          <cell r="B21275" t="str">
            <v>kumail bhai</v>
          </cell>
          <cell r="C21275" t="str">
            <v>salary</v>
          </cell>
          <cell r="D21275" t="str">
            <v>Waris salary</v>
          </cell>
          <cell r="E21275">
            <v>5000</v>
          </cell>
        </row>
        <row r="21276">
          <cell r="B21276" t="str">
            <v>Engro 3rd &amp; 8th Floor</v>
          </cell>
          <cell r="C21276" t="str">
            <v>salary</v>
          </cell>
          <cell r="D21276" t="str">
            <v xml:space="preserve">bilal bhai </v>
          </cell>
          <cell r="E21276">
            <v>50000</v>
          </cell>
        </row>
        <row r="21277">
          <cell r="B21277" t="str">
            <v xml:space="preserve">MHR Personal </v>
          </cell>
          <cell r="C21277" t="str">
            <v>salary</v>
          </cell>
          <cell r="D21277" t="str">
            <v>Mhr home mossi salaries</v>
          </cell>
          <cell r="E21277">
            <v>105000</v>
          </cell>
        </row>
        <row r="21278">
          <cell r="B21278" t="str">
            <v>BAF-Maintenance24</v>
          </cell>
          <cell r="C21278" t="str">
            <v>Osama abrar</v>
          </cell>
          <cell r="D21278" t="str">
            <v>Cash to Osama abrar by Nadeem bhai</v>
          </cell>
          <cell r="E21278">
            <v>50000</v>
          </cell>
        </row>
        <row r="21279">
          <cell r="B21279" t="str">
            <v>LAMA Outlet</v>
          </cell>
          <cell r="C21279" t="str">
            <v>material</v>
          </cell>
          <cell r="D21279" t="str">
            <v>purchased 08 nos fire extighishers from Paramount by ashraf bhai</v>
          </cell>
          <cell r="E21279">
            <v>48400</v>
          </cell>
        </row>
        <row r="21280">
          <cell r="B21280" t="str">
            <v>BAH Exhaust Work</v>
          </cell>
          <cell r="C21280" t="str">
            <v>material</v>
          </cell>
          <cell r="D21280" t="str">
            <v>purchased 30 nos rawal bolt</v>
          </cell>
          <cell r="E21280">
            <v>1500</v>
          </cell>
        </row>
        <row r="21281">
          <cell r="B21281" t="str">
            <v>BAH Exhaust Work</v>
          </cell>
          <cell r="C21281" t="str">
            <v>material</v>
          </cell>
          <cell r="D21281" t="str">
            <v>purhcased angle 2 x 2  100 Rft</v>
          </cell>
          <cell r="E21281">
            <v>12400</v>
          </cell>
        </row>
        <row r="21282">
          <cell r="B21282" t="str">
            <v>BAH Exhaust Work</v>
          </cell>
          <cell r="C21282" t="str">
            <v>shakeel duct</v>
          </cell>
          <cell r="D21282" t="str">
            <v>cash paid advance</v>
          </cell>
          <cell r="E21282">
            <v>30000</v>
          </cell>
        </row>
        <row r="21283">
          <cell r="B21283" t="str">
            <v>Meezan bank Head office</v>
          </cell>
          <cell r="C21283" t="str">
            <v>fare</v>
          </cell>
          <cell r="D21283" t="str">
            <v>paid for channel</v>
          </cell>
          <cell r="E21283">
            <v>1000</v>
          </cell>
        </row>
        <row r="21284">
          <cell r="B21284" t="str">
            <v>CITI Bank</v>
          </cell>
          <cell r="C21284" t="str">
            <v>fare</v>
          </cell>
          <cell r="D21284" t="str">
            <v>rikshaw fare from SEM</v>
          </cell>
          <cell r="E21284">
            <v>550</v>
          </cell>
        </row>
        <row r="21285">
          <cell r="B21285" t="str">
            <v>office</v>
          </cell>
          <cell r="C21285" t="str">
            <v>salary</v>
          </cell>
          <cell r="D21285" t="str">
            <v xml:space="preserve">office staff salaries </v>
          </cell>
          <cell r="E21285">
            <v>343750</v>
          </cell>
        </row>
        <row r="21286">
          <cell r="B21286" t="str">
            <v>Engro 3rd &amp; 8th Floor</v>
          </cell>
          <cell r="C21286" t="str">
            <v>material</v>
          </cell>
          <cell r="D21286" t="str">
            <v>purchased socket</v>
          </cell>
          <cell r="E21286">
            <v>100</v>
          </cell>
        </row>
        <row r="21287">
          <cell r="B21287" t="str">
            <v>Rehmat shipping</v>
          </cell>
          <cell r="C21287" t="str">
            <v>fare</v>
          </cell>
          <cell r="D21287" t="str">
            <v>paid</v>
          </cell>
          <cell r="E21287">
            <v>300</v>
          </cell>
        </row>
        <row r="21288">
          <cell r="B21288" t="str">
            <v>Meezan bank Head office</v>
          </cell>
          <cell r="C21288" t="str">
            <v>fare</v>
          </cell>
          <cell r="D21288" t="str">
            <v>paid to muneer riksahw</v>
          </cell>
          <cell r="E21288">
            <v>1600</v>
          </cell>
        </row>
        <row r="21289">
          <cell r="B21289" t="str">
            <v>Engro 3rd &amp; 8th Floor</v>
          </cell>
          <cell r="C21289" t="str">
            <v>material</v>
          </cell>
          <cell r="D21289" t="str">
            <v>purchased 6 balti glue</v>
          </cell>
          <cell r="E21289">
            <v>10200</v>
          </cell>
        </row>
        <row r="21290">
          <cell r="B21290" t="str">
            <v>office</v>
          </cell>
          <cell r="C21290" t="str">
            <v>utilities bills</v>
          </cell>
          <cell r="D21290" t="str">
            <v>SSGC bill paid</v>
          </cell>
          <cell r="E21290">
            <v>1050</v>
          </cell>
        </row>
        <row r="21291">
          <cell r="B21291" t="str">
            <v xml:space="preserve">MHR Personal </v>
          </cell>
          <cell r="C21291" t="str">
            <v>utilities bills</v>
          </cell>
          <cell r="D21291" t="str">
            <v>SSGC bill paid</v>
          </cell>
          <cell r="E21291">
            <v>1300</v>
          </cell>
        </row>
        <row r="21292">
          <cell r="B21292" t="str">
            <v>burhani mehal</v>
          </cell>
          <cell r="C21292" t="str">
            <v>Tube traders</v>
          </cell>
          <cell r="D21292" t="str">
            <v>Online to Jeddah polymer care off Tube traders (Online by Bilal bhai) total amt  = 200,000</v>
          </cell>
          <cell r="E21292">
            <v>95402</v>
          </cell>
        </row>
        <row r="21293">
          <cell r="B21293" t="str">
            <v>Tomo JPMC</v>
          </cell>
          <cell r="C21293" t="str">
            <v>Tube traders</v>
          </cell>
          <cell r="D21293" t="str">
            <v>Online to Jeddah polymer care off Tube traders (Online by Bilal bhai) total amt  = 200,000</v>
          </cell>
          <cell r="E21293">
            <v>8321</v>
          </cell>
        </row>
        <row r="21294">
          <cell r="B21294" t="str">
            <v>Engro 3rd &amp; 8th Floor</v>
          </cell>
          <cell r="C21294" t="str">
            <v>Tube traders</v>
          </cell>
          <cell r="D21294" t="str">
            <v>Online to Jeddah polymer care off Tube traders (Online by Bilal bhai) total amt  = 200,000</v>
          </cell>
          <cell r="E21294">
            <v>24631</v>
          </cell>
        </row>
        <row r="21295">
          <cell r="B21295" t="str">
            <v>BAH 12th Floor</v>
          </cell>
          <cell r="C21295" t="str">
            <v>Tube traders</v>
          </cell>
          <cell r="D21295" t="str">
            <v>Online to Jeddah polymer care off Tube traders (Online by Bilal bhai) total amt  = 200,000</v>
          </cell>
          <cell r="E21295">
            <v>9919</v>
          </cell>
        </row>
        <row r="21296">
          <cell r="B21296" t="str">
            <v>Rehmat shipping</v>
          </cell>
          <cell r="C21296" t="str">
            <v>Tube traders</v>
          </cell>
          <cell r="D21296" t="str">
            <v>Online to Jeddah polymer care off Tube traders (Online by Bilal bhai) total amt  = 200,000</v>
          </cell>
          <cell r="E21296">
            <v>7348</v>
          </cell>
        </row>
        <row r="21297">
          <cell r="B21297" t="str">
            <v>DHL office</v>
          </cell>
          <cell r="C21297" t="str">
            <v>Tube traders</v>
          </cell>
          <cell r="D21297" t="str">
            <v>Online to Jeddah polymer care off Tube traders (Online by Bilal bhai) total amt  = 200,000</v>
          </cell>
          <cell r="E21297">
            <v>54379</v>
          </cell>
        </row>
        <row r="21298">
          <cell r="B21298" t="str">
            <v>CITI Bank</v>
          </cell>
          <cell r="C21298" t="str">
            <v>Usman Enterprise</v>
          </cell>
          <cell r="D21298" t="str">
            <v>Online to Nasir Mehmood Malik care off Usman enterprises (Online by Bilal bhai)</v>
          </cell>
          <cell r="E21298">
            <v>100000</v>
          </cell>
        </row>
        <row r="21299">
          <cell r="B21299" t="str">
            <v>Meezan bank Head office</v>
          </cell>
          <cell r="C21299" t="str">
            <v>Global technologies</v>
          </cell>
          <cell r="D21299" t="str">
            <v>Online to Irfan Ali care off Global technologies (Online by Bilal bhai)</v>
          </cell>
          <cell r="E21299">
            <v>200000</v>
          </cell>
        </row>
        <row r="21300">
          <cell r="B21300" t="str">
            <v>Engro 3rd &amp; 8th Floor</v>
          </cell>
          <cell r="C21300" t="str">
            <v>misc</v>
          </cell>
          <cell r="D21300" t="str">
            <v>Online to Abdul Kareem in engro (Online by Bilal bhai)</v>
          </cell>
          <cell r="E21300">
            <v>40000</v>
          </cell>
        </row>
        <row r="21301">
          <cell r="B21301" t="str">
            <v>Engro 3rd &amp; 8th Floor</v>
          </cell>
          <cell r="C21301" t="str">
            <v>material</v>
          </cell>
          <cell r="D21301" t="str">
            <v>purchased elfi</v>
          </cell>
          <cell r="E21301">
            <v>40</v>
          </cell>
        </row>
        <row r="21302">
          <cell r="B21302" t="str">
            <v>Rehmat shipping</v>
          </cell>
          <cell r="C21302" t="str">
            <v>fuel</v>
          </cell>
          <cell r="D21302" t="str">
            <v>to salman</v>
          </cell>
          <cell r="E21302">
            <v>1500</v>
          </cell>
        </row>
        <row r="21303">
          <cell r="B21303" t="str">
            <v>Meezan bank Head office</v>
          </cell>
          <cell r="C21303" t="str">
            <v>fare</v>
          </cell>
          <cell r="D21303" t="str">
            <v>paid</v>
          </cell>
          <cell r="E21303">
            <v>1000</v>
          </cell>
        </row>
        <row r="21304">
          <cell r="B21304" t="str">
            <v>office</v>
          </cell>
          <cell r="C21304" t="str">
            <v>office</v>
          </cell>
          <cell r="D21304" t="str">
            <v>umer for office use</v>
          </cell>
          <cell r="E21304">
            <v>3500</v>
          </cell>
        </row>
        <row r="21305">
          <cell r="B21305" t="str">
            <v>Engro 3rd &amp; 8th Floor</v>
          </cell>
          <cell r="C21305" t="str">
            <v>salary</v>
          </cell>
          <cell r="D21305" t="str">
            <v>Jahangeer salary</v>
          </cell>
          <cell r="E21305">
            <v>94200</v>
          </cell>
        </row>
        <row r="21306">
          <cell r="B21306" t="str">
            <v>Engro 3rd &amp; 8th Floor</v>
          </cell>
          <cell r="C21306" t="str">
            <v>material</v>
          </cell>
          <cell r="D21306" t="str">
            <v>purchased elbow</v>
          </cell>
          <cell r="E21306">
            <v>900</v>
          </cell>
        </row>
        <row r="21307">
          <cell r="B21307" t="str">
            <v>Meezan Gujranwala</v>
          </cell>
          <cell r="C21307" t="str">
            <v>charity</v>
          </cell>
          <cell r="D21307" t="str">
            <v>paid by rehan to needy family</v>
          </cell>
          <cell r="E21307">
            <v>10000</v>
          </cell>
        </row>
        <row r="21308">
          <cell r="B21308" t="str">
            <v>GSK DMC</v>
          </cell>
          <cell r="C21308" t="str">
            <v>material</v>
          </cell>
          <cell r="D21308" t="str">
            <v>purchased plumbing material by Majid</v>
          </cell>
          <cell r="E21308">
            <v>75375</v>
          </cell>
        </row>
        <row r="21309">
          <cell r="B21309" t="str">
            <v>Tri fit Gym</v>
          </cell>
          <cell r="C21309" t="str">
            <v>material</v>
          </cell>
          <cell r="D21309" t="str">
            <v>purchaed tee by salman</v>
          </cell>
          <cell r="E21309">
            <v>100</v>
          </cell>
        </row>
        <row r="21310">
          <cell r="B21310" t="str">
            <v>Tri fit Gym</v>
          </cell>
          <cell r="C21310" t="str">
            <v>fare</v>
          </cell>
          <cell r="D21310" t="str">
            <v>paid</v>
          </cell>
          <cell r="E21310">
            <v>200</v>
          </cell>
        </row>
        <row r="21311">
          <cell r="B21311" t="str">
            <v>Engro 3rd &amp; 8th Floor</v>
          </cell>
          <cell r="C21311" t="str">
            <v>material</v>
          </cell>
          <cell r="D21311" t="str">
            <v>purcahsed dammer tapes by salman</v>
          </cell>
          <cell r="E21311">
            <v>300</v>
          </cell>
        </row>
        <row r="21312">
          <cell r="B21312" t="str">
            <v>BAH 12th Floor</v>
          </cell>
          <cell r="C21312" t="str">
            <v>faheem elec</v>
          </cell>
          <cell r="D21312" t="str">
            <v>cash paid by BH</v>
          </cell>
          <cell r="E21312">
            <v>100000</v>
          </cell>
        </row>
        <row r="21313">
          <cell r="B21313" t="str">
            <v>GSK DMC</v>
          </cell>
          <cell r="C21313" t="str">
            <v>de Creator</v>
          </cell>
          <cell r="D21313" t="str">
            <v>Online to Tahaman traders care off Khalid grohi in GSK deal (Online by Bilal bhai)</v>
          </cell>
          <cell r="E21313">
            <v>400000</v>
          </cell>
        </row>
        <row r="21314">
          <cell r="B21314" t="str">
            <v>Gul Ahmed</v>
          </cell>
          <cell r="C21314" t="str">
            <v>GREE PAKISTAN</v>
          </cell>
          <cell r="D21314" t="str">
            <v>Online to Jameel sagher memon care off Gree pakistan in Gul ahmed Y joints (Online by Bilal bhai)</v>
          </cell>
          <cell r="E21314">
            <v>221000</v>
          </cell>
        </row>
        <row r="21315">
          <cell r="B21315" t="str">
            <v>Meezan bank Head office</v>
          </cell>
          <cell r="C21315" t="str">
            <v>fare</v>
          </cell>
          <cell r="D21315" t="str">
            <v>Paid to danish suzuki</v>
          </cell>
          <cell r="E21315">
            <v>4000</v>
          </cell>
        </row>
        <row r="21316">
          <cell r="B21316" t="str">
            <v>CITI Bank</v>
          </cell>
          <cell r="C21316" t="str">
            <v>fare</v>
          </cell>
          <cell r="D21316" t="str">
            <v>paid to dad muhamdd suzuki</v>
          </cell>
          <cell r="E21316">
            <v>2500</v>
          </cell>
        </row>
        <row r="21317">
          <cell r="B21317" t="str">
            <v>BAH Exhaust Work</v>
          </cell>
          <cell r="C21317" t="str">
            <v>material</v>
          </cell>
          <cell r="D21317" t="str">
            <v>purchasesd safety belt</v>
          </cell>
          <cell r="E21317">
            <v>11000</v>
          </cell>
        </row>
        <row r="21318">
          <cell r="B21318" t="str">
            <v>Spar supermarket</v>
          </cell>
          <cell r="C21318" t="str">
            <v>charity</v>
          </cell>
          <cell r="D21318" t="str">
            <v>paid by rehan to needy family</v>
          </cell>
          <cell r="E21318">
            <v>10000</v>
          </cell>
        </row>
        <row r="21319">
          <cell r="B21319" t="str">
            <v>BAH 12th Floor</v>
          </cell>
          <cell r="C21319" t="str">
            <v>fare</v>
          </cell>
          <cell r="D21319" t="str">
            <v>Paid to danish suzuki</v>
          </cell>
          <cell r="E21319">
            <v>2000</v>
          </cell>
        </row>
        <row r="21320">
          <cell r="B21320" t="str">
            <v>DHL office</v>
          </cell>
          <cell r="C21320" t="str">
            <v>fare</v>
          </cell>
          <cell r="D21320" t="str">
            <v>paid to dad muhamdd suzuki</v>
          </cell>
          <cell r="E21320">
            <v>2500</v>
          </cell>
        </row>
        <row r="21321">
          <cell r="B21321" t="str">
            <v>DHL office</v>
          </cell>
          <cell r="C21321" t="str">
            <v>material</v>
          </cell>
          <cell r="D21321" t="str">
            <v>cash paid to amir contractor for previous balance</v>
          </cell>
          <cell r="E21321">
            <v>3200</v>
          </cell>
        </row>
        <row r="21322">
          <cell r="B21322" t="str">
            <v>DHL office</v>
          </cell>
          <cell r="C21322" t="str">
            <v>material</v>
          </cell>
          <cell r="D21322" t="str">
            <v>To amir conractor for site expenses</v>
          </cell>
          <cell r="E21322">
            <v>10000</v>
          </cell>
        </row>
        <row r="21323">
          <cell r="B21323" t="str">
            <v>DHL office</v>
          </cell>
          <cell r="C21323" t="str">
            <v>Khalid bhai</v>
          </cell>
          <cell r="D21323" t="str">
            <v>paid to khalid bhai for fire cabinet shifting</v>
          </cell>
          <cell r="E21323">
            <v>10000</v>
          </cell>
        </row>
        <row r="21324">
          <cell r="B21324" t="str">
            <v>office</v>
          </cell>
          <cell r="C21324" t="str">
            <v>tender</v>
          </cell>
          <cell r="D21324" t="str">
            <v>purhcased amrstrong tender from YH</v>
          </cell>
          <cell r="E21324">
            <v>17500</v>
          </cell>
        </row>
        <row r="21325">
          <cell r="B21325" t="str">
            <v>CITI Bank</v>
          </cell>
          <cell r="C21325" t="str">
            <v>material</v>
          </cell>
          <cell r="D21325" t="str">
            <v>Online to M. Khursheed care off H3 Hammer for SS Grating (Online by Bilal bhai)</v>
          </cell>
          <cell r="E21325">
            <v>100000</v>
          </cell>
        </row>
        <row r="21326">
          <cell r="B21326" t="str">
            <v>DHL office</v>
          </cell>
          <cell r="C21326" t="str">
            <v>amir contractor</v>
          </cell>
          <cell r="D21326" t="str">
            <v>Online to M. Amir sheikh in labour (Online by Bilal bhai)</v>
          </cell>
          <cell r="E21326">
            <v>200000</v>
          </cell>
        </row>
        <row r="21327">
          <cell r="B21327" t="str">
            <v>DHL office</v>
          </cell>
          <cell r="C21327" t="str">
            <v>Khalid bhai</v>
          </cell>
          <cell r="D21327" t="str">
            <v>cash paid</v>
          </cell>
          <cell r="E21327">
            <v>8000</v>
          </cell>
        </row>
        <row r="21328">
          <cell r="B21328" t="str">
            <v>DHL office</v>
          </cell>
          <cell r="C21328" t="str">
            <v>fare</v>
          </cell>
          <cell r="D21328" t="str">
            <v>paid</v>
          </cell>
          <cell r="E21328">
            <v>2000</v>
          </cell>
        </row>
        <row r="21329">
          <cell r="B21329" t="str">
            <v>Meezan bank Head office</v>
          </cell>
          <cell r="C21329" t="str">
            <v>salary</v>
          </cell>
          <cell r="D21329" t="str">
            <v>Amir angr + Gul sher salary + Shafiq</v>
          </cell>
          <cell r="E21329">
            <v>123050</v>
          </cell>
        </row>
        <row r="21330">
          <cell r="B21330" t="str">
            <v>O/M The Place</v>
          </cell>
          <cell r="C21330" t="str">
            <v>salary</v>
          </cell>
          <cell r="D21330" t="str">
            <v>The place staff salaries</v>
          </cell>
          <cell r="E21330">
            <v>186556</v>
          </cell>
        </row>
        <row r="21331">
          <cell r="B21331" t="str">
            <v>Engro 3rd &amp; 8th Floor</v>
          </cell>
          <cell r="C21331" t="str">
            <v>salary</v>
          </cell>
          <cell r="D21331" t="str">
            <v>Engr ahsan salary</v>
          </cell>
          <cell r="E21331">
            <v>85700</v>
          </cell>
        </row>
        <row r="21332">
          <cell r="B21332" t="str">
            <v>O/M The Place</v>
          </cell>
          <cell r="C21332" t="str">
            <v>salary</v>
          </cell>
          <cell r="D21332" t="str">
            <v>Zeeshan salary</v>
          </cell>
          <cell r="E21332">
            <v>28000</v>
          </cell>
        </row>
        <row r="21333">
          <cell r="B21333" t="str">
            <v>office</v>
          </cell>
          <cell r="C21333" t="str">
            <v>misc</v>
          </cell>
          <cell r="D21333" t="str">
            <v>umer for car wash</v>
          </cell>
          <cell r="E21333">
            <v>2500</v>
          </cell>
        </row>
        <row r="21334">
          <cell r="B21334" t="str">
            <v>office</v>
          </cell>
          <cell r="C21334" t="str">
            <v>office</v>
          </cell>
          <cell r="D21334" t="str">
            <v>umer for office use</v>
          </cell>
          <cell r="E21334">
            <v>4000</v>
          </cell>
        </row>
        <row r="21335">
          <cell r="B21335" t="str">
            <v>Engro 3rd &amp; 8th Floor</v>
          </cell>
          <cell r="C21335" t="str">
            <v>fuel</v>
          </cell>
          <cell r="D21335" t="str">
            <v>to salman</v>
          </cell>
          <cell r="E21335">
            <v>1000</v>
          </cell>
        </row>
        <row r="21336">
          <cell r="B21336" t="str">
            <v>FTC Floors</v>
          </cell>
          <cell r="C21336" t="str">
            <v>fare</v>
          </cell>
          <cell r="D21336" t="str">
            <v>paid</v>
          </cell>
          <cell r="E21336">
            <v>5000</v>
          </cell>
        </row>
        <row r="21337">
          <cell r="B21337" t="str">
            <v>J out let DML</v>
          </cell>
          <cell r="C21337" t="str">
            <v>fare</v>
          </cell>
          <cell r="D21337" t="str">
            <v>cash paid for threaded rod</v>
          </cell>
          <cell r="E21337">
            <v>1500</v>
          </cell>
        </row>
        <row r="21338">
          <cell r="B21338" t="str">
            <v>GSK DMC</v>
          </cell>
          <cell r="C21338" t="str">
            <v>salary</v>
          </cell>
          <cell r="D21338" t="str">
            <v>Lateef + Chacha lateed salary</v>
          </cell>
          <cell r="E21338">
            <v>77066.666666666657</v>
          </cell>
        </row>
        <row r="21339">
          <cell r="B21339" t="str">
            <v>Engro 3rd &amp; 8th Floor</v>
          </cell>
          <cell r="C21339" t="str">
            <v>salary</v>
          </cell>
          <cell r="D21339" t="str">
            <v>Engr Raza, Laraib, and umair salary</v>
          </cell>
          <cell r="E21339">
            <v>121566.66666666667</v>
          </cell>
        </row>
        <row r="21340">
          <cell r="B21340" t="str">
            <v>BAH Exhaust Work</v>
          </cell>
          <cell r="C21340" t="str">
            <v>fuel</v>
          </cell>
          <cell r="D21340" t="str">
            <v>to salman</v>
          </cell>
          <cell r="E21340">
            <v>1000</v>
          </cell>
        </row>
        <row r="21341">
          <cell r="B21341" t="str">
            <v>office</v>
          </cell>
          <cell r="C21341" t="str">
            <v>misc</v>
          </cell>
          <cell r="D21341" t="str">
            <v>umer for office use</v>
          </cell>
          <cell r="E21341">
            <v>5000</v>
          </cell>
        </row>
        <row r="21342">
          <cell r="B21342" t="str">
            <v xml:space="preserve">MHR Personal </v>
          </cell>
          <cell r="C21342" t="str">
            <v>misc</v>
          </cell>
          <cell r="D21342" t="str">
            <v>Rehan aunty jazz balance + Super card</v>
          </cell>
          <cell r="E21342">
            <v>2700</v>
          </cell>
        </row>
        <row r="21343">
          <cell r="B21343" t="str">
            <v>Salaam Taqaful</v>
          </cell>
          <cell r="C21343" t="str">
            <v>fare</v>
          </cell>
          <cell r="D21343" t="str">
            <v>paid to muneer riksahw</v>
          </cell>
          <cell r="E21343">
            <v>2000</v>
          </cell>
        </row>
        <row r="21344">
          <cell r="B21344" t="str">
            <v>Rehmat shipping</v>
          </cell>
          <cell r="C21344" t="str">
            <v>fare</v>
          </cell>
          <cell r="D21344" t="str">
            <v>paid to muneer riksahw</v>
          </cell>
          <cell r="E21344">
            <v>2000</v>
          </cell>
        </row>
        <row r="21345">
          <cell r="B21345" t="str">
            <v>NICVD</v>
          </cell>
          <cell r="C21345" t="str">
            <v>fare</v>
          </cell>
          <cell r="D21345" t="str">
            <v>paid to muneer riksahw</v>
          </cell>
          <cell r="E21345">
            <v>1000</v>
          </cell>
        </row>
        <row r="21346">
          <cell r="B21346" t="str">
            <v>office</v>
          </cell>
          <cell r="C21346" t="str">
            <v>misc</v>
          </cell>
          <cell r="D21346" t="str">
            <v>door stopper purchased</v>
          </cell>
          <cell r="E21346">
            <v>500</v>
          </cell>
        </row>
        <row r="21347">
          <cell r="B21347" t="str">
            <v>Meezan bank Head office</v>
          </cell>
          <cell r="C21347" t="str">
            <v>fare</v>
          </cell>
          <cell r="D21347" t="str">
            <v>paid</v>
          </cell>
          <cell r="E21347">
            <v>2000</v>
          </cell>
        </row>
        <row r="21348">
          <cell r="B21348" t="str">
            <v>FTC Floors</v>
          </cell>
          <cell r="C21348" t="str">
            <v>salary</v>
          </cell>
          <cell r="D21348" t="str">
            <v>ftc staff salaries</v>
          </cell>
          <cell r="E21348">
            <v>203481</v>
          </cell>
        </row>
        <row r="21349">
          <cell r="B21349" t="str">
            <v>FTC Floors</v>
          </cell>
          <cell r="C21349" t="str">
            <v>misc</v>
          </cell>
          <cell r="D21349" t="str">
            <v>tea and refreshment</v>
          </cell>
          <cell r="E21349">
            <v>3000</v>
          </cell>
        </row>
        <row r="21350">
          <cell r="B21350" t="str">
            <v xml:space="preserve">O/M Nue Multiplex </v>
          </cell>
          <cell r="C21350" t="str">
            <v>salary</v>
          </cell>
          <cell r="D21350" t="str">
            <v>RMR staff salaries</v>
          </cell>
          <cell r="E21350">
            <v>106831</v>
          </cell>
        </row>
        <row r="21351">
          <cell r="B21351" t="str">
            <v xml:space="preserve">O/M Nue Multiplex </v>
          </cell>
          <cell r="C21351" t="str">
            <v>material</v>
          </cell>
          <cell r="D21351" t="str">
            <v>purchased dammer tapes</v>
          </cell>
          <cell r="E21351">
            <v>300</v>
          </cell>
        </row>
        <row r="21352">
          <cell r="B21352" t="str">
            <v>NICVD</v>
          </cell>
          <cell r="C21352" t="str">
            <v>charity</v>
          </cell>
          <cell r="D21352" t="str">
            <v>cash paid by rehan to needy family</v>
          </cell>
          <cell r="E21352">
            <v>10000</v>
          </cell>
        </row>
        <row r="21353">
          <cell r="B21353" t="str">
            <v>Bahria project</v>
          </cell>
          <cell r="C21353" t="str">
            <v>salary</v>
          </cell>
          <cell r="D21353" t="str">
            <v>Amjad + Khushnood salary + Abid</v>
          </cell>
          <cell r="E21353">
            <v>152440</v>
          </cell>
        </row>
        <row r="21354">
          <cell r="B21354" t="str">
            <v>NICVD</v>
          </cell>
          <cell r="C21354" t="str">
            <v>salary</v>
          </cell>
          <cell r="D21354" t="str">
            <v>Shahid, nadeem, Irfan AC + Fahad salary</v>
          </cell>
          <cell r="E21354">
            <v>151542</v>
          </cell>
        </row>
        <row r="21355">
          <cell r="B21355" t="str">
            <v>Meezan bank Head office</v>
          </cell>
          <cell r="C21355" t="str">
            <v>material</v>
          </cell>
          <cell r="D21355" t="str">
            <v>to abid for cutting disc wedling rods + glass + gloves</v>
          </cell>
          <cell r="E21355">
            <v>5000</v>
          </cell>
        </row>
        <row r="21356">
          <cell r="B21356" t="str">
            <v>PSYCHIATRY JPMC</v>
          </cell>
          <cell r="C21356" t="str">
            <v>Noman Engineering</v>
          </cell>
          <cell r="D21356" t="str">
            <v>Sheet to Noman engr (sheet by al madina) = 1,500,000/-</v>
          </cell>
          <cell r="E21356">
            <v>61570</v>
          </cell>
        </row>
        <row r="21357">
          <cell r="B21357" t="str">
            <v>VISA Fit-out Office</v>
          </cell>
          <cell r="C21357" t="str">
            <v>Noman Engineering</v>
          </cell>
          <cell r="D21357" t="str">
            <v>Sheet to Noman engr (sheet by al madina) = 1,500,000/-</v>
          </cell>
          <cell r="E21357">
            <v>10256</v>
          </cell>
        </row>
        <row r="21358">
          <cell r="B21358" t="str">
            <v>3rd Floor NASTP</v>
          </cell>
          <cell r="C21358" t="str">
            <v>Noman Engineering</v>
          </cell>
          <cell r="D21358" t="str">
            <v>Sheet to Noman engr (sheet by al madina) = 1,500,000/-</v>
          </cell>
          <cell r="E21358">
            <v>6195</v>
          </cell>
        </row>
        <row r="21359">
          <cell r="B21359" t="str">
            <v>BAF-Maintenance24</v>
          </cell>
          <cell r="C21359" t="str">
            <v>Noman Engineering</v>
          </cell>
          <cell r="D21359" t="str">
            <v>Sheet to Noman engr (sheet by al madina) = 1,500,000/-</v>
          </cell>
          <cell r="E21359">
            <v>313443</v>
          </cell>
        </row>
        <row r="21360">
          <cell r="B21360" t="str">
            <v>Tomo JPMC</v>
          </cell>
          <cell r="C21360" t="str">
            <v>Noman Engineering</v>
          </cell>
          <cell r="D21360" t="str">
            <v>Sheet to Noman engr (sheet by al madina) = 1,500,000/-</v>
          </cell>
          <cell r="E21360">
            <v>53024</v>
          </cell>
        </row>
        <row r="21361">
          <cell r="B21361" t="str">
            <v>GSK DMC</v>
          </cell>
          <cell r="C21361" t="str">
            <v>Noman Engineering</v>
          </cell>
          <cell r="D21361" t="str">
            <v>Sheet to Noman engr (sheet by al madina) = 1,500,000/-</v>
          </cell>
          <cell r="E21361">
            <v>212787</v>
          </cell>
        </row>
        <row r="21362">
          <cell r="B21362" t="str">
            <v>Gul Ahmed</v>
          </cell>
          <cell r="C21362" t="str">
            <v>Noman Engineering</v>
          </cell>
          <cell r="D21362" t="str">
            <v>Sheet to Noman engr (sheet by al madina) = 1,500,000/-</v>
          </cell>
          <cell r="E21362">
            <v>60287</v>
          </cell>
        </row>
        <row r="21363">
          <cell r="B21363" t="str">
            <v>CITI Bank</v>
          </cell>
          <cell r="C21363" t="str">
            <v>Noman Engineering</v>
          </cell>
          <cell r="D21363" t="str">
            <v>Sheet to Noman engr (sheet by al madina) = 1,500,000/-</v>
          </cell>
          <cell r="E21363">
            <v>127621</v>
          </cell>
        </row>
        <row r="21364">
          <cell r="B21364" t="str">
            <v>10 Pearl NASTP</v>
          </cell>
          <cell r="C21364" t="str">
            <v>Noman Engineering</v>
          </cell>
          <cell r="D21364" t="str">
            <v>Sheet to Noman engr (sheet by al madina) = 1,500,000/-</v>
          </cell>
          <cell r="E21364">
            <v>15601</v>
          </cell>
        </row>
        <row r="21365">
          <cell r="B21365" t="str">
            <v>Manto DML</v>
          </cell>
          <cell r="C21365" t="str">
            <v>Noman Engineering</v>
          </cell>
          <cell r="D21365" t="str">
            <v>Sheet to Noman engr (sheet by al madina) = 1,500,000/-</v>
          </cell>
          <cell r="E21365">
            <v>40000</v>
          </cell>
        </row>
        <row r="21366">
          <cell r="B21366" t="str">
            <v>LAMA Outlet</v>
          </cell>
          <cell r="C21366" t="str">
            <v>Noman Engineering</v>
          </cell>
          <cell r="D21366" t="str">
            <v>Sheet to Noman engr (sheet by al madina) = 1,500,000/-</v>
          </cell>
          <cell r="E21366">
            <v>44559</v>
          </cell>
        </row>
        <row r="21367">
          <cell r="B21367" t="str">
            <v>Rehmat shipping</v>
          </cell>
          <cell r="C21367" t="str">
            <v>Noman Engineering</v>
          </cell>
          <cell r="D21367" t="str">
            <v>Sheet to Noman engr (sheet by al madina) = 1,500,000/-</v>
          </cell>
          <cell r="E21367">
            <v>39181</v>
          </cell>
        </row>
        <row r="21368">
          <cell r="B21368" t="str">
            <v>Eat On Project</v>
          </cell>
          <cell r="C21368" t="str">
            <v>Noman Engineering</v>
          </cell>
          <cell r="D21368" t="str">
            <v>Sheet to Noman engr (sheet by al madina) = 1,500,000/-</v>
          </cell>
          <cell r="E21368">
            <v>9340</v>
          </cell>
        </row>
        <row r="21369">
          <cell r="B21369" t="str">
            <v>Meezan bank Head office</v>
          </cell>
          <cell r="C21369" t="str">
            <v>Noman Engineering</v>
          </cell>
          <cell r="D21369" t="str">
            <v>Sheet to Noman engr (sheet by al madina) = 1,500,000/-</v>
          </cell>
          <cell r="E21369">
            <v>506136</v>
          </cell>
        </row>
        <row r="21370">
          <cell r="B21370" t="str">
            <v>Meezan bank Head office</v>
          </cell>
          <cell r="C21370" t="str">
            <v>Air guide</v>
          </cell>
          <cell r="D21370" t="str">
            <v>Online by adeel to M. Jawwad Khan care off Air Guide total amt = 1000,000</v>
          </cell>
          <cell r="E21370">
            <v>715771</v>
          </cell>
        </row>
        <row r="21371">
          <cell r="B21371" t="str">
            <v>Amreli steel</v>
          </cell>
          <cell r="C21371" t="str">
            <v>Air guide</v>
          </cell>
          <cell r="D21371" t="str">
            <v>Online by adeel to M. Jawwad Khan care off Air Guide total amt = 1000,000</v>
          </cell>
          <cell r="E21371">
            <v>60000</v>
          </cell>
        </row>
        <row r="21372">
          <cell r="B21372" t="str">
            <v>Marriot Hotel</v>
          </cell>
          <cell r="C21372" t="str">
            <v>Air guide</v>
          </cell>
          <cell r="D21372" t="str">
            <v>Online by adeel to M. Jawwad Khan care off Air Guide total amt = 1000,000</v>
          </cell>
          <cell r="E21372">
            <v>80000</v>
          </cell>
        </row>
        <row r="21373">
          <cell r="B21373" t="str">
            <v>Manto DML</v>
          </cell>
          <cell r="C21373" t="str">
            <v>Air guide</v>
          </cell>
          <cell r="D21373" t="str">
            <v>Online by adeel to M. Jawwad Khan care off Air Guide total amt = 1000,000</v>
          </cell>
          <cell r="E21373">
            <v>40000</v>
          </cell>
        </row>
        <row r="21374">
          <cell r="B21374" t="str">
            <v>Rehmat shipping</v>
          </cell>
          <cell r="C21374" t="str">
            <v>Air guide</v>
          </cell>
          <cell r="D21374" t="str">
            <v>Online by adeel to M. Jawwad Khan care off Air Guide total amt = 1000,000</v>
          </cell>
          <cell r="E21374">
            <v>40000</v>
          </cell>
        </row>
        <row r="21375">
          <cell r="B21375" t="str">
            <v>Generation DML</v>
          </cell>
          <cell r="C21375" t="str">
            <v>Air guide</v>
          </cell>
          <cell r="D21375" t="str">
            <v>Online by adeel to M. Jawwad Khan care off Air Guide total amt = 1000,000</v>
          </cell>
          <cell r="E21375">
            <v>57229</v>
          </cell>
        </row>
        <row r="21376">
          <cell r="B21376" t="str">
            <v>Orient DML</v>
          </cell>
          <cell r="C21376" t="str">
            <v>Air guide</v>
          </cell>
          <cell r="D21376" t="str">
            <v>Online by adeel to M. Jawwad Khan care off Air Guide total amt = 1000,000</v>
          </cell>
          <cell r="E21376">
            <v>7000</v>
          </cell>
        </row>
        <row r="21377">
          <cell r="B21377" t="str">
            <v>DHL office</v>
          </cell>
          <cell r="C21377" t="str">
            <v>Saad maqsood</v>
          </cell>
          <cell r="D21377" t="str">
            <v>Online by Adeel To Saad maqsood for Electric panel DHL</v>
          </cell>
          <cell r="E21377">
            <v>100000</v>
          </cell>
        </row>
        <row r="21378">
          <cell r="B21378" t="str">
            <v>DHL office</v>
          </cell>
          <cell r="C21378" t="str">
            <v>ehsan traders</v>
          </cell>
          <cell r="D21378" t="str">
            <v xml:space="preserve">Online by Adeel To Ehsan traders </v>
          </cell>
          <cell r="E21378">
            <v>63000</v>
          </cell>
        </row>
        <row r="21379">
          <cell r="B21379" t="str">
            <v>Engro 3rd &amp; 8th Floor</v>
          </cell>
          <cell r="C21379" t="str">
            <v>salary</v>
          </cell>
          <cell r="D21379" t="str">
            <v>To nizamuddin + Jawed</v>
          </cell>
          <cell r="E21379">
            <v>31000</v>
          </cell>
        </row>
        <row r="21380">
          <cell r="B21380" t="str">
            <v>o/m NASTP</v>
          </cell>
          <cell r="C21380" t="str">
            <v>mineral water</v>
          </cell>
          <cell r="D21380" t="str">
            <v>paid to israr bhai via salma hand</v>
          </cell>
          <cell r="E21380">
            <v>3800</v>
          </cell>
        </row>
        <row r="21381">
          <cell r="B21381" t="str">
            <v>BAH 12th Floor</v>
          </cell>
          <cell r="C21381" t="str">
            <v>salary</v>
          </cell>
          <cell r="D21381" t="str">
            <v>Noman Ahmed salary</v>
          </cell>
          <cell r="E21381">
            <v>40000</v>
          </cell>
        </row>
        <row r="21382">
          <cell r="B21382" t="str">
            <v>office</v>
          </cell>
          <cell r="C21382" t="str">
            <v>office</v>
          </cell>
          <cell r="D21382" t="str">
            <v>umer for office use</v>
          </cell>
          <cell r="E21382">
            <v>4000</v>
          </cell>
        </row>
        <row r="21383">
          <cell r="B21383" t="str">
            <v>J outlet lucky one mall</v>
          </cell>
          <cell r="C21383" t="str">
            <v>fare</v>
          </cell>
          <cell r="D21383" t="str">
            <v>paid for bykia riksahaw</v>
          </cell>
          <cell r="E21383">
            <v>500</v>
          </cell>
        </row>
        <row r="21384">
          <cell r="B21384" t="str">
            <v>Engro 3rd &amp; 8th Floor</v>
          </cell>
          <cell r="C21384" t="str">
            <v>material</v>
          </cell>
          <cell r="D21384" t="str">
            <v>purhcased 5" brush</v>
          </cell>
          <cell r="E21384">
            <v>350</v>
          </cell>
        </row>
        <row r="21385">
          <cell r="B21385" t="str">
            <v>Engro 3rd &amp; 8th Floor</v>
          </cell>
          <cell r="C21385" t="str">
            <v>ahsan insulation</v>
          </cell>
          <cell r="D21385" t="str">
            <v>cash paid to ahsan</v>
          </cell>
          <cell r="E21385">
            <v>25000</v>
          </cell>
        </row>
        <row r="21386">
          <cell r="B21386" t="str">
            <v>Gul Ahmed</v>
          </cell>
          <cell r="C21386" t="str">
            <v>material</v>
          </cell>
          <cell r="D21386" t="str">
            <v>cash paid for misc invoices to uzair</v>
          </cell>
          <cell r="E21386">
            <v>3000</v>
          </cell>
        </row>
        <row r="21387">
          <cell r="B21387" t="str">
            <v>J outlet lucky one mall</v>
          </cell>
          <cell r="C21387" t="str">
            <v>fare</v>
          </cell>
          <cell r="D21387" t="str">
            <v>paid to muneer riksahw</v>
          </cell>
          <cell r="E21387">
            <v>1900</v>
          </cell>
        </row>
        <row r="21388">
          <cell r="B21388" t="str">
            <v>DHL office</v>
          </cell>
          <cell r="C21388" t="str">
            <v>salary</v>
          </cell>
          <cell r="D21388" t="str">
            <v>Imran engr salary</v>
          </cell>
          <cell r="E21388">
            <v>80750</v>
          </cell>
        </row>
        <row r="21389">
          <cell r="B21389" t="str">
            <v>Meezan bank Head office</v>
          </cell>
          <cell r="C21389" t="str">
            <v>salary</v>
          </cell>
          <cell r="D21389" t="str">
            <v>Asif fiber salary</v>
          </cell>
          <cell r="E21389">
            <v>35000</v>
          </cell>
        </row>
        <row r="21390">
          <cell r="B21390" t="str">
            <v>BAH 12th Floor</v>
          </cell>
          <cell r="C21390" t="str">
            <v>fare</v>
          </cell>
          <cell r="D21390" t="str">
            <v>paid</v>
          </cell>
          <cell r="E21390">
            <v>400</v>
          </cell>
        </row>
        <row r="21391">
          <cell r="B21391" t="str">
            <v>J out let DML</v>
          </cell>
          <cell r="C21391" t="str">
            <v>Travelling</v>
          </cell>
          <cell r="D21391" t="str">
            <v>Air ticket - Jahangeer Ticket lahore</v>
          </cell>
          <cell r="E21391">
            <v>19000</v>
          </cell>
        </row>
        <row r="21392">
          <cell r="B21392" t="str">
            <v>Generation DML</v>
          </cell>
          <cell r="C21392" t="str">
            <v>material</v>
          </cell>
          <cell r="D21392" t="str">
            <v>Online by Bilal Habib to M. Hamza awais for purchased of elbow and sockets for Generations store</v>
          </cell>
          <cell r="E21392">
            <v>65450</v>
          </cell>
        </row>
        <row r="21393">
          <cell r="B21393" t="str">
            <v>standard chartered Bank</v>
          </cell>
          <cell r="C21393" t="str">
            <v>kaytees</v>
          </cell>
          <cell r="D21393" t="str">
            <v>Online by Adeel To KATYS = 300,000</v>
          </cell>
          <cell r="E21393">
            <v>5773</v>
          </cell>
        </row>
        <row r="21394">
          <cell r="B21394" t="str">
            <v>Meezan bank Head office</v>
          </cell>
          <cell r="C21394" t="str">
            <v>kaytees</v>
          </cell>
          <cell r="D21394" t="str">
            <v>Online by Adeel To KATYS = 300,000</v>
          </cell>
          <cell r="E21394">
            <v>199303</v>
          </cell>
        </row>
        <row r="21395">
          <cell r="B21395" t="str">
            <v>Engro office</v>
          </cell>
          <cell r="C21395" t="str">
            <v>kaytees</v>
          </cell>
          <cell r="D21395" t="str">
            <v>Online by Adeel To KATYS = 300,000</v>
          </cell>
          <cell r="E21395">
            <v>9908</v>
          </cell>
        </row>
        <row r="21396">
          <cell r="B21396" t="str">
            <v>Ernst &amp; Young</v>
          </cell>
          <cell r="C21396" t="str">
            <v>kaytees</v>
          </cell>
          <cell r="D21396" t="str">
            <v>Online by Adeel To KATYS = 300,000</v>
          </cell>
          <cell r="E21396">
            <v>2741</v>
          </cell>
        </row>
        <row r="21397">
          <cell r="B21397" t="str">
            <v>Gul Ahmed</v>
          </cell>
          <cell r="C21397" t="str">
            <v>kaytees</v>
          </cell>
          <cell r="D21397" t="str">
            <v>Online by Adeel To KATYS = 300,000</v>
          </cell>
          <cell r="E21397">
            <v>15025</v>
          </cell>
        </row>
        <row r="21398">
          <cell r="B21398" t="str">
            <v>CITI Bank</v>
          </cell>
          <cell r="C21398" t="str">
            <v>kaytees</v>
          </cell>
          <cell r="D21398" t="str">
            <v>Online by Adeel To KATYS = 300,000</v>
          </cell>
          <cell r="E21398">
            <v>67250</v>
          </cell>
        </row>
        <row r="21399">
          <cell r="B21399" t="str">
            <v>Meezan bank Head office</v>
          </cell>
          <cell r="C21399" t="str">
            <v>john</v>
          </cell>
          <cell r="D21399" t="str">
            <v>cash paid</v>
          </cell>
          <cell r="E21399">
            <v>30000</v>
          </cell>
        </row>
        <row r="21400">
          <cell r="B21400" t="str">
            <v>Gul Ahmed</v>
          </cell>
          <cell r="C21400" t="str">
            <v>salary</v>
          </cell>
          <cell r="D21400" t="str">
            <v>mateen salary</v>
          </cell>
          <cell r="E21400">
            <v>15000</v>
          </cell>
        </row>
        <row r="21401">
          <cell r="B21401" t="str">
            <v>J out let DML</v>
          </cell>
          <cell r="C21401" t="str">
            <v>fare</v>
          </cell>
          <cell r="D21401" t="str">
            <v>Jazz cash to rehman for rent for sheet Lahore</v>
          </cell>
          <cell r="E21401">
            <v>3500</v>
          </cell>
        </row>
        <row r="21402">
          <cell r="B21402" t="str">
            <v>Gul Ahmed</v>
          </cell>
          <cell r="C21402" t="str">
            <v>material</v>
          </cell>
          <cell r="D21402" t="str">
            <v>purhcased guages by mateen</v>
          </cell>
          <cell r="E21402">
            <v>500</v>
          </cell>
        </row>
        <row r="21403">
          <cell r="B21403" t="str">
            <v>J out let DML</v>
          </cell>
          <cell r="C21403" t="str">
            <v>fare</v>
          </cell>
          <cell r="D21403" t="str">
            <v>cargo sprinkelr to lahore</v>
          </cell>
          <cell r="E21403">
            <v>2460</v>
          </cell>
        </row>
        <row r="21404">
          <cell r="B21404" t="str">
            <v>j outlet lucky one mall</v>
          </cell>
          <cell r="C21404" t="str">
            <v>material</v>
          </cell>
          <cell r="D21404" t="str">
            <v xml:space="preserve">purchased brackets by salman </v>
          </cell>
          <cell r="E21404">
            <v>6400</v>
          </cell>
        </row>
        <row r="21405">
          <cell r="B21405" t="str">
            <v>BAH 12th Floor</v>
          </cell>
          <cell r="C21405" t="str">
            <v>misc</v>
          </cell>
          <cell r="D21405" t="str">
            <v>photocopy and coating</v>
          </cell>
          <cell r="E21405">
            <v>600</v>
          </cell>
        </row>
        <row r="21406">
          <cell r="B21406" t="str">
            <v>CITI Bank</v>
          </cell>
          <cell r="C21406" t="str">
            <v>fuel</v>
          </cell>
          <cell r="D21406" t="str">
            <v>to salman</v>
          </cell>
          <cell r="E21406">
            <v>3000</v>
          </cell>
        </row>
        <row r="21407">
          <cell r="B21407" t="str">
            <v>J out let DML</v>
          </cell>
          <cell r="C21407" t="str">
            <v>Sheet</v>
          </cell>
          <cell r="D21407" t="str">
            <v>Online by Adeel To USMAN LIAQAT for sheet purchased</v>
          </cell>
          <cell r="E21407">
            <v>47800</v>
          </cell>
        </row>
        <row r="21408">
          <cell r="B21408" t="str">
            <v>NICVD</v>
          </cell>
          <cell r="C21408" t="str">
            <v>fare</v>
          </cell>
          <cell r="D21408" t="str">
            <v>material from unique</v>
          </cell>
          <cell r="E21408">
            <v>500</v>
          </cell>
        </row>
        <row r="21409">
          <cell r="B21409" t="str">
            <v>NICVD</v>
          </cell>
          <cell r="C21409" t="str">
            <v>fare</v>
          </cell>
          <cell r="D21409" t="str">
            <v>padi to rikshaw</v>
          </cell>
          <cell r="E21409">
            <v>500</v>
          </cell>
        </row>
        <row r="21410">
          <cell r="B21410" t="str">
            <v>office</v>
          </cell>
          <cell r="C21410" t="str">
            <v>office</v>
          </cell>
          <cell r="D21410" t="str">
            <v>umer for office use</v>
          </cell>
          <cell r="E21410">
            <v>3500</v>
          </cell>
        </row>
        <row r="21411">
          <cell r="B21411" t="str">
            <v>NICVD</v>
          </cell>
          <cell r="C21411" t="str">
            <v>material</v>
          </cell>
          <cell r="D21411" t="str">
            <v>purchased cutting disc</v>
          </cell>
          <cell r="E21411">
            <v>1200</v>
          </cell>
        </row>
        <row r="21412">
          <cell r="B21412" t="str">
            <v>NICVD</v>
          </cell>
          <cell r="C21412" t="str">
            <v>fare</v>
          </cell>
          <cell r="D21412" t="str">
            <v>paid</v>
          </cell>
          <cell r="E21412">
            <v>500</v>
          </cell>
        </row>
        <row r="21413">
          <cell r="B21413" t="str">
            <v>j outlet lucky one mall</v>
          </cell>
          <cell r="C21413" t="str">
            <v>material</v>
          </cell>
          <cell r="D21413" t="str">
            <v>purchased colour material + mixing oil + brush</v>
          </cell>
          <cell r="E21413">
            <v>8200</v>
          </cell>
        </row>
        <row r="21414">
          <cell r="B21414" t="str">
            <v>j outlet lucky one mall</v>
          </cell>
          <cell r="C21414" t="str">
            <v>fare</v>
          </cell>
          <cell r="D21414" t="str">
            <v>paid</v>
          </cell>
          <cell r="E21414">
            <v>2500</v>
          </cell>
        </row>
        <row r="21415">
          <cell r="B21415" t="str">
            <v>o/m NASTP</v>
          </cell>
          <cell r="C21415" t="str">
            <v>ISRAR bhai</v>
          </cell>
          <cell r="D21415" t="str">
            <v>cash paid for timer ralay for cooling tower</v>
          </cell>
          <cell r="E21415">
            <v>10000</v>
          </cell>
        </row>
        <row r="21416">
          <cell r="B21416" t="str">
            <v>BAH 12th Floor</v>
          </cell>
          <cell r="C21416" t="str">
            <v>faheem elec</v>
          </cell>
          <cell r="D21416" t="str">
            <v>cash paid</v>
          </cell>
          <cell r="E21416">
            <v>50000</v>
          </cell>
        </row>
        <row r="21417">
          <cell r="B21417" t="str">
            <v>j outlet lucky one mall</v>
          </cell>
          <cell r="C21417" t="str">
            <v>transprotation</v>
          </cell>
          <cell r="D21417" t="str">
            <v>paid for pipe transporation for IIL</v>
          </cell>
          <cell r="E21417">
            <v>19000</v>
          </cell>
        </row>
        <row r="21418">
          <cell r="B21418" t="str">
            <v>Dawood Center</v>
          </cell>
          <cell r="C21418" t="str">
            <v>Zafar Grills</v>
          </cell>
          <cell r="D21418" t="str">
            <v>Online by Adeel To zafar ahmed khan care of zafar grills</v>
          </cell>
          <cell r="E21418">
            <v>100000</v>
          </cell>
        </row>
        <row r="21419">
          <cell r="B21419" t="str">
            <v>Sana safinaz DML</v>
          </cell>
          <cell r="C21419" t="str">
            <v>Material</v>
          </cell>
          <cell r="D21419" t="str">
            <v>Online by Adeel To ayaz niaz for purchased of nut bolts, paints and fishers</v>
          </cell>
          <cell r="E21419">
            <v>44760</v>
          </cell>
        </row>
        <row r="21420">
          <cell r="B21420" t="str">
            <v>Generation DML</v>
          </cell>
          <cell r="C21420" t="str">
            <v>Material</v>
          </cell>
          <cell r="D21420" t="str">
            <v>Online by Adeel To Noman Ali for purchased of drain pipe and fittings</v>
          </cell>
          <cell r="E21420">
            <v>67240</v>
          </cell>
        </row>
        <row r="21421">
          <cell r="B21421" t="str">
            <v>J out let DML</v>
          </cell>
          <cell r="C21421" t="str">
            <v>ZAG</v>
          </cell>
          <cell r="D21421" t="str">
            <v>Online by Adeel To M. Mumtaz care off ZAG insulation = 1,404,542</v>
          </cell>
          <cell r="E21421">
            <v>688627</v>
          </cell>
        </row>
        <row r="21422">
          <cell r="B21422" t="str">
            <v>BAH 12th Floor</v>
          </cell>
          <cell r="C21422" t="str">
            <v>ZAG</v>
          </cell>
          <cell r="D21422" t="str">
            <v>Online by Adeel To M. Mumtaz care off ZAG insulation = 1,404,542</v>
          </cell>
          <cell r="E21422">
            <v>511709</v>
          </cell>
        </row>
        <row r="21423">
          <cell r="B21423" t="str">
            <v>Meezan bank Head office</v>
          </cell>
          <cell r="C21423" t="str">
            <v>ZAG</v>
          </cell>
          <cell r="D21423" t="str">
            <v>Online by Adeel To M. Mumtaz care off ZAG insulation = 1,404,542</v>
          </cell>
          <cell r="E21423">
            <v>204206</v>
          </cell>
        </row>
        <row r="21424">
          <cell r="B21424" t="str">
            <v>LAMA Outlet</v>
          </cell>
          <cell r="C21424" t="str">
            <v>Flow Tab</v>
          </cell>
          <cell r="D21424" t="str">
            <v>Online by Adeel To M. Ahsan for balancing</v>
          </cell>
          <cell r="E21424">
            <v>25000</v>
          </cell>
        </row>
        <row r="21425">
          <cell r="B21425" t="str">
            <v>PSYCHIATRY JPMC</v>
          </cell>
          <cell r="C21425" t="str">
            <v>Global technologies</v>
          </cell>
          <cell r="D21425" t="str">
            <v>Online by BH to Irfan Ali care off Global technologies (Online by Bilal bhai)</v>
          </cell>
          <cell r="E21425">
            <v>80000</v>
          </cell>
        </row>
        <row r="21426">
          <cell r="B21426" t="str">
            <v>Meezan bank Head office</v>
          </cell>
          <cell r="C21426" t="str">
            <v>material</v>
          </cell>
          <cell r="D21426" t="str">
            <v>purhcased Wire mesh 40 RFt</v>
          </cell>
          <cell r="E21426">
            <v>37000</v>
          </cell>
        </row>
        <row r="21427">
          <cell r="B21427" t="str">
            <v>Meezan bank Head office</v>
          </cell>
          <cell r="C21427" t="str">
            <v>fuel</v>
          </cell>
          <cell r="D21427" t="str">
            <v>to salman</v>
          </cell>
          <cell r="E21427">
            <v>1500</v>
          </cell>
        </row>
        <row r="21428">
          <cell r="B21428" t="str">
            <v>Engro 3rd &amp; 8th Floor</v>
          </cell>
          <cell r="C21428" t="str">
            <v>fare</v>
          </cell>
          <cell r="D21428" t="str">
            <v>paid</v>
          </cell>
          <cell r="E21428">
            <v>1300</v>
          </cell>
        </row>
        <row r="21429">
          <cell r="B21429" t="str">
            <v>Engro 3rd &amp; 8th Floor</v>
          </cell>
          <cell r="C21429" t="str">
            <v>Thumb international</v>
          </cell>
          <cell r="D21429" t="str">
            <v>Online by adeel to S. Kamran Aziz care off thumb</v>
          </cell>
          <cell r="E21429">
            <v>300000</v>
          </cell>
        </row>
        <row r="21430">
          <cell r="B21430" t="str">
            <v>10 Pearl NASTP</v>
          </cell>
          <cell r="C21430" t="str">
            <v>Flow master</v>
          </cell>
          <cell r="D21430" t="str">
            <v>Online by Adeel To Flow master for balancing</v>
          </cell>
          <cell r="E21430">
            <v>35000</v>
          </cell>
        </row>
        <row r="21431">
          <cell r="B21431" t="str">
            <v>Meezan bank Head office</v>
          </cell>
          <cell r="C21431" t="str">
            <v>Material</v>
          </cell>
          <cell r="D21431" t="str">
            <v>Online by Adeel To Abdeali Traders  care off Ibraheem fittings for Meezan bank flanges and fittings</v>
          </cell>
          <cell r="E21431">
            <v>71800</v>
          </cell>
        </row>
        <row r="21432">
          <cell r="B21432" t="str">
            <v>o/m NASTP</v>
          </cell>
          <cell r="C21432" t="str">
            <v>fare</v>
          </cell>
          <cell r="D21432" t="str">
            <v>bykia documentrs to ISRAR</v>
          </cell>
          <cell r="E21432">
            <v>300</v>
          </cell>
        </row>
        <row r="21433">
          <cell r="B21433" t="str">
            <v>Meezan bank Head office</v>
          </cell>
          <cell r="C21433" t="str">
            <v>fare</v>
          </cell>
          <cell r="D21433" t="str">
            <v>paid</v>
          </cell>
          <cell r="E21433">
            <v>3000</v>
          </cell>
        </row>
        <row r="21434">
          <cell r="B21434" t="str">
            <v>DHL office</v>
          </cell>
          <cell r="C21434" t="str">
            <v>material</v>
          </cell>
          <cell r="D21434" t="str">
            <v>purchased 1-1/4 elbow 4 nos</v>
          </cell>
          <cell r="E21434">
            <v>500</v>
          </cell>
        </row>
        <row r="21435">
          <cell r="B21435" t="str">
            <v>PSYCHIATRY JPMC</v>
          </cell>
          <cell r="C21435" t="str">
            <v>azaad duct</v>
          </cell>
          <cell r="D21435" t="str">
            <v>cash paid</v>
          </cell>
          <cell r="E21435">
            <v>20000</v>
          </cell>
        </row>
        <row r="21436">
          <cell r="B21436" t="str">
            <v>O/M The Place</v>
          </cell>
          <cell r="C21436" t="str">
            <v>fuel</v>
          </cell>
          <cell r="D21436" t="str">
            <v>fuel to mumtaz</v>
          </cell>
          <cell r="E21436">
            <v>500</v>
          </cell>
        </row>
        <row r="21437">
          <cell r="B21437" t="str">
            <v>O/M The Place</v>
          </cell>
          <cell r="C21437" t="str">
            <v>misc</v>
          </cell>
          <cell r="D21437" t="str">
            <v>chiller pictures colour photocopes</v>
          </cell>
          <cell r="E21437">
            <v>1000</v>
          </cell>
        </row>
        <row r="21438">
          <cell r="B21438" t="str">
            <v>Meezan bank Head office</v>
          </cell>
          <cell r="C21438" t="str">
            <v>fuel</v>
          </cell>
          <cell r="D21438" t="str">
            <v>To salman for fuel</v>
          </cell>
          <cell r="E21438">
            <v>1000</v>
          </cell>
        </row>
        <row r="21439">
          <cell r="B21439" t="str">
            <v>Meezan bank Head office</v>
          </cell>
          <cell r="C21439" t="str">
            <v>salary</v>
          </cell>
          <cell r="D21439" t="str">
            <v>Abbas plumber salary</v>
          </cell>
          <cell r="E21439">
            <v>47500</v>
          </cell>
        </row>
        <row r="21440">
          <cell r="B21440" t="str">
            <v>office</v>
          </cell>
          <cell r="C21440" t="str">
            <v>office</v>
          </cell>
          <cell r="D21440" t="str">
            <v>umer for office use</v>
          </cell>
          <cell r="E21440">
            <v>3000</v>
          </cell>
        </row>
        <row r="21441">
          <cell r="B21441" t="str">
            <v>Spar supermarket</v>
          </cell>
          <cell r="C21441" t="str">
            <v>fare</v>
          </cell>
          <cell r="D21441" t="str">
            <v>paid to muneer riksahw</v>
          </cell>
          <cell r="E21441">
            <v>500</v>
          </cell>
        </row>
        <row r="21442">
          <cell r="B21442" t="str">
            <v>BAH 12th Floor</v>
          </cell>
          <cell r="C21442" t="str">
            <v>fare</v>
          </cell>
          <cell r="D21442" t="str">
            <v>paid to muneer riksahw</v>
          </cell>
          <cell r="E21442">
            <v>500</v>
          </cell>
        </row>
        <row r="21443">
          <cell r="B21443" t="str">
            <v>J out let DML</v>
          </cell>
          <cell r="C21443" t="str">
            <v>salary</v>
          </cell>
          <cell r="D21443" t="str">
            <v>Online transfer to Noman ali acc against Noman and imran khan salary</v>
          </cell>
          <cell r="E21443">
            <v>110000</v>
          </cell>
        </row>
        <row r="21444">
          <cell r="B21444" t="str">
            <v>Meezan bank Head office</v>
          </cell>
          <cell r="C21444" t="str">
            <v>misc</v>
          </cell>
          <cell r="D21444" t="str">
            <v>misc invoice by abbas</v>
          </cell>
          <cell r="E21444">
            <v>21000</v>
          </cell>
        </row>
        <row r="21445">
          <cell r="B21445" t="str">
            <v>BAH Exhaust Work</v>
          </cell>
          <cell r="C21445" t="str">
            <v>shakeel duct</v>
          </cell>
          <cell r="D21445" t="str">
            <v>cash paid</v>
          </cell>
          <cell r="E21445">
            <v>10000</v>
          </cell>
        </row>
        <row r="21446">
          <cell r="B21446" t="str">
            <v>Gul Ahmed</v>
          </cell>
          <cell r="C21446" t="str">
            <v>fuel</v>
          </cell>
          <cell r="D21446" t="str">
            <v>to salman</v>
          </cell>
          <cell r="E21446">
            <v>1500</v>
          </cell>
        </row>
        <row r="21447">
          <cell r="B21447" t="str">
            <v>j outlet lucky one mall</v>
          </cell>
          <cell r="C21447" t="str">
            <v>charity</v>
          </cell>
          <cell r="D21447" t="str">
            <v>Given to Khalid najimi</v>
          </cell>
          <cell r="E21447">
            <v>10000</v>
          </cell>
        </row>
        <row r="21448">
          <cell r="B21448" t="str">
            <v>Imtiaz supermarket</v>
          </cell>
          <cell r="C21448" t="str">
            <v>charity</v>
          </cell>
          <cell r="D21448" t="str">
            <v>Given to Khalid najimi</v>
          </cell>
          <cell r="E21448">
            <v>10000</v>
          </cell>
        </row>
        <row r="21449">
          <cell r="B21449" t="str">
            <v>BAH 12th Floor</v>
          </cell>
          <cell r="C21449" t="str">
            <v>fare</v>
          </cell>
          <cell r="D21449" t="str">
            <v>paid for rikshaw</v>
          </cell>
          <cell r="E21449">
            <v>700</v>
          </cell>
        </row>
        <row r="21450">
          <cell r="B21450" t="str">
            <v>office</v>
          </cell>
          <cell r="C21450" t="str">
            <v>office</v>
          </cell>
          <cell r="D21450" t="str">
            <v>umer for office use</v>
          </cell>
          <cell r="E21450">
            <v>3500</v>
          </cell>
        </row>
        <row r="21451">
          <cell r="B21451" t="str">
            <v>BAH 12th Floor</v>
          </cell>
          <cell r="C21451" t="str">
            <v>material</v>
          </cell>
          <cell r="D21451" t="str">
            <v>red paint mixing oil + brush</v>
          </cell>
          <cell r="E21451">
            <v>6070</v>
          </cell>
        </row>
        <row r="21452">
          <cell r="B21452" t="str">
            <v>Gul Ahmed</v>
          </cell>
          <cell r="C21452" t="str">
            <v>material</v>
          </cell>
          <cell r="D21452" t="str">
            <v>red paint mixing oil + brush</v>
          </cell>
          <cell r="E21452">
            <v>5170</v>
          </cell>
        </row>
        <row r="21453">
          <cell r="B21453" t="str">
            <v>BAH 12th Floor</v>
          </cell>
          <cell r="C21453" t="str">
            <v>material</v>
          </cell>
          <cell r="D21453" t="str">
            <v>Purchased jubilee clamp</v>
          </cell>
          <cell r="E21453">
            <v>4500</v>
          </cell>
        </row>
        <row r="21454">
          <cell r="B21454" t="str">
            <v>j outlet lucky one mall</v>
          </cell>
          <cell r="C21454" t="str">
            <v>fare</v>
          </cell>
          <cell r="D21454" t="str">
            <v>paid to muneer riksahw</v>
          </cell>
          <cell r="E21454">
            <v>1300</v>
          </cell>
        </row>
        <row r="21455">
          <cell r="B21455" t="str">
            <v>CITI Bank</v>
          </cell>
          <cell r="C21455" t="str">
            <v>fare</v>
          </cell>
          <cell r="D21455" t="str">
            <v>paid for graeting shifting</v>
          </cell>
          <cell r="E21455">
            <v>2000</v>
          </cell>
        </row>
        <row r="21456">
          <cell r="B21456" t="str">
            <v>J outlet lucky one mall</v>
          </cell>
          <cell r="C21456" t="str">
            <v>Mehran Engineering</v>
          </cell>
          <cell r="D21456" t="str">
            <v>Cash colect by Zeeshan mehran (cash from adeel)</v>
          </cell>
          <cell r="E21456">
            <v>500000</v>
          </cell>
        </row>
        <row r="21457">
          <cell r="B21457" t="str">
            <v>Engro 3rd &amp; 8th Floor</v>
          </cell>
          <cell r="C21457" t="str">
            <v>material</v>
          </cell>
          <cell r="D21457" t="str">
            <v>Online bh bilal bhai to ahsan for purchasing of Tool in engro</v>
          </cell>
          <cell r="E21457">
            <v>9000</v>
          </cell>
        </row>
        <row r="21458">
          <cell r="B21458" t="str">
            <v>J outlet lucky one mall</v>
          </cell>
          <cell r="C21458" t="str">
            <v>Zaman contractor</v>
          </cell>
          <cell r="D21458" t="str">
            <v>Online by Bilal bhai to M. Zaman advance in J outlet Lucky one mall</v>
          </cell>
          <cell r="E21458">
            <v>200000</v>
          </cell>
        </row>
        <row r="21459">
          <cell r="B21459" t="str">
            <v>o/m NASTP</v>
          </cell>
          <cell r="C21459" t="str">
            <v>misc</v>
          </cell>
          <cell r="D21459" t="str">
            <v>Rs 400,000 on Aug 24 bill in acc of MSE acc as BH recommended</v>
          </cell>
          <cell r="E21459">
            <v>400000</v>
          </cell>
        </row>
        <row r="21460">
          <cell r="B21460" t="str">
            <v>Sana safinaz DML</v>
          </cell>
          <cell r="C21460" t="str">
            <v>material</v>
          </cell>
          <cell r="D21460" t="str">
            <v>Easy paisa to Rao tanveer for fare to DML *by BH)</v>
          </cell>
          <cell r="E21460">
            <v>12500</v>
          </cell>
        </row>
        <row r="21461">
          <cell r="B21461" t="str">
            <v>NICVD</v>
          </cell>
          <cell r="C21461" t="str">
            <v>misc</v>
          </cell>
          <cell r="D21461" t="str">
            <v>Paid to AAA farhan sahab for site electric power connection</v>
          </cell>
          <cell r="E21461">
            <v>15000</v>
          </cell>
        </row>
        <row r="21462">
          <cell r="B21462" t="str">
            <v>office</v>
          </cell>
          <cell r="C21462" t="str">
            <v>office</v>
          </cell>
          <cell r="D21462" t="str">
            <v>umer for office use</v>
          </cell>
          <cell r="E21462">
            <v>2500</v>
          </cell>
        </row>
        <row r="21463">
          <cell r="B21463" t="str">
            <v>CITI Bank</v>
          </cell>
          <cell r="C21463" t="str">
            <v>fare</v>
          </cell>
          <cell r="D21463" t="str">
            <v>paid</v>
          </cell>
          <cell r="E21463">
            <v>2000</v>
          </cell>
        </row>
        <row r="21464">
          <cell r="B21464" t="str">
            <v>office</v>
          </cell>
          <cell r="C21464" t="str">
            <v>office</v>
          </cell>
          <cell r="D21464" t="str">
            <v>purhcaed wire less mouse for laptop</v>
          </cell>
          <cell r="E21464">
            <v>1200</v>
          </cell>
        </row>
        <row r="21465">
          <cell r="B21465" t="str">
            <v>CITI Bank</v>
          </cell>
          <cell r="C21465" t="str">
            <v>fare</v>
          </cell>
          <cell r="D21465" t="str">
            <v>paid ot muneer riskwaw</v>
          </cell>
          <cell r="E21465">
            <v>1500</v>
          </cell>
        </row>
        <row r="21466">
          <cell r="B21466" t="str">
            <v>Engro 3rd &amp; 8th Floor</v>
          </cell>
          <cell r="C21466" t="str">
            <v>sami duct</v>
          </cell>
          <cell r="D21466" t="str">
            <v>Sheet adjust sami ducting (from al madina steel)</v>
          </cell>
          <cell r="E21466">
            <v>500000</v>
          </cell>
        </row>
        <row r="21467">
          <cell r="B21467" t="str">
            <v>Rehmat shipping</v>
          </cell>
          <cell r="C21467" t="str">
            <v>Cable tray</v>
          </cell>
          <cell r="D21467" t="str">
            <v>To waqar cable tray for rehmet shipping and salam taqaful = 45120</v>
          </cell>
          <cell r="E21467">
            <v>25120</v>
          </cell>
        </row>
        <row r="21468">
          <cell r="B21468" t="str">
            <v>Salaam Taqaful</v>
          </cell>
          <cell r="C21468" t="str">
            <v>Cable tray</v>
          </cell>
          <cell r="D21468" t="str">
            <v>To waqar cable tray for rehmet shipping and salam taqaful = 45120</v>
          </cell>
          <cell r="E21468">
            <v>20000</v>
          </cell>
        </row>
        <row r="21469">
          <cell r="B21469" t="str">
            <v>Meezan bank Head office</v>
          </cell>
          <cell r="C21469" t="str">
            <v>John</v>
          </cell>
          <cell r="D21469" t="str">
            <v>Online by al madina to shalum john for meezan bank payment</v>
          </cell>
          <cell r="E21469">
            <v>95000</v>
          </cell>
        </row>
        <row r="21470">
          <cell r="B21470" t="str">
            <v>Manto DML</v>
          </cell>
          <cell r="C21470" t="str">
            <v>Tickets</v>
          </cell>
          <cell r="D21470" t="str">
            <v>Online to Al Rafey Travels for Air ticket - Jahangeer Ticket lahore</v>
          </cell>
          <cell r="E21470">
            <v>19500</v>
          </cell>
        </row>
        <row r="21471">
          <cell r="B21471" t="str">
            <v>Meezan Gujranwala</v>
          </cell>
          <cell r="C21471" t="str">
            <v>misc</v>
          </cell>
          <cell r="D21471" t="str">
            <v>To iftikhar for tickets and site expenses</v>
          </cell>
          <cell r="E21471">
            <v>10000</v>
          </cell>
        </row>
        <row r="21472">
          <cell r="B21472" t="str">
            <v>office</v>
          </cell>
          <cell r="C21472" t="str">
            <v>office</v>
          </cell>
          <cell r="D21472" t="str">
            <v>umer for office use</v>
          </cell>
          <cell r="E21472">
            <v>4500</v>
          </cell>
        </row>
        <row r="21473">
          <cell r="B21473" t="str">
            <v>NICVD</v>
          </cell>
          <cell r="C21473" t="str">
            <v>fare</v>
          </cell>
          <cell r="D21473" t="str">
            <v>paid to muneer riksahw</v>
          </cell>
          <cell r="E21473">
            <v>1500</v>
          </cell>
        </row>
        <row r="21474">
          <cell r="B21474" t="str">
            <v>CITI Bank</v>
          </cell>
          <cell r="C21474" t="str">
            <v>fare</v>
          </cell>
          <cell r="D21474" t="str">
            <v>paid</v>
          </cell>
          <cell r="E21474">
            <v>1500</v>
          </cell>
        </row>
        <row r="21475">
          <cell r="B21475" t="str">
            <v>Gul Ahmed</v>
          </cell>
          <cell r="C21475" t="str">
            <v>material</v>
          </cell>
          <cell r="D21475" t="str">
            <v>purhcased elbow and soclet by uzair</v>
          </cell>
          <cell r="E21475">
            <v>1000</v>
          </cell>
        </row>
        <row r="21476">
          <cell r="B21476" t="str">
            <v>office</v>
          </cell>
          <cell r="C21476" t="str">
            <v>misc</v>
          </cell>
          <cell r="D21476" t="str">
            <v>tender submit to outfitter ethcic lahore</v>
          </cell>
          <cell r="E21476">
            <v>570</v>
          </cell>
        </row>
        <row r="21477">
          <cell r="B21477" t="str">
            <v>j outlet lucky one mall</v>
          </cell>
          <cell r="C21477" t="str">
            <v>misc</v>
          </cell>
          <cell r="D21477" t="str">
            <v>ahsan paid for careem ride car</v>
          </cell>
          <cell r="E21477">
            <v>1100</v>
          </cell>
        </row>
        <row r="21478">
          <cell r="B21478" t="str">
            <v>BAF-Maintenance24</v>
          </cell>
          <cell r="C21478" t="str">
            <v>Shakeel duct</v>
          </cell>
          <cell r="D21478" t="str">
            <v>Cash colect by shakeel from Al madina steel</v>
          </cell>
          <cell r="E21478">
            <v>100000</v>
          </cell>
        </row>
        <row r="21479">
          <cell r="B21479" t="str">
            <v>BAF-Maintenance24</v>
          </cell>
          <cell r="C21479" t="str">
            <v>Sheet</v>
          </cell>
          <cell r="D21479" t="str">
            <v>sheet purchaed from al madina by shakeel</v>
          </cell>
          <cell r="E21479">
            <v>8100</v>
          </cell>
        </row>
        <row r="21480">
          <cell r="B21480" t="str">
            <v>Salaam Taqaful</v>
          </cell>
          <cell r="C21480" t="str">
            <v>material</v>
          </cell>
          <cell r="D21480" t="str">
            <v>invocies by faheem</v>
          </cell>
          <cell r="E21480">
            <v>20480</v>
          </cell>
        </row>
        <row r="21481">
          <cell r="B21481" t="str">
            <v>Engro 3rd &amp; 8th Floor</v>
          </cell>
          <cell r="C21481" t="str">
            <v>aneeq wire</v>
          </cell>
          <cell r="D21481" t="str">
            <v>cash paid (by hand nadeem bhai)</v>
          </cell>
          <cell r="E21481">
            <v>50000</v>
          </cell>
        </row>
        <row r="21482">
          <cell r="B21482" t="str">
            <v>Engro 3rd &amp; 8th Floor</v>
          </cell>
          <cell r="C21482" t="str">
            <v>material</v>
          </cell>
          <cell r="D21482" t="str">
            <v>paint material purhcased red oxide mixing oil + cutting s disc</v>
          </cell>
          <cell r="E21482">
            <v>9950</v>
          </cell>
        </row>
        <row r="21483">
          <cell r="B21483" t="str">
            <v>Meezan bank Head office</v>
          </cell>
          <cell r="C21483" t="str">
            <v>material</v>
          </cell>
          <cell r="D21483" t="str">
            <v>disc, screw welding rods , bolts, gsket, gloves and paint</v>
          </cell>
          <cell r="E21483">
            <v>18430</v>
          </cell>
        </row>
        <row r="21484">
          <cell r="B21484" t="str">
            <v>Spar supermarket</v>
          </cell>
          <cell r="C21484" t="str">
            <v>material</v>
          </cell>
          <cell r="D21484" t="str">
            <v>purhcased cuttings disc</v>
          </cell>
          <cell r="E21484">
            <v>1200</v>
          </cell>
        </row>
        <row r="21485">
          <cell r="B21485" t="str">
            <v>Engro 3rd &amp; 8th Floor</v>
          </cell>
          <cell r="C21485" t="str">
            <v>fuel</v>
          </cell>
          <cell r="D21485" t="str">
            <v>to salman rider</v>
          </cell>
          <cell r="E21485">
            <v>1000</v>
          </cell>
        </row>
        <row r="21486">
          <cell r="B21486" t="str">
            <v>Spar supermarket</v>
          </cell>
          <cell r="C21486" t="str">
            <v>fare</v>
          </cell>
          <cell r="D21486" t="str">
            <v>paid</v>
          </cell>
          <cell r="E21486">
            <v>2000</v>
          </cell>
        </row>
        <row r="21487">
          <cell r="B21487" t="str">
            <v>Engro 3rd &amp; 8th Floor</v>
          </cell>
          <cell r="C21487" t="str">
            <v>fuel</v>
          </cell>
          <cell r="D21487" t="str">
            <v>To ahsan</v>
          </cell>
          <cell r="E21487">
            <v>500</v>
          </cell>
        </row>
        <row r="21488">
          <cell r="B21488" t="str">
            <v>Meezan bank Head office</v>
          </cell>
          <cell r="C21488" t="str">
            <v>fare</v>
          </cell>
          <cell r="D21488" t="str">
            <v>paid</v>
          </cell>
          <cell r="E21488">
            <v>4000</v>
          </cell>
        </row>
        <row r="21489">
          <cell r="B21489" t="str">
            <v>o/m NASTP</v>
          </cell>
          <cell r="C21489" t="str">
            <v>maxon chemical</v>
          </cell>
          <cell r="D21489" t="str">
            <v>Online by al madina to bushra shamim care off maxon chemical</v>
          </cell>
          <cell r="E21489">
            <v>200000</v>
          </cell>
        </row>
        <row r="21490">
          <cell r="B21490" t="str">
            <v>Orient DML</v>
          </cell>
          <cell r="C21490" t="str">
            <v>Sheet</v>
          </cell>
          <cell r="D21490" t="str">
            <v>Online by Adeel To Israr ahmed for sheet purchased</v>
          </cell>
          <cell r="E21490">
            <v>63500</v>
          </cell>
        </row>
        <row r="21491">
          <cell r="B21491" t="str">
            <v>DHL office</v>
          </cell>
          <cell r="C21491" t="str">
            <v>amir contractor</v>
          </cell>
          <cell r="D21491" t="str">
            <v>Online to M. Amir sheikh in labour (Online by Bilal bhai)</v>
          </cell>
          <cell r="E21491">
            <v>200000</v>
          </cell>
        </row>
        <row r="21492">
          <cell r="B21492" t="str">
            <v>o/m NASTP</v>
          </cell>
          <cell r="C21492" t="str">
            <v>misc</v>
          </cell>
          <cell r="D21492" t="str">
            <v>Rs 400,000 on Sept 24 bill in acc of MSE acc as BH recommended</v>
          </cell>
          <cell r="E21492">
            <v>400000</v>
          </cell>
        </row>
        <row r="21493">
          <cell r="B21493" t="str">
            <v>sana safinaz dml</v>
          </cell>
          <cell r="C21493" t="str">
            <v>salary</v>
          </cell>
          <cell r="D21493" t="str">
            <v>TO moiz for sept</v>
          </cell>
          <cell r="E21493">
            <v>29200</v>
          </cell>
        </row>
        <row r="21494">
          <cell r="B21494" t="str">
            <v>CITI Bank</v>
          </cell>
          <cell r="C21494" t="str">
            <v>misc</v>
          </cell>
          <cell r="D21494" t="str">
            <v xml:space="preserve">jahangeer mobile </v>
          </cell>
          <cell r="E21494">
            <v>1200</v>
          </cell>
        </row>
        <row r="21495">
          <cell r="B21495" t="str">
            <v>Engro 3rd &amp; 8th Floor</v>
          </cell>
          <cell r="C21495" t="str">
            <v>fare</v>
          </cell>
          <cell r="D21495" t="str">
            <v>rikshaw fare</v>
          </cell>
          <cell r="E21495">
            <v>500</v>
          </cell>
        </row>
        <row r="21496">
          <cell r="B21496" t="str">
            <v>office</v>
          </cell>
          <cell r="C21496" t="str">
            <v>office</v>
          </cell>
          <cell r="D21496" t="str">
            <v>umer for office use</v>
          </cell>
          <cell r="E21496">
            <v>4000</v>
          </cell>
        </row>
        <row r="21497">
          <cell r="B21497" t="str">
            <v>Meezan bank Head office</v>
          </cell>
          <cell r="C21497" t="str">
            <v>salary</v>
          </cell>
          <cell r="D21497" t="str">
            <v>Asif Over time released by nadeem bhai</v>
          </cell>
          <cell r="E21497">
            <v>5000</v>
          </cell>
        </row>
        <row r="21498">
          <cell r="B21498" t="str">
            <v>j outlet lucky one mall</v>
          </cell>
          <cell r="C21498" t="str">
            <v>material</v>
          </cell>
          <cell r="D21498" t="str">
            <v>Online by al madina to gul zameen khan for threaded rods</v>
          </cell>
          <cell r="E21498">
            <v>134080</v>
          </cell>
        </row>
        <row r="21499">
          <cell r="B21499" t="str">
            <v>Engro office</v>
          </cell>
          <cell r="C21499" t="str">
            <v>Season master</v>
          </cell>
          <cell r="D21499" t="str">
            <v>Online by adeel to syed kamran aziz care off season master for pipe purchased</v>
          </cell>
          <cell r="E21499">
            <v>70000</v>
          </cell>
        </row>
        <row r="21500">
          <cell r="B21500" t="str">
            <v>Gul Ahmed</v>
          </cell>
          <cell r="C21500" t="str">
            <v>john</v>
          </cell>
          <cell r="D21500" t="str">
            <v>Online by adeel to yousuf masih care of John</v>
          </cell>
          <cell r="E21500">
            <v>30000</v>
          </cell>
        </row>
        <row r="21501">
          <cell r="B21501" t="str">
            <v>Gul Ahmed</v>
          </cell>
          <cell r="C21501" t="str">
            <v>misc</v>
          </cell>
          <cell r="D21501" t="str">
            <v>For bilal bhai car work</v>
          </cell>
          <cell r="E21501">
            <v>14000</v>
          </cell>
        </row>
        <row r="21502">
          <cell r="B21502" t="str">
            <v>office</v>
          </cell>
          <cell r="C21502" t="str">
            <v>mineral water</v>
          </cell>
          <cell r="D21502" t="str">
            <v>paid</v>
          </cell>
          <cell r="E21502">
            <v>4080</v>
          </cell>
        </row>
        <row r="21503">
          <cell r="B21503" t="str">
            <v>j outlet lucky one mall</v>
          </cell>
          <cell r="C21503" t="str">
            <v>material</v>
          </cell>
          <cell r="D21503" t="str">
            <v>Purchased of u clamp 06 Nos from aram bhagh</v>
          </cell>
          <cell r="E21503">
            <v>4400</v>
          </cell>
        </row>
        <row r="21504">
          <cell r="B21504" t="str">
            <v>Spar supermarket</v>
          </cell>
          <cell r="C21504" t="str">
            <v>material</v>
          </cell>
          <cell r="D21504" t="str">
            <v>purchased bit</v>
          </cell>
          <cell r="E21504">
            <v>250</v>
          </cell>
        </row>
        <row r="21505">
          <cell r="B21505" t="str">
            <v>BAH 12th Floor</v>
          </cell>
          <cell r="C21505" t="str">
            <v>fare</v>
          </cell>
          <cell r="D21505" t="str">
            <v>paid</v>
          </cell>
          <cell r="E21505">
            <v>3000</v>
          </cell>
        </row>
        <row r="21506">
          <cell r="B21506" t="str">
            <v>BAH 12th Floor</v>
          </cell>
          <cell r="C21506" t="str">
            <v>drawings</v>
          </cell>
          <cell r="D21506" t="str">
            <v>paid to azam corporation for drawings payment = 25000</v>
          </cell>
          <cell r="E21506">
            <v>5000</v>
          </cell>
        </row>
        <row r="21507">
          <cell r="B21507" t="str">
            <v>CITI Bank</v>
          </cell>
          <cell r="C21507" t="str">
            <v>drawings</v>
          </cell>
          <cell r="D21507" t="str">
            <v>paid to azam corporation for drawings payment = 25000</v>
          </cell>
          <cell r="E21507">
            <v>5000</v>
          </cell>
        </row>
        <row r="21508">
          <cell r="B21508" t="str">
            <v>NICVD</v>
          </cell>
          <cell r="C21508" t="str">
            <v>drawings</v>
          </cell>
          <cell r="D21508" t="str">
            <v>paid to azam corporation for drawings payment = 25000</v>
          </cell>
          <cell r="E21508">
            <v>5000</v>
          </cell>
        </row>
        <row r="21509">
          <cell r="B21509" t="str">
            <v>Engro 3rd &amp; 8th Floor</v>
          </cell>
          <cell r="C21509" t="str">
            <v>drawings</v>
          </cell>
          <cell r="D21509" t="str">
            <v>paid to azam corporation for drawings payment = 25000</v>
          </cell>
          <cell r="E21509">
            <v>5000</v>
          </cell>
        </row>
        <row r="21510">
          <cell r="B21510" t="str">
            <v>Spar supermarket</v>
          </cell>
          <cell r="C21510" t="str">
            <v>drawings</v>
          </cell>
          <cell r="D21510" t="str">
            <v>paid to azam corporation for drawings payment = 25000</v>
          </cell>
          <cell r="E21510">
            <v>5000</v>
          </cell>
        </row>
        <row r="21511">
          <cell r="B21511" t="str">
            <v>Imtiaz supermarket</v>
          </cell>
          <cell r="C21511" t="str">
            <v>misc</v>
          </cell>
          <cell r="D21511" t="str">
            <v>paid for folding advance</v>
          </cell>
          <cell r="E21511">
            <v>30000</v>
          </cell>
        </row>
        <row r="21512">
          <cell r="B21512" t="str">
            <v>Gul Ahmed</v>
          </cell>
          <cell r="C21512" t="str">
            <v>material</v>
          </cell>
          <cell r="D21512" t="str">
            <v>purchased dammer tapes</v>
          </cell>
          <cell r="E21512">
            <v>1000</v>
          </cell>
        </row>
        <row r="21513">
          <cell r="B21513" t="str">
            <v>office</v>
          </cell>
          <cell r="C21513" t="str">
            <v>office</v>
          </cell>
          <cell r="D21513" t="str">
            <v>umer for office use</v>
          </cell>
          <cell r="E21513">
            <v>3500</v>
          </cell>
        </row>
        <row r="21514">
          <cell r="B21514" t="str">
            <v>office</v>
          </cell>
          <cell r="C21514" t="str">
            <v>utilities bills</v>
          </cell>
          <cell r="D21514" t="str">
            <v>ptcl bills paid</v>
          </cell>
          <cell r="E21514">
            <v>10900</v>
          </cell>
        </row>
        <row r="21515">
          <cell r="B21515" t="str">
            <v xml:space="preserve">MHR Personal </v>
          </cell>
          <cell r="C21515" t="str">
            <v>utilities bills</v>
          </cell>
          <cell r="D21515" t="str">
            <v>ptcl bills paid</v>
          </cell>
          <cell r="E21515">
            <v>3170</v>
          </cell>
        </row>
        <row r="21516">
          <cell r="B21516" t="str">
            <v>Engro 3rd &amp; 8th Floor</v>
          </cell>
          <cell r="C21516" t="str">
            <v>fare</v>
          </cell>
          <cell r="D21516" t="str">
            <v>Paid to danish suzuki</v>
          </cell>
          <cell r="E21516">
            <v>2000</v>
          </cell>
        </row>
        <row r="21517">
          <cell r="B21517" t="str">
            <v>Engro 3rd &amp; 8th Floor</v>
          </cell>
          <cell r="C21517" t="str">
            <v>fuel</v>
          </cell>
          <cell r="D21517" t="str">
            <v>To salman for fuel</v>
          </cell>
          <cell r="E21517">
            <v>1500</v>
          </cell>
        </row>
        <row r="21518">
          <cell r="B21518" t="str">
            <v>CITI Bank</v>
          </cell>
          <cell r="C21518" t="str">
            <v>misc</v>
          </cell>
          <cell r="D21518" t="str">
            <v>to salman for bike tuning</v>
          </cell>
          <cell r="E21518">
            <v>1000</v>
          </cell>
        </row>
        <row r="21519">
          <cell r="B21519" t="str">
            <v>NICVD</v>
          </cell>
          <cell r="C21519" t="str">
            <v>Anand</v>
          </cell>
          <cell r="D21519" t="str">
            <v xml:space="preserve">Cash collect by Anand from al madina </v>
          </cell>
          <cell r="E21519">
            <v>50000</v>
          </cell>
        </row>
        <row r="21520">
          <cell r="B21520" t="str">
            <v>BAF phase VIII</v>
          </cell>
          <cell r="C21520" t="str">
            <v>Cool max</v>
          </cell>
          <cell r="D21520" t="str">
            <v>Cash collect by victor from al madina care off Coolmax in BAFL</v>
          </cell>
          <cell r="E21520">
            <v>285000</v>
          </cell>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row>
        <row r="21522">
          <cell r="B21522" t="str">
            <v>j outlet lucky one mall</v>
          </cell>
          <cell r="C21522" t="str">
            <v>Adam regger</v>
          </cell>
          <cell r="D21522" t="str">
            <v>Cash collect by imran care off Adma</v>
          </cell>
          <cell r="E21522">
            <v>70000</v>
          </cell>
        </row>
        <row r="21523">
          <cell r="B21523" t="str">
            <v>DHL office</v>
          </cell>
          <cell r="C21523" t="str">
            <v>material</v>
          </cell>
          <cell r="D21523" t="str">
            <v>cables lux gland purchased by faheem</v>
          </cell>
          <cell r="E21523">
            <v>18000</v>
          </cell>
        </row>
        <row r="21524">
          <cell r="B21524" t="str">
            <v>j outlet lucky one mall</v>
          </cell>
          <cell r="C21524" t="str">
            <v>material</v>
          </cell>
          <cell r="D21524" t="str">
            <v>purchased anchor and Bit by muzammil</v>
          </cell>
          <cell r="E21524">
            <v>1300</v>
          </cell>
        </row>
        <row r="21525">
          <cell r="B21525" t="str">
            <v>j outlet lucky one mall</v>
          </cell>
          <cell r="C21525" t="str">
            <v>material</v>
          </cell>
          <cell r="D21525" t="str">
            <v>To muzammil for site labour lunch + bykia fare</v>
          </cell>
          <cell r="E21525">
            <v>9380</v>
          </cell>
        </row>
        <row r="21526">
          <cell r="B21526" t="str">
            <v>j outlet lucky one mall</v>
          </cell>
          <cell r="C21526" t="str">
            <v>material</v>
          </cell>
          <cell r="D21526" t="str">
            <v>cash paid for site expenses (given to muzammil)</v>
          </cell>
          <cell r="E21526">
            <v>5000</v>
          </cell>
        </row>
        <row r="21527">
          <cell r="B21527" t="str">
            <v>j outlet lucky one mall</v>
          </cell>
          <cell r="C21527" t="str">
            <v>fare</v>
          </cell>
          <cell r="D21527" t="str">
            <v>paid</v>
          </cell>
          <cell r="E21527">
            <v>1000</v>
          </cell>
        </row>
        <row r="21528">
          <cell r="B21528" t="str">
            <v>Yousuf dara</v>
          </cell>
          <cell r="C21528" t="str">
            <v>rafay</v>
          </cell>
          <cell r="D21528" t="str">
            <v>cash paid</v>
          </cell>
          <cell r="E21528">
            <v>10000</v>
          </cell>
        </row>
        <row r="21529">
          <cell r="B21529" t="str">
            <v>office</v>
          </cell>
          <cell r="C21529" t="str">
            <v>office</v>
          </cell>
          <cell r="D21529" t="str">
            <v>umer for office use</v>
          </cell>
          <cell r="E21529">
            <v>2000</v>
          </cell>
        </row>
        <row r="21530">
          <cell r="B21530" t="str">
            <v>j outlet lucky one mall</v>
          </cell>
          <cell r="C21530" t="str">
            <v>Folding</v>
          </cell>
          <cell r="D21530" t="str">
            <v>2nd advance for folding</v>
          </cell>
          <cell r="E21530">
            <v>30000</v>
          </cell>
        </row>
        <row r="21531">
          <cell r="B21531" t="str">
            <v>j outlet lucky one mall</v>
          </cell>
          <cell r="C21531" t="str">
            <v>fare</v>
          </cell>
          <cell r="D21531" t="str">
            <v>paid to rikshaw</v>
          </cell>
          <cell r="E21531">
            <v>420</v>
          </cell>
        </row>
        <row r="21532">
          <cell r="B21532" t="str">
            <v>Meezan bank Head office</v>
          </cell>
          <cell r="C21532" t="str">
            <v>fare</v>
          </cell>
          <cell r="D21532" t="str">
            <v>paid for air devices</v>
          </cell>
          <cell r="E21532">
            <v>3000</v>
          </cell>
        </row>
        <row r="21533">
          <cell r="B21533" t="str">
            <v>J out let DML</v>
          </cell>
          <cell r="C21533" t="str">
            <v>Zubair duct</v>
          </cell>
          <cell r="D21533" t="str">
            <v>Online by adeel to ZR contractor care off zubair ducting</v>
          </cell>
          <cell r="E21533">
            <v>250000</v>
          </cell>
        </row>
        <row r="21534">
          <cell r="B21534" t="str">
            <v>Manto DML</v>
          </cell>
          <cell r="C21534" t="str">
            <v>Zubair duct</v>
          </cell>
          <cell r="D21534" t="str">
            <v>Online by adeel to ZR contractor care off zubair ducting</v>
          </cell>
          <cell r="E21534">
            <v>250000</v>
          </cell>
        </row>
        <row r="21535">
          <cell r="B21535" t="str">
            <v>CITI Bank</v>
          </cell>
          <cell r="C21535" t="str">
            <v>material</v>
          </cell>
          <cell r="D21535" t="str">
            <v>misc invoices by jahangeer</v>
          </cell>
          <cell r="E21535">
            <v>6860</v>
          </cell>
        </row>
        <row r="21536">
          <cell r="B21536" t="str">
            <v>Salaam Taqaful</v>
          </cell>
          <cell r="C21536" t="str">
            <v>material</v>
          </cell>
          <cell r="D21536" t="str">
            <v>misc invoices by faheem</v>
          </cell>
          <cell r="E21536">
            <v>7200</v>
          </cell>
        </row>
        <row r="21537">
          <cell r="B21537" t="str">
            <v>Manto DML</v>
          </cell>
          <cell r="C21537" t="str">
            <v>material</v>
          </cell>
          <cell r="D21537" t="str">
            <v>misc expenses in Lahore by Jahangeer</v>
          </cell>
          <cell r="E21537">
            <v>5000</v>
          </cell>
        </row>
        <row r="21538">
          <cell r="B21538" t="str">
            <v>office</v>
          </cell>
          <cell r="C21538" t="str">
            <v>office</v>
          </cell>
          <cell r="D21538" t="str">
            <v>umer for office use</v>
          </cell>
          <cell r="E21538">
            <v>3500</v>
          </cell>
        </row>
        <row r="21539">
          <cell r="B21539" t="str">
            <v>j outlet lucky one mall</v>
          </cell>
          <cell r="C21539" t="str">
            <v>fare</v>
          </cell>
          <cell r="D21539" t="str">
            <v>paid for rikshaw for fittings</v>
          </cell>
          <cell r="E21539">
            <v>950</v>
          </cell>
        </row>
        <row r="21540">
          <cell r="B21540" t="str">
            <v>Meezan bank Head office</v>
          </cell>
          <cell r="C21540" t="str">
            <v>fare</v>
          </cell>
          <cell r="D21540" t="str">
            <v>paid to suzuki</v>
          </cell>
          <cell r="E21540">
            <v>4000</v>
          </cell>
        </row>
        <row r="21541">
          <cell r="B21541" t="str">
            <v>j outlet lucky one mall</v>
          </cell>
          <cell r="C21541" t="str">
            <v>fare</v>
          </cell>
          <cell r="D21541" t="str">
            <v>paid to suzuki</v>
          </cell>
          <cell r="E21541">
            <v>4000</v>
          </cell>
        </row>
        <row r="21542">
          <cell r="B21542" t="str">
            <v>CITI Bank</v>
          </cell>
          <cell r="C21542" t="str">
            <v>material</v>
          </cell>
          <cell r="D21542" t="str">
            <v>Online by al madina to ZS enterprises care of Abbas brother  = 300,000</v>
          </cell>
          <cell r="E21542">
            <v>75000</v>
          </cell>
        </row>
        <row r="21543">
          <cell r="B21543" t="str">
            <v>Meezan bank Head office</v>
          </cell>
          <cell r="C21543" t="str">
            <v>material</v>
          </cell>
          <cell r="D21543" t="str">
            <v>Online by al madina to ZS enterprises care of Abbas brother  = 300,000</v>
          </cell>
          <cell r="E21543">
            <v>75000</v>
          </cell>
        </row>
        <row r="21544">
          <cell r="B21544" t="str">
            <v>Engro 3rd &amp; 8th Floor</v>
          </cell>
          <cell r="C21544" t="str">
            <v>material</v>
          </cell>
          <cell r="D21544" t="str">
            <v>Online by al madina to ZS enterprises care of Abbas brother  = 300,000</v>
          </cell>
          <cell r="E21544">
            <v>75000</v>
          </cell>
        </row>
        <row r="21545">
          <cell r="B21545" t="str">
            <v>GSK DMC</v>
          </cell>
          <cell r="C21545" t="str">
            <v>material</v>
          </cell>
          <cell r="D21545" t="str">
            <v>Online by al madina to ZS enterprises care of Abbas brother  = 300,000</v>
          </cell>
          <cell r="E21545">
            <v>75000</v>
          </cell>
        </row>
        <row r="21546">
          <cell r="B21546" t="str">
            <v>BAH 12th Floor</v>
          </cell>
          <cell r="C21546" t="str">
            <v>material</v>
          </cell>
          <cell r="D21546" t="str">
            <v xml:space="preserve">Online  by al madina to ZS enterprises care of Abbas brother </v>
          </cell>
          <cell r="E21546">
            <v>3985</v>
          </cell>
        </row>
        <row r="21547">
          <cell r="B21547" t="str">
            <v>office</v>
          </cell>
          <cell r="C21547" t="str">
            <v>AK shamim</v>
          </cell>
          <cell r="D21547" t="str">
            <v>Online by al madina to Razi hasan care of AK shamim company</v>
          </cell>
          <cell r="E21547">
            <v>18000</v>
          </cell>
        </row>
        <row r="21548">
          <cell r="B21548" t="str">
            <v>Sana safinaz DML</v>
          </cell>
          <cell r="C21548" t="str">
            <v>material</v>
          </cell>
          <cell r="D21548" t="str">
            <v>Online by al madina to Noman ali for material purchased at site</v>
          </cell>
          <cell r="E21548">
            <v>25430</v>
          </cell>
        </row>
        <row r="21549">
          <cell r="B21549" t="str">
            <v>CITI Bank</v>
          </cell>
          <cell r="C21549" t="str">
            <v>balancing</v>
          </cell>
          <cell r="D21549" t="str">
            <v>Online by al madina to Touqeer and ali engineering</v>
          </cell>
          <cell r="E21549">
            <v>50000</v>
          </cell>
        </row>
        <row r="21550">
          <cell r="B21550" t="str">
            <v>BAH 12th Floor</v>
          </cell>
          <cell r="C21550" t="str">
            <v>Zubair duct</v>
          </cell>
          <cell r="D21550" t="str">
            <v>Online by adeel to ZR contractor care off zubair ducting</v>
          </cell>
          <cell r="E21550">
            <v>300000</v>
          </cell>
        </row>
        <row r="21551">
          <cell r="B21551" t="str">
            <v>Sana safinaz DML</v>
          </cell>
          <cell r="C21551" t="str">
            <v>Zubair duct</v>
          </cell>
          <cell r="D21551" t="str">
            <v>Online by adeel to ZR contractor care off zubair ducting</v>
          </cell>
          <cell r="E21551">
            <v>344330</v>
          </cell>
        </row>
        <row r="21552">
          <cell r="B21552" t="str">
            <v>Orient DML</v>
          </cell>
          <cell r="C21552" t="str">
            <v>Pipe labour</v>
          </cell>
          <cell r="D21552" t="str">
            <v>Online to shahid rizwan for Lahore piping labour for Manto, Orient and sana safinaz  = 200,000</v>
          </cell>
          <cell r="E21552">
            <v>50000</v>
          </cell>
        </row>
        <row r="21553">
          <cell r="B21553" t="str">
            <v>Manto DML</v>
          </cell>
          <cell r="C21553" t="str">
            <v>Pipe labour</v>
          </cell>
          <cell r="D21553" t="str">
            <v>Online to shahid rizwan for Lahore piping labour for Manto, Orient and sana safinaz  = 200,000</v>
          </cell>
          <cell r="E21553">
            <v>75000</v>
          </cell>
        </row>
        <row r="21554">
          <cell r="B21554" t="str">
            <v>Sana safinaz DML</v>
          </cell>
          <cell r="C21554" t="str">
            <v>Pipe labour</v>
          </cell>
          <cell r="D21554" t="str">
            <v>Online to shahid rizwan for Lahore piping labour for Manto, Orient and sana safinaz  = 200,000</v>
          </cell>
          <cell r="E21554">
            <v>75000</v>
          </cell>
        </row>
        <row r="21555">
          <cell r="B21555" t="str">
            <v>j outlet lucky one mall</v>
          </cell>
          <cell r="C21555" t="str">
            <v>fare</v>
          </cell>
          <cell r="D21555" t="str">
            <v>paid for rikshaw for fittings</v>
          </cell>
          <cell r="E21555">
            <v>800</v>
          </cell>
        </row>
        <row r="21556">
          <cell r="B21556" t="str">
            <v>Imtiaz supermarket</v>
          </cell>
          <cell r="C21556" t="str">
            <v>Folding</v>
          </cell>
          <cell r="D21556" t="str">
            <v>2nd advance for folding</v>
          </cell>
          <cell r="E21556">
            <v>15000</v>
          </cell>
        </row>
        <row r="21557">
          <cell r="B21557" t="str">
            <v>Engro 3rd &amp; 8th Floor</v>
          </cell>
          <cell r="C21557" t="str">
            <v>material</v>
          </cell>
          <cell r="D21557" t="str">
            <v>Purchased springs 100 nos</v>
          </cell>
          <cell r="E21557">
            <v>9000</v>
          </cell>
        </row>
        <row r="21558">
          <cell r="B21558" t="str">
            <v>CITI Bank</v>
          </cell>
          <cell r="C21558" t="str">
            <v>material</v>
          </cell>
          <cell r="D21558" t="str">
            <v>purchased rubber isolaer 24 nos</v>
          </cell>
          <cell r="E21558">
            <v>5000</v>
          </cell>
        </row>
        <row r="21559">
          <cell r="B21559" t="str">
            <v>Tri fit Gym</v>
          </cell>
          <cell r="C21559" t="str">
            <v>fare</v>
          </cell>
          <cell r="D21559" t="str">
            <v>paid for rikshaw</v>
          </cell>
          <cell r="E21559">
            <v>500</v>
          </cell>
        </row>
        <row r="21560">
          <cell r="B21560" t="str">
            <v>Tri fit Gym</v>
          </cell>
          <cell r="C21560" t="str">
            <v>fuel</v>
          </cell>
          <cell r="D21560" t="str">
            <v>to salman</v>
          </cell>
          <cell r="E21560">
            <v>2000</v>
          </cell>
        </row>
        <row r="21561">
          <cell r="B21561" t="str">
            <v>Meezan bank Head office</v>
          </cell>
          <cell r="C21561" t="str">
            <v>salary</v>
          </cell>
          <cell r="D21561" t="str">
            <v>Paid to asif for overtime</v>
          </cell>
          <cell r="E21561">
            <v>5000</v>
          </cell>
        </row>
        <row r="21562">
          <cell r="B21562" t="str">
            <v>Meezan Gujranwala</v>
          </cell>
          <cell r="C21562" t="str">
            <v>Touqeer</v>
          </cell>
          <cell r="D21562" t="str">
            <v>Online by adeel to M. Qasim for care of Touqeer for tolls purchased in meezan gujranwala</v>
          </cell>
          <cell r="E21562">
            <v>50000</v>
          </cell>
        </row>
        <row r="21563">
          <cell r="B21563" t="str">
            <v>Meezan Gujranwala</v>
          </cell>
          <cell r="C21563" t="str">
            <v>material</v>
          </cell>
          <cell r="D21563" t="str">
            <v>Online by adeel to Fiaz Ahmed for Generator purchased in meezan gujranwala</v>
          </cell>
          <cell r="E21563">
            <v>100000</v>
          </cell>
        </row>
        <row r="21564">
          <cell r="B21564" t="str">
            <v>CITI Bank</v>
          </cell>
          <cell r="C21564" t="str">
            <v>material</v>
          </cell>
          <cell r="D21564" t="str">
            <v>To ahsan for red paint</v>
          </cell>
          <cell r="E21564">
            <v>13900</v>
          </cell>
        </row>
        <row r="21565">
          <cell r="B21565" t="str">
            <v>office</v>
          </cell>
          <cell r="C21565" t="str">
            <v>office</v>
          </cell>
          <cell r="D21565" t="str">
            <v>umer for office use</v>
          </cell>
          <cell r="E21565">
            <v>4500</v>
          </cell>
        </row>
        <row r="21566">
          <cell r="B21566" t="str">
            <v>office</v>
          </cell>
          <cell r="C21566" t="str">
            <v>office</v>
          </cell>
          <cell r="D21566" t="str">
            <v>to umer</v>
          </cell>
          <cell r="E21566">
            <v>1000</v>
          </cell>
        </row>
        <row r="21567">
          <cell r="B21567" t="str">
            <v>NICVD</v>
          </cell>
          <cell r="C21567" t="str">
            <v>material</v>
          </cell>
          <cell r="D21567" t="str">
            <v>To salman for zahabiya shield</v>
          </cell>
          <cell r="E21567">
            <v>4800</v>
          </cell>
        </row>
        <row r="21568">
          <cell r="B21568" t="str">
            <v>Imtiaz supermarket</v>
          </cell>
          <cell r="C21568" t="str">
            <v>material</v>
          </cell>
          <cell r="D21568" t="str">
            <v>purchased tools by khushnood</v>
          </cell>
          <cell r="E21568">
            <v>10000</v>
          </cell>
        </row>
        <row r="21569">
          <cell r="B21569" t="str">
            <v>Engro 3rd &amp; 8th Floor</v>
          </cell>
          <cell r="C21569" t="str">
            <v>material</v>
          </cell>
          <cell r="D21569" t="str">
            <v>purchased material and fittings</v>
          </cell>
          <cell r="E21569">
            <v>2060</v>
          </cell>
        </row>
        <row r="21570">
          <cell r="B21570" t="str">
            <v>Engro 7th Floor</v>
          </cell>
          <cell r="C21570" t="str">
            <v>fare</v>
          </cell>
          <cell r="D21570" t="str">
            <v>bykia</v>
          </cell>
          <cell r="E21570">
            <v>500</v>
          </cell>
        </row>
        <row r="21571">
          <cell r="B21571" t="str">
            <v>Engro 7th Floor</v>
          </cell>
          <cell r="C21571" t="str">
            <v>misc</v>
          </cell>
          <cell r="D21571" t="str">
            <v>to salman for bike tuning</v>
          </cell>
          <cell r="E21571">
            <v>1000</v>
          </cell>
        </row>
        <row r="21572">
          <cell r="B21572" t="str">
            <v>Meezan bank Head office</v>
          </cell>
          <cell r="C21572" t="str">
            <v>fuel</v>
          </cell>
          <cell r="D21572" t="str">
            <v>to salman</v>
          </cell>
          <cell r="E21572">
            <v>2000</v>
          </cell>
        </row>
        <row r="21573">
          <cell r="B21573" t="str">
            <v>NICVD</v>
          </cell>
          <cell r="C21573" t="str">
            <v>fare</v>
          </cell>
          <cell r="D21573" t="str">
            <v>paid</v>
          </cell>
          <cell r="E21573">
            <v>1600</v>
          </cell>
        </row>
        <row r="21574">
          <cell r="B21574" t="str">
            <v>CITI Bank</v>
          </cell>
          <cell r="C21574" t="str">
            <v>fare</v>
          </cell>
          <cell r="D21574" t="str">
            <v>paid</v>
          </cell>
          <cell r="E21574">
            <v>1600</v>
          </cell>
        </row>
        <row r="21575">
          <cell r="B21575" t="str">
            <v>Imtiaz supermarket</v>
          </cell>
          <cell r="C21575" t="str">
            <v>material</v>
          </cell>
          <cell r="D21575" t="str">
            <v>Online by al madina to MR industrial tools for purchased of tools</v>
          </cell>
          <cell r="E21575">
            <v>24000</v>
          </cell>
        </row>
        <row r="21576">
          <cell r="B21576" t="str">
            <v>BAH 12th Floor</v>
          </cell>
          <cell r="C21576" t="str">
            <v>industrial instrumentation sohail</v>
          </cell>
          <cell r="D21576" t="str">
            <v>Online by al madina to sohail ahmed for wire purchased</v>
          </cell>
          <cell r="E21576">
            <v>95000</v>
          </cell>
        </row>
        <row r="21577">
          <cell r="B21577" t="str">
            <v>Orient DML</v>
          </cell>
          <cell r="C21577" t="str">
            <v>Material</v>
          </cell>
          <cell r="D21577" t="str">
            <v>Online by adeel to Saram muntaz for Sprinklers purchased for Orient mango generation - total = 360,000/-</v>
          </cell>
          <cell r="E21577">
            <v>120000</v>
          </cell>
        </row>
        <row r="21578">
          <cell r="B21578" t="str">
            <v>Manto DML</v>
          </cell>
          <cell r="C21578" t="str">
            <v>Material</v>
          </cell>
          <cell r="D21578" t="str">
            <v>Online by adeel to Saram muntaz for Sprinklers purchased for Orient mango generation - total = 360,000/-</v>
          </cell>
          <cell r="E21578">
            <v>120000</v>
          </cell>
        </row>
        <row r="21579">
          <cell r="B21579" t="str">
            <v>Generation DML</v>
          </cell>
          <cell r="C21579" t="str">
            <v>Material</v>
          </cell>
          <cell r="D21579" t="str">
            <v>Online by adeel to Saram muntaz for Sprinklers purchased for Orient mango generation - total = 360,000/-</v>
          </cell>
          <cell r="E21579">
            <v>120000</v>
          </cell>
        </row>
        <row r="21580">
          <cell r="B21580" t="str">
            <v>Imtiaz supermarket</v>
          </cell>
          <cell r="C21580" t="str">
            <v>Sadiq Pipe</v>
          </cell>
          <cell r="D21580" t="str">
            <v>Online by adeel to M. Sadiq for labour (advance)</v>
          </cell>
          <cell r="E21580">
            <v>100000</v>
          </cell>
        </row>
        <row r="21581">
          <cell r="B21581" t="str">
            <v>GSK DMC</v>
          </cell>
          <cell r="C21581" t="str">
            <v>material</v>
          </cell>
          <cell r="D21581" t="str">
            <v>misc by jahangeer</v>
          </cell>
          <cell r="E21581">
            <v>14100</v>
          </cell>
        </row>
        <row r="21582">
          <cell r="B21582" t="str">
            <v>Spar supermarket</v>
          </cell>
          <cell r="C21582" t="str">
            <v>Noman Engineering</v>
          </cell>
          <cell r="D21582" t="str">
            <v>Sheet to Noman ducting (by adeel)</v>
          </cell>
          <cell r="E21582">
            <v>1000000</v>
          </cell>
        </row>
        <row r="21583">
          <cell r="B21583" t="str">
            <v xml:space="preserve">MHR Personal </v>
          </cell>
          <cell r="C21583" t="str">
            <v>sir rehman</v>
          </cell>
          <cell r="D21583" t="str">
            <v>misc invoices (MCB chq given 2007570379)</v>
          </cell>
          <cell r="E21583">
            <v>49000</v>
          </cell>
        </row>
        <row r="21584">
          <cell r="B21584" t="str">
            <v>office</v>
          </cell>
          <cell r="C21584" t="str">
            <v>office</v>
          </cell>
          <cell r="D21584" t="str">
            <v>umer for office use</v>
          </cell>
          <cell r="E21584">
            <v>3000</v>
          </cell>
        </row>
        <row r="21585">
          <cell r="B21585" t="str">
            <v>Rehmat shipping</v>
          </cell>
          <cell r="C21585" t="str">
            <v>material</v>
          </cell>
          <cell r="D21585" t="str">
            <v>purchased pipe and socket</v>
          </cell>
          <cell r="E21585">
            <v>6600</v>
          </cell>
        </row>
        <row r="21586">
          <cell r="B21586" t="str">
            <v>OT area JPMC</v>
          </cell>
          <cell r="C21586" t="str">
            <v>azaad duct</v>
          </cell>
          <cell r="D21586" t="str">
            <v>cash paid to azad in labour</v>
          </cell>
          <cell r="E21586">
            <v>4000</v>
          </cell>
        </row>
        <row r="21587">
          <cell r="B21587" t="str">
            <v>ot area jpmc</v>
          </cell>
          <cell r="C21587" t="str">
            <v>misc</v>
          </cell>
          <cell r="D21587" t="str">
            <v>paid to azaad for cuttings disc and cut screw</v>
          </cell>
          <cell r="E21587">
            <v>1000</v>
          </cell>
        </row>
        <row r="21588">
          <cell r="B21588" t="str">
            <v>j outlet lucky one mall</v>
          </cell>
          <cell r="C21588" t="str">
            <v>fare</v>
          </cell>
          <cell r="D21588" t="str">
            <v>paid to suzuki</v>
          </cell>
          <cell r="E21588">
            <v>3800</v>
          </cell>
        </row>
        <row r="21589">
          <cell r="B21589" t="str">
            <v>NICVD</v>
          </cell>
          <cell r="C21589" t="str">
            <v>material</v>
          </cell>
          <cell r="D21589" t="str">
            <v>purchased dammer tapes</v>
          </cell>
          <cell r="E21589">
            <v>4350</v>
          </cell>
        </row>
        <row r="21590">
          <cell r="B21590" t="str">
            <v>Meezan bank Head office</v>
          </cell>
          <cell r="C21590" t="str">
            <v>wire</v>
          </cell>
          <cell r="D21590" t="str">
            <v>control wire 4 core 1.5mm  60 rft</v>
          </cell>
          <cell r="E21590">
            <v>8740</v>
          </cell>
        </row>
        <row r="21591">
          <cell r="B21591" t="str">
            <v>Imtiaz supermarket</v>
          </cell>
          <cell r="C21591" t="str">
            <v>Folding</v>
          </cell>
          <cell r="D21591" t="str">
            <v>Paid to faheem for making folding (vendor name shakeel)</v>
          </cell>
          <cell r="E21591">
            <v>25000</v>
          </cell>
        </row>
        <row r="21592">
          <cell r="B21592" t="str">
            <v>j outlet lucky one mall</v>
          </cell>
          <cell r="C21592" t="str">
            <v>fare</v>
          </cell>
          <cell r="D21592" t="str">
            <v>paid to rikshaw</v>
          </cell>
          <cell r="E21592">
            <v>1600</v>
          </cell>
        </row>
        <row r="21593">
          <cell r="B21593" t="str">
            <v>Tri fit Gym</v>
          </cell>
          <cell r="C21593" t="str">
            <v>bharmal international</v>
          </cell>
          <cell r="D21593" t="str">
            <v>Cash collect by idrees care off Bharmal international = 71900</v>
          </cell>
          <cell r="E21593">
            <v>47000</v>
          </cell>
        </row>
        <row r="21594">
          <cell r="B21594" t="str">
            <v>GSK DMC</v>
          </cell>
          <cell r="C21594" t="str">
            <v>bharmal international</v>
          </cell>
          <cell r="D21594" t="str">
            <v>Cash collect by idrees care off Bharmal international = 71900</v>
          </cell>
          <cell r="E21594">
            <v>18300</v>
          </cell>
        </row>
        <row r="21595">
          <cell r="B21595" t="str">
            <v>Meezan bank Head office</v>
          </cell>
          <cell r="C21595" t="str">
            <v>bharmal international</v>
          </cell>
          <cell r="D21595" t="str">
            <v>Cash collect by idrees care off Bharmal international = 71900</v>
          </cell>
          <cell r="E21595">
            <v>6600</v>
          </cell>
        </row>
        <row r="21596">
          <cell r="B21596" t="str">
            <v>Meezan bank Head office</v>
          </cell>
          <cell r="C21596" t="str">
            <v>abdullah enterprises</v>
          </cell>
          <cell r="D21596" t="str">
            <v>Cash collect by Kashid idrees care off abdullah enterprise</v>
          </cell>
          <cell r="E21596">
            <v>127750</v>
          </cell>
        </row>
        <row r="21597">
          <cell r="B21597" t="str">
            <v>Meezan bank Head office</v>
          </cell>
          <cell r="C21597" t="str">
            <v>united insulation</v>
          </cell>
          <cell r="D21597" t="str">
            <v>Online by adeel to zain arsalan care of united insulation</v>
          </cell>
          <cell r="E21597">
            <v>200000</v>
          </cell>
        </row>
        <row r="21598">
          <cell r="B21598" t="str">
            <v>Meezan bank Head office</v>
          </cell>
          <cell r="C21598" t="str">
            <v>material</v>
          </cell>
          <cell r="D21598" t="str">
            <v>misc invoices by amir engr</v>
          </cell>
          <cell r="E21598">
            <v>37450</v>
          </cell>
        </row>
        <row r="21599">
          <cell r="B21599" t="str">
            <v>Meezan bank Head office</v>
          </cell>
          <cell r="C21599" t="str">
            <v>fuel</v>
          </cell>
          <cell r="D21599" t="str">
            <v>to salman for fuel</v>
          </cell>
          <cell r="E21599">
            <v>2000</v>
          </cell>
        </row>
        <row r="21600">
          <cell r="B21600" t="str">
            <v>Meezan bank Head office</v>
          </cell>
          <cell r="C21600" t="str">
            <v>fare</v>
          </cell>
          <cell r="D21600" t="str">
            <v>paid for suzuki</v>
          </cell>
          <cell r="E21600">
            <v>3000</v>
          </cell>
        </row>
        <row r="21601">
          <cell r="B21601" t="str">
            <v>office</v>
          </cell>
          <cell r="C21601" t="str">
            <v>office</v>
          </cell>
          <cell r="D21601" t="str">
            <v>umer for office use</v>
          </cell>
          <cell r="E21601">
            <v>3000</v>
          </cell>
        </row>
        <row r="21602">
          <cell r="B21602" t="str">
            <v>CITI Bank</v>
          </cell>
          <cell r="C21602" t="str">
            <v>fare</v>
          </cell>
          <cell r="D21602" t="str">
            <v>paid to suzuki for air guide air devices</v>
          </cell>
          <cell r="E21602">
            <v>3500</v>
          </cell>
        </row>
        <row r="21603">
          <cell r="B21603" t="str">
            <v>j outlet lucky one mall</v>
          </cell>
          <cell r="C21603" t="str">
            <v>fare</v>
          </cell>
          <cell r="D21603" t="str">
            <v>bykia</v>
          </cell>
          <cell r="E21603">
            <v>360</v>
          </cell>
        </row>
        <row r="21604">
          <cell r="B21604" t="str">
            <v>CITI Bank</v>
          </cell>
          <cell r="C21604" t="str">
            <v>fare</v>
          </cell>
          <cell r="D21604" t="str">
            <v>paid for rikshaw fare</v>
          </cell>
          <cell r="E21604">
            <v>800</v>
          </cell>
        </row>
        <row r="21605">
          <cell r="B21605" t="str">
            <v>BAH 12th Floor</v>
          </cell>
          <cell r="C21605" t="str">
            <v>shan control</v>
          </cell>
          <cell r="D21605" t="str">
            <v>Online by al madina to kashaf zahra care off imran shan control</v>
          </cell>
          <cell r="E21605">
            <v>85000</v>
          </cell>
        </row>
        <row r="21606">
          <cell r="B21606" t="str">
            <v>CITI Bank</v>
          </cell>
          <cell r="C21606" t="str">
            <v>Usman Enterprise</v>
          </cell>
          <cell r="D21606" t="str">
            <v>Online by al madina to faiz rasool care of usman enterprises</v>
          </cell>
          <cell r="E21606">
            <v>22000</v>
          </cell>
        </row>
        <row r="21607">
          <cell r="B21607" t="str">
            <v>j outlet lucky one mall</v>
          </cell>
          <cell r="C21607" t="str">
            <v>SCON VALVES</v>
          </cell>
          <cell r="D21607" t="str">
            <v>Online by al madina to imran khan care of scon valves</v>
          </cell>
          <cell r="E21607">
            <v>33420</v>
          </cell>
        </row>
        <row r="21608">
          <cell r="B21608" t="str">
            <v>Gul Ahmed</v>
          </cell>
          <cell r="C21608" t="str">
            <v>faheem elec</v>
          </cell>
          <cell r="D21608" t="str">
            <v>To faheem at Gul ahmed Labour work (by BH)</v>
          </cell>
          <cell r="E21608">
            <v>50000</v>
          </cell>
        </row>
        <row r="21609">
          <cell r="B21609" t="str">
            <v xml:space="preserve">MHR Personal </v>
          </cell>
          <cell r="C21609" t="str">
            <v>utilities bills</v>
          </cell>
          <cell r="D21609" t="str">
            <v>K elec bills</v>
          </cell>
          <cell r="E21609">
            <v>70728</v>
          </cell>
        </row>
        <row r="21610">
          <cell r="B21610" t="str">
            <v>office</v>
          </cell>
          <cell r="C21610" t="str">
            <v>utilities bills</v>
          </cell>
          <cell r="D21610" t="str">
            <v>K elec bills</v>
          </cell>
          <cell r="E21610">
            <v>80703</v>
          </cell>
        </row>
        <row r="21611">
          <cell r="B21611" t="str">
            <v xml:space="preserve">MHR Personal </v>
          </cell>
          <cell r="C21611" t="str">
            <v>utilities bills</v>
          </cell>
          <cell r="D21611" t="str">
            <v>SSGC bill paid</v>
          </cell>
          <cell r="E21611">
            <v>840</v>
          </cell>
        </row>
        <row r="21612">
          <cell r="B21612" t="str">
            <v>office</v>
          </cell>
          <cell r="C21612" t="str">
            <v>utilities bills</v>
          </cell>
          <cell r="D21612" t="str">
            <v>SSGC bill paid</v>
          </cell>
          <cell r="E21612">
            <v>1040</v>
          </cell>
        </row>
        <row r="21613">
          <cell r="B21613" t="str">
            <v>CITI Bank</v>
          </cell>
          <cell r="C21613" t="str">
            <v>fare</v>
          </cell>
          <cell r="D21613" t="str">
            <v>paid</v>
          </cell>
          <cell r="E21613">
            <v>600</v>
          </cell>
        </row>
        <row r="21614">
          <cell r="B21614" t="str">
            <v>Rehmat shipping</v>
          </cell>
          <cell r="C21614" t="str">
            <v>material</v>
          </cell>
          <cell r="D21614" t="str">
            <v>purchased pvc pipe  and elbow</v>
          </cell>
          <cell r="E21614">
            <v>2150</v>
          </cell>
        </row>
        <row r="21615">
          <cell r="B21615" t="str">
            <v>CITI Bank</v>
          </cell>
          <cell r="C21615" t="str">
            <v>fuel</v>
          </cell>
          <cell r="D21615" t="str">
            <v>to salman for fuel</v>
          </cell>
          <cell r="E21615">
            <v>1500</v>
          </cell>
        </row>
        <row r="21616">
          <cell r="B21616" t="str">
            <v>DHL office</v>
          </cell>
          <cell r="C21616" t="str">
            <v>material</v>
          </cell>
          <cell r="D21616" t="str">
            <v>purhcased r 410 purchased</v>
          </cell>
          <cell r="E21616">
            <v>43000</v>
          </cell>
        </row>
        <row r="21617">
          <cell r="B21617" t="str">
            <v>Meezan bank Head office</v>
          </cell>
          <cell r="C21617" t="str">
            <v>fare</v>
          </cell>
          <cell r="D21617" t="str">
            <v>paid to suzuki</v>
          </cell>
          <cell r="E21617">
            <v>1500</v>
          </cell>
        </row>
        <row r="21618">
          <cell r="B21618" t="str">
            <v>sana safinaz dml</v>
          </cell>
          <cell r="C21618" t="str">
            <v>fare</v>
          </cell>
          <cell r="D21618" t="str">
            <v>paid for air devices rent and builty charges</v>
          </cell>
          <cell r="E21618">
            <v>14930</v>
          </cell>
        </row>
        <row r="21619">
          <cell r="B21619" t="str">
            <v>Spar supermarket</v>
          </cell>
          <cell r="C21619" t="str">
            <v>fare</v>
          </cell>
          <cell r="D21619" t="str">
            <v>paid</v>
          </cell>
          <cell r="E21619">
            <v>1500</v>
          </cell>
        </row>
        <row r="21620">
          <cell r="B21620" t="str">
            <v>j outlet lucky one mall</v>
          </cell>
          <cell r="C21620" t="str">
            <v>fare</v>
          </cell>
          <cell r="D21620" t="str">
            <v>paid</v>
          </cell>
          <cell r="E21620">
            <v>1500</v>
          </cell>
        </row>
        <row r="21621">
          <cell r="B21621" t="str">
            <v>Rehmat shipping</v>
          </cell>
          <cell r="C21621" t="str">
            <v>fare</v>
          </cell>
          <cell r="D21621" t="str">
            <v>paid</v>
          </cell>
          <cell r="E21621">
            <v>1000</v>
          </cell>
        </row>
        <row r="21622">
          <cell r="B21622" t="str">
            <v>Engro 7th Floor</v>
          </cell>
          <cell r="C21622" t="str">
            <v>fare</v>
          </cell>
          <cell r="D21622" t="str">
            <v>sprinkler builty from lahore to karachi</v>
          </cell>
          <cell r="E21622">
            <v>3950</v>
          </cell>
        </row>
        <row r="21623">
          <cell r="B21623" t="str">
            <v>office</v>
          </cell>
          <cell r="C21623" t="str">
            <v>office</v>
          </cell>
          <cell r="D21623" t="str">
            <v>umer for office use</v>
          </cell>
          <cell r="E21623">
            <v>3000</v>
          </cell>
        </row>
        <row r="21624">
          <cell r="B21624" t="str">
            <v>BAH 12th Floor</v>
          </cell>
          <cell r="C21624" t="str">
            <v>material</v>
          </cell>
          <cell r="D21624" t="str">
            <v>water shield and brush from chemicon</v>
          </cell>
          <cell r="E21624">
            <v>5000</v>
          </cell>
        </row>
        <row r="21625">
          <cell r="B21625" t="str">
            <v>Meezan bank Head office</v>
          </cell>
          <cell r="C21625" t="str">
            <v>fare</v>
          </cell>
          <cell r="D21625" t="str">
            <v>paid to bykia</v>
          </cell>
          <cell r="E21625">
            <v>260</v>
          </cell>
        </row>
        <row r="21626">
          <cell r="B21626" t="str">
            <v>CITI Bank</v>
          </cell>
          <cell r="C21626" t="str">
            <v>material</v>
          </cell>
          <cell r="D21626" t="str">
            <v>red paid and tapes</v>
          </cell>
          <cell r="E21626">
            <v>5000</v>
          </cell>
        </row>
        <row r="21627">
          <cell r="B21627" t="str">
            <v>CITI Bank</v>
          </cell>
          <cell r="C21627" t="str">
            <v>fame international</v>
          </cell>
          <cell r="D21627" t="str">
            <v>Online by Al madina To Farhan care fame internatinal  = 54400</v>
          </cell>
          <cell r="E21627">
            <v>27200</v>
          </cell>
        </row>
        <row r="21628">
          <cell r="B21628" t="str">
            <v>GSK DMC</v>
          </cell>
          <cell r="C21628" t="str">
            <v>fame international</v>
          </cell>
          <cell r="D21628" t="str">
            <v>Online by Al madina To Farhan care fame internatinal  = 54400</v>
          </cell>
          <cell r="E21628">
            <v>27200</v>
          </cell>
        </row>
        <row r="21629">
          <cell r="B21629" t="str">
            <v>GSK DMC</v>
          </cell>
          <cell r="C21629" t="str">
            <v>de Creator</v>
          </cell>
          <cell r="D21629" t="str">
            <v>Online by Al madina To khalid najmi care offde creator</v>
          </cell>
          <cell r="E21629">
            <v>40000</v>
          </cell>
        </row>
        <row r="21630">
          <cell r="B21630" t="str">
            <v>CITI Bank</v>
          </cell>
          <cell r="C21630" t="str">
            <v>h3 hammer</v>
          </cell>
          <cell r="D21630" t="str">
            <v>Online by Al madina To khurshid care off h3 hammer</v>
          </cell>
          <cell r="E21630">
            <v>40000</v>
          </cell>
        </row>
        <row r="21631">
          <cell r="B21631" t="str">
            <v>Meezan Gujranwala</v>
          </cell>
          <cell r="C21631" t="str">
            <v>Touqeer</v>
          </cell>
          <cell r="D21631" t="str">
            <v>Online by Al madina To M. Khalid care off Touqeer in meezan gujrawala expenses</v>
          </cell>
          <cell r="E21631">
            <v>50000</v>
          </cell>
        </row>
        <row r="21632">
          <cell r="B21632" t="str">
            <v>BAH 12th Floor</v>
          </cell>
          <cell r="C21632" t="str">
            <v>H.S ahmed ally</v>
          </cell>
          <cell r="D21632" t="str">
            <v>Online by Al madina To Hasan shabbir care off HS Ahmed ally</v>
          </cell>
          <cell r="E21632">
            <v>562000</v>
          </cell>
        </row>
        <row r="21633">
          <cell r="B21633" t="str">
            <v>J out let DML</v>
          </cell>
          <cell r="C21633" t="str">
            <v>Material</v>
          </cell>
          <cell r="D21633" t="str">
            <v>Online by adeel to Syed murtaza hassan shah for Sesmi. Payment k dot</v>
          </cell>
          <cell r="E21633">
            <v>250000</v>
          </cell>
        </row>
        <row r="21634">
          <cell r="B21634" t="str">
            <v>NICVD</v>
          </cell>
          <cell r="C21634" t="str">
            <v>sami duct</v>
          </cell>
          <cell r="D21634" t="str">
            <v>sheet hawaka to sami by adeel</v>
          </cell>
          <cell r="E21634">
            <v>500000</v>
          </cell>
        </row>
        <row r="21635">
          <cell r="B21635" t="str">
            <v>Meezan bank Head office</v>
          </cell>
          <cell r="C21635" t="str">
            <v>fare</v>
          </cell>
          <cell r="D21635" t="str">
            <v>paid</v>
          </cell>
          <cell r="E21635">
            <v>1500</v>
          </cell>
        </row>
        <row r="21636">
          <cell r="B21636" t="str">
            <v>Meezan bank Head office</v>
          </cell>
          <cell r="C21636" t="str">
            <v>fare</v>
          </cell>
          <cell r="D21636" t="str">
            <v>bykia</v>
          </cell>
          <cell r="E21636">
            <v>400</v>
          </cell>
        </row>
        <row r="21637">
          <cell r="B21637" t="str">
            <v>j outlet lucky one mall</v>
          </cell>
          <cell r="C21637" t="str">
            <v>fare</v>
          </cell>
          <cell r="D21637" t="str">
            <v>paid</v>
          </cell>
          <cell r="E21637">
            <v>1200</v>
          </cell>
        </row>
        <row r="21638">
          <cell r="B21638" t="str">
            <v>Engro 7th Floor</v>
          </cell>
          <cell r="C21638" t="str">
            <v>fare</v>
          </cell>
          <cell r="D21638" t="str">
            <v>paid</v>
          </cell>
          <cell r="E21638">
            <v>2800</v>
          </cell>
        </row>
        <row r="21639">
          <cell r="B21639" t="str">
            <v>j outlet lucky one mall</v>
          </cell>
          <cell r="C21639" t="str">
            <v>fare</v>
          </cell>
          <cell r="D21639" t="str">
            <v>paid</v>
          </cell>
          <cell r="E21639">
            <v>4000</v>
          </cell>
        </row>
        <row r="21640">
          <cell r="B21640" t="str">
            <v>Engro 7th Floor</v>
          </cell>
          <cell r="C21640" t="str">
            <v>fare</v>
          </cell>
          <cell r="D21640" t="str">
            <v>paid</v>
          </cell>
          <cell r="E21640">
            <v>700</v>
          </cell>
        </row>
        <row r="21641">
          <cell r="B21641" t="str">
            <v>CITI Bank</v>
          </cell>
          <cell r="C21641" t="str">
            <v>fuel</v>
          </cell>
          <cell r="D21641" t="str">
            <v>to salman for fuel</v>
          </cell>
          <cell r="E21641">
            <v>1000</v>
          </cell>
        </row>
        <row r="21642">
          <cell r="B21642" t="str">
            <v>office</v>
          </cell>
          <cell r="C21642" t="str">
            <v>office</v>
          </cell>
          <cell r="D21642" t="str">
            <v>umer for office use</v>
          </cell>
          <cell r="E21642">
            <v>3000</v>
          </cell>
        </row>
        <row r="21643">
          <cell r="B21643" t="str">
            <v>Meezan bank Head office</v>
          </cell>
          <cell r="C21643" t="str">
            <v>guddu insulation</v>
          </cell>
          <cell r="D21643" t="str">
            <v>Cash collect by Guddu insulation from al madina steel</v>
          </cell>
          <cell r="E21643">
            <v>50000</v>
          </cell>
        </row>
        <row r="21644">
          <cell r="B21644" t="str">
            <v>BAH 12th Floor</v>
          </cell>
          <cell r="C21644" t="str">
            <v>pioneer steel</v>
          </cell>
          <cell r="D21644" t="str">
            <v>Cash collect by sheeraz pioneer steel = 400,000</v>
          </cell>
          <cell r="E21644">
            <v>127000</v>
          </cell>
        </row>
        <row r="21645">
          <cell r="B21645" t="str">
            <v>CITI Bank</v>
          </cell>
          <cell r="C21645" t="str">
            <v>pioneer steel</v>
          </cell>
          <cell r="D21645" t="str">
            <v>Cash collect by sheeraz pioneer steel = 400,000</v>
          </cell>
          <cell r="E21645">
            <v>273000</v>
          </cell>
        </row>
        <row r="21646">
          <cell r="B21646" t="str">
            <v>NICVD</v>
          </cell>
          <cell r="C21646" t="str">
            <v>Anand</v>
          </cell>
          <cell r="D21646" t="str">
            <v>Online by Al madina To DHEERAJ (ASAAN AC) care of annad in NICVD</v>
          </cell>
          <cell r="E21646">
            <v>50000</v>
          </cell>
        </row>
        <row r="21647">
          <cell r="B21647" t="str">
            <v>CITI Bank</v>
          </cell>
          <cell r="C21647" t="str">
            <v>fuel</v>
          </cell>
          <cell r="D21647" t="str">
            <v>to salman for fuel (given by ahsan)</v>
          </cell>
          <cell r="E21647">
            <v>1000</v>
          </cell>
        </row>
        <row r="21648">
          <cell r="B21648" t="str">
            <v>CITI Bank</v>
          </cell>
          <cell r="C21648" t="str">
            <v>fare</v>
          </cell>
          <cell r="D21648" t="str">
            <v>paid</v>
          </cell>
          <cell r="E21648">
            <v>700</v>
          </cell>
        </row>
        <row r="21649">
          <cell r="B21649" t="str">
            <v>j outlet lucky one mall</v>
          </cell>
          <cell r="C21649" t="str">
            <v>builty</v>
          </cell>
          <cell r="D21649" t="str">
            <v>paid</v>
          </cell>
          <cell r="E21649">
            <v>400</v>
          </cell>
        </row>
        <row r="21650">
          <cell r="B21650" t="str">
            <v>CITI Bank</v>
          </cell>
          <cell r="C21650" t="str">
            <v>material</v>
          </cell>
          <cell r="D21650" t="str">
            <v>purchased barrel nipples</v>
          </cell>
          <cell r="E21650">
            <v>7200</v>
          </cell>
        </row>
        <row r="21651">
          <cell r="B21651" t="str">
            <v>j outlet lucky one mall</v>
          </cell>
          <cell r="C21651" t="str">
            <v>material</v>
          </cell>
          <cell r="D21651" t="str">
            <v>purchased fittings</v>
          </cell>
          <cell r="E21651">
            <v>21600</v>
          </cell>
        </row>
        <row r="21652">
          <cell r="B21652" t="str">
            <v>j outlet lucky one mall</v>
          </cell>
          <cell r="C21652" t="str">
            <v>fuel</v>
          </cell>
          <cell r="D21652" t="str">
            <v>to ahsan</v>
          </cell>
          <cell r="E21652">
            <v>500</v>
          </cell>
        </row>
        <row r="21653">
          <cell r="B21653" t="str">
            <v>CITI Bank</v>
          </cell>
          <cell r="C21653" t="str">
            <v>fuel</v>
          </cell>
          <cell r="D21653" t="str">
            <v>to salman for fuel</v>
          </cell>
          <cell r="E21653">
            <v>1000</v>
          </cell>
        </row>
        <row r="21654">
          <cell r="B21654" t="str">
            <v>CITI Bank</v>
          </cell>
          <cell r="C21654" t="str">
            <v>fare</v>
          </cell>
          <cell r="D21654" t="str">
            <v>bykia</v>
          </cell>
          <cell r="E21654">
            <v>800</v>
          </cell>
        </row>
        <row r="21655">
          <cell r="B21655" t="str">
            <v>CITI Bank</v>
          </cell>
          <cell r="C21655" t="str">
            <v>material</v>
          </cell>
          <cell r="D21655" t="str">
            <v>purchased dammer tapes</v>
          </cell>
          <cell r="E21655">
            <v>4000</v>
          </cell>
        </row>
        <row r="21656">
          <cell r="B21656" t="str">
            <v>CITI Bank</v>
          </cell>
          <cell r="C21656" t="str">
            <v>material</v>
          </cell>
          <cell r="D21656" t="str">
            <v xml:space="preserve">purchased flexible pipe </v>
          </cell>
          <cell r="E21656">
            <v>29000</v>
          </cell>
        </row>
        <row r="21657">
          <cell r="B21657" t="str">
            <v>Rehmat shipping</v>
          </cell>
          <cell r="C21657" t="str">
            <v>wire</v>
          </cell>
          <cell r="D21657" t="str">
            <v>purchased control wire 2.5 mm 4 core</v>
          </cell>
          <cell r="E21657">
            <v>43200</v>
          </cell>
        </row>
        <row r="21658">
          <cell r="B21658" t="str">
            <v>DHL office</v>
          </cell>
          <cell r="C21658" t="str">
            <v>Adnan shamsi</v>
          </cell>
          <cell r="D21658" t="str">
            <v>To adnan shamsi for tagging (as recommed by nadeem bhai) (jazz cash by umer)</v>
          </cell>
          <cell r="E21658">
            <v>10000</v>
          </cell>
        </row>
        <row r="21659">
          <cell r="B21659" t="str">
            <v>CITI Bank</v>
          </cell>
          <cell r="C21659" t="str">
            <v>fare</v>
          </cell>
          <cell r="D21659" t="str">
            <v>paid</v>
          </cell>
          <cell r="E21659">
            <v>1400</v>
          </cell>
        </row>
        <row r="21660">
          <cell r="B21660" t="str">
            <v>office</v>
          </cell>
          <cell r="C21660" t="str">
            <v>office</v>
          </cell>
          <cell r="D21660" t="str">
            <v>umer for office use</v>
          </cell>
          <cell r="E21660">
            <v>4000</v>
          </cell>
        </row>
        <row r="21661">
          <cell r="B21661" t="str">
            <v>Rehmat shipping</v>
          </cell>
          <cell r="C21661" t="str">
            <v>Shabbir Brothers</v>
          </cell>
          <cell r="D21661" t="str">
            <v>Cash collect by Jibran care off Shabbir brothers for 
purhcased copper coil amt = 251,300</v>
          </cell>
          <cell r="E21661">
            <v>15500</v>
          </cell>
        </row>
        <row r="21662">
          <cell r="B21662" t="str">
            <v>BAF-Maintenance24</v>
          </cell>
          <cell r="C21662" t="str">
            <v>Shabbir Brothers</v>
          </cell>
          <cell r="D21662" t="str">
            <v>Cash collect by Jibran care off Shabbir brothers for 
purhcased copper coil amt = 251,300</v>
          </cell>
          <cell r="E21662">
            <v>14700</v>
          </cell>
        </row>
        <row r="21663">
          <cell r="B21663" t="str">
            <v>NICVD</v>
          </cell>
          <cell r="C21663" t="str">
            <v>Shabbir Brothers</v>
          </cell>
          <cell r="D21663" t="str">
            <v>Cash collect by Jibran care off Shabbir brothers for 
purhcased copper coil amt = 251,300</v>
          </cell>
          <cell r="E21663">
            <v>185000</v>
          </cell>
        </row>
        <row r="21664">
          <cell r="B21664" t="str">
            <v>CITI Bank</v>
          </cell>
          <cell r="C21664" t="str">
            <v>Shabbir Brothers</v>
          </cell>
          <cell r="D21664" t="str">
            <v>Cash collect by Jibran care off Shabbir brothers for 
purhcased copper coil amt = 251,300</v>
          </cell>
          <cell r="E21664">
            <v>36100</v>
          </cell>
        </row>
        <row r="21665">
          <cell r="B21665" t="str">
            <v>Engro 7th Floor</v>
          </cell>
          <cell r="C21665" t="str">
            <v>sajid pipe</v>
          </cell>
          <cell r="D21665" t="str">
            <v>MCB chq 2007570360</v>
          </cell>
          <cell r="E21665">
            <v>200000</v>
          </cell>
        </row>
        <row r="21666">
          <cell r="B21666" t="str">
            <v>office</v>
          </cell>
          <cell r="C21666" t="str">
            <v>salary</v>
          </cell>
          <cell r="D21666" t="str">
            <v>MCB chq 2007570362 Abuzar salary</v>
          </cell>
          <cell r="E21666">
            <v>70000</v>
          </cell>
        </row>
        <row r="21667">
          <cell r="B21667" t="str">
            <v>J out let DML</v>
          </cell>
          <cell r="C21667" t="str">
            <v>habib insulation</v>
          </cell>
          <cell r="D21667" t="str">
            <v>Chq rec from IK in account of Daraz office</v>
          </cell>
          <cell r="E21667">
            <v>2000000</v>
          </cell>
        </row>
        <row r="21668">
          <cell r="B21668" t="str">
            <v>Meezan bank Head office</v>
          </cell>
          <cell r="C21668" t="str">
            <v>iqbal sons</v>
          </cell>
          <cell r="D21668" t="str">
            <v>Chq rec from IK in account of Daraz office = 500,000</v>
          </cell>
          <cell r="E21668">
            <v>6290</v>
          </cell>
        </row>
        <row r="21669">
          <cell r="B21669" t="str">
            <v>Tomo JPMC</v>
          </cell>
          <cell r="C21669" t="str">
            <v>iqbal sons</v>
          </cell>
          <cell r="D21669" t="str">
            <v>Chq rec from IK in account of Daraz office = 500,000</v>
          </cell>
          <cell r="E21669">
            <v>13324</v>
          </cell>
        </row>
        <row r="21670">
          <cell r="B21670" t="str">
            <v>Engro 7th Floor</v>
          </cell>
          <cell r="C21670" t="str">
            <v>iqbal sons</v>
          </cell>
          <cell r="D21670" t="str">
            <v>Chq rec from IK in account of Daraz office = 500,000</v>
          </cell>
          <cell r="E21670">
            <v>127755</v>
          </cell>
        </row>
        <row r="21671">
          <cell r="B21671" t="str">
            <v>CITI Bank</v>
          </cell>
          <cell r="C21671" t="str">
            <v>iqbal sons</v>
          </cell>
          <cell r="D21671" t="str">
            <v>Chq rec from IK in account of Daraz office = 500,000</v>
          </cell>
          <cell r="E21671">
            <v>51167</v>
          </cell>
        </row>
        <row r="21672">
          <cell r="B21672" t="str">
            <v>DHL office</v>
          </cell>
          <cell r="C21672" t="str">
            <v>iqbal sons</v>
          </cell>
          <cell r="D21672" t="str">
            <v>Chq rec from IK in account of Daraz office = 500,000</v>
          </cell>
          <cell r="E21672">
            <v>148964</v>
          </cell>
        </row>
        <row r="21673">
          <cell r="B21673" t="str">
            <v>Sana safinaz DML</v>
          </cell>
          <cell r="C21673" t="str">
            <v>iqbal sons</v>
          </cell>
          <cell r="D21673" t="str">
            <v>Chq rec from IK in account of Daraz office = 500,000</v>
          </cell>
          <cell r="E21673">
            <v>152500</v>
          </cell>
        </row>
        <row r="21674">
          <cell r="B21674" t="str">
            <v>o/m NASTP</v>
          </cell>
          <cell r="C21674" t="str">
            <v>misc</v>
          </cell>
          <cell r="D21674" t="str">
            <v>MCB chq 2007570363 (pay order for nastp)</v>
          </cell>
          <cell r="E21674">
            <v>5000</v>
          </cell>
        </row>
        <row r="21675">
          <cell r="B21675" t="str">
            <v>Rehmat shipping</v>
          </cell>
          <cell r="C21675" t="str">
            <v>rafay</v>
          </cell>
          <cell r="D21675" t="str">
            <v>MCB chq 2007570365</v>
          </cell>
          <cell r="E21675">
            <v>200000</v>
          </cell>
        </row>
        <row r="21676">
          <cell r="B21676" t="str">
            <v>J outlet lucky one mall</v>
          </cell>
          <cell r="C21676" t="str">
            <v>IIL Pipe</v>
          </cell>
          <cell r="D21676" t="str">
            <v>MCB chq 2007570366</v>
          </cell>
          <cell r="E21676">
            <v>872837</v>
          </cell>
        </row>
        <row r="21677">
          <cell r="B21677" t="str">
            <v>Sana safinaz DML</v>
          </cell>
          <cell r="C21677" t="str">
            <v>nexus engineering</v>
          </cell>
          <cell r="D21677" t="str">
            <v>MCB chq 2007570367 (purhcaed 95 up right sprinklers by Ahsan)</v>
          </cell>
          <cell r="E21677">
            <v>141000</v>
          </cell>
        </row>
        <row r="21678">
          <cell r="B21678" t="str">
            <v>GSK DMC</v>
          </cell>
          <cell r="C21678" t="str">
            <v>captive air</v>
          </cell>
          <cell r="D21678" t="str">
            <v>Received from NEC Soneri bank # CA-72243941 (given to Captive air in GSK deal for FCU and WCPU)</v>
          </cell>
          <cell r="E21678">
            <v>1167156</v>
          </cell>
        </row>
        <row r="21679">
          <cell r="B21679" t="str">
            <v>GSK DMC</v>
          </cell>
          <cell r="C21679" t="str">
            <v>fakhri brothers</v>
          </cell>
          <cell r="D21679" t="str">
            <v xml:space="preserve">Received from IK in Engro Acc Bank HBL chq # 10002096 (Given to S.T Brothers) </v>
          </cell>
          <cell r="E21679">
            <v>3003000</v>
          </cell>
        </row>
        <row r="21680">
          <cell r="B21680" t="str">
            <v>CITI Bank</v>
          </cell>
          <cell r="C21680" t="str">
            <v>captive air</v>
          </cell>
          <cell r="D21680" t="str">
            <v>Received from IK Bank Al falah chq # 10002101 (Given to captive air in citi bank deal)</v>
          </cell>
          <cell r="E21680">
            <v>4598964</v>
          </cell>
        </row>
        <row r="21681">
          <cell r="B21681" t="str">
            <v>Meezan bank Head office</v>
          </cell>
          <cell r="C21681" t="str">
            <v>guddu insulation</v>
          </cell>
          <cell r="D21681" t="str">
            <v>MCB chq 2007570370</v>
          </cell>
          <cell r="E21681">
            <v>50000</v>
          </cell>
        </row>
        <row r="21682">
          <cell r="B21682" t="str">
            <v>O/M The Place</v>
          </cell>
          <cell r="C21682" t="str">
            <v>SST Tax</v>
          </cell>
          <cell r="D21682" t="str">
            <v>MCB chq 2007570372 = tot amt = 245779</v>
          </cell>
          <cell r="E21682">
            <v>45000</v>
          </cell>
        </row>
        <row r="21683">
          <cell r="B21683" t="str">
            <v xml:space="preserve">O/M Nue Multiplex </v>
          </cell>
          <cell r="C21683" t="str">
            <v>SST Tax</v>
          </cell>
          <cell r="D21683" t="str">
            <v>MCB chq 2007570372 = tot amt = 245779</v>
          </cell>
          <cell r="E21683">
            <v>49000</v>
          </cell>
        </row>
        <row r="21684">
          <cell r="B21684" t="str">
            <v>FTC Floors</v>
          </cell>
          <cell r="C21684" t="str">
            <v>SST Tax</v>
          </cell>
          <cell r="D21684" t="str">
            <v>MCB chq 2007570372 = tot amt = 245779</v>
          </cell>
          <cell r="E21684">
            <v>67744.56</v>
          </cell>
        </row>
        <row r="21685">
          <cell r="B21685" t="str">
            <v>o/m NASTP</v>
          </cell>
          <cell r="C21685" t="str">
            <v>SST Tax</v>
          </cell>
          <cell r="D21685" t="str">
            <v>MCB chq 2007570372 = tot amt = 245779</v>
          </cell>
          <cell r="E21685">
            <v>30000</v>
          </cell>
        </row>
        <row r="21686">
          <cell r="B21686" t="str">
            <v>BAF-Maintenance24</v>
          </cell>
          <cell r="C21686" t="str">
            <v>SST Tax</v>
          </cell>
          <cell r="D21686" t="str">
            <v>MCB chq 2007570372 = tot amt = 245779</v>
          </cell>
          <cell r="E21686">
            <v>54034</v>
          </cell>
        </row>
        <row r="21687">
          <cell r="B21687" t="str">
            <v>GSK DMC</v>
          </cell>
          <cell r="C21687" t="str">
            <v>captive air</v>
          </cell>
          <cell r="D21687" t="str">
            <v>Received from NEC -- Askari Bank chq # 00247711 (given to Captive air in GSK deal for FCU and WCPU)</v>
          </cell>
          <cell r="E21687">
            <v>291789</v>
          </cell>
        </row>
        <row r="21688">
          <cell r="B21688" t="str">
            <v>j outlet lucky one mall</v>
          </cell>
          <cell r="C21688" t="str">
            <v>sheeraz corportation</v>
          </cell>
          <cell r="D21688" t="str">
            <v>MCB chq 2007570381</v>
          </cell>
          <cell r="E21688">
            <v>91000</v>
          </cell>
        </row>
        <row r="21689">
          <cell r="B21689" t="str">
            <v>Daraz office</v>
          </cell>
          <cell r="C21689" t="str">
            <v>Received</v>
          </cell>
          <cell r="D21689" t="str">
            <v>Received from IK Meezan bank chq # A-03651162 (given to Powermech solutions PVt ltd care off Habib insulation)</v>
          </cell>
          <cell r="F21689">
            <v>2000000</v>
          </cell>
        </row>
        <row r="21690">
          <cell r="B21690" t="str">
            <v>Daraz office</v>
          </cell>
          <cell r="C21690" t="str">
            <v>Received</v>
          </cell>
          <cell r="D21690" t="str">
            <v>Received from IK Meezan bank chq # A-03651163 (given to Iqbal sons trading company)</v>
          </cell>
          <cell r="F21690">
            <v>500000</v>
          </cell>
        </row>
        <row r="21691">
          <cell r="B21691" t="str">
            <v>Salaam Taqaful</v>
          </cell>
          <cell r="C21691" t="str">
            <v>Received</v>
          </cell>
          <cell r="D21691" t="str">
            <v>Received from Salam Takaful Meezan bank acc # D-29366284 (depositted in MCB)</v>
          </cell>
          <cell r="F21691">
            <v>500000</v>
          </cell>
        </row>
        <row r="21692">
          <cell r="B21692" t="str">
            <v>O/M VISA office</v>
          </cell>
          <cell r="C21692" t="str">
            <v>Received</v>
          </cell>
          <cell r="D21692" t="str">
            <v>Received from EFSE against VISA Office maintenance April 24 to June 24</v>
          </cell>
          <cell r="F21692">
            <v>287787</v>
          </cell>
        </row>
        <row r="21693">
          <cell r="B21693" t="str">
            <v>FTC Floors</v>
          </cell>
          <cell r="C21693" t="str">
            <v>Received</v>
          </cell>
          <cell r="D21693" t="str">
            <v xml:space="preserve">FTC Monthly August 24 </v>
          </cell>
          <cell r="F21693">
            <v>280434</v>
          </cell>
        </row>
        <row r="21694">
          <cell r="B21694" t="str">
            <v>Air war college</v>
          </cell>
          <cell r="C21694" t="str">
            <v>Received</v>
          </cell>
          <cell r="D21694" t="str">
            <v>Received from DWP Technologies pvt ltd (transfer in MCB Account)</v>
          </cell>
          <cell r="F21694">
            <v>920000</v>
          </cell>
        </row>
        <row r="21695">
          <cell r="B21695" t="str">
            <v>Air war college</v>
          </cell>
          <cell r="C21695" t="str">
            <v>Received</v>
          </cell>
          <cell r="D21695" t="str">
            <v>Received from DWP Technologies pvt ltd (transfer in MCB Account)</v>
          </cell>
          <cell r="F21695">
            <v>920000</v>
          </cell>
        </row>
        <row r="21696">
          <cell r="B21696" t="str">
            <v>Air war college</v>
          </cell>
          <cell r="C21696" t="str">
            <v>Received</v>
          </cell>
          <cell r="D21696" t="str">
            <v>Received from DWP Technologies pvt ltd (transfer in MCB Account)</v>
          </cell>
          <cell r="F21696">
            <v>996829</v>
          </cell>
        </row>
        <row r="21697">
          <cell r="B21697" t="str">
            <v>o/m NASTP</v>
          </cell>
          <cell r="C21697" t="str">
            <v>Received</v>
          </cell>
          <cell r="D21697" t="str">
            <v>Received o/m bill for the month of August 24</v>
          </cell>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row>
        <row r="21699">
          <cell r="B21699" t="str">
            <v>Engro office</v>
          </cell>
          <cell r="C21699" t="str">
            <v>Received</v>
          </cell>
          <cell r="D21699" t="str">
            <v>Received from NEC Soneri bank # CA-72243941 (given to Captive air in GSK deal for FCU and WCPU)</v>
          </cell>
          <cell r="F21699">
            <v>1167156</v>
          </cell>
        </row>
        <row r="21700">
          <cell r="B21700" t="str">
            <v>BAF Phase VIII</v>
          </cell>
          <cell r="C21700" t="str">
            <v>Received</v>
          </cell>
          <cell r="D21700" t="str">
            <v>Received from Bank Al Habib (Online transfer)</v>
          </cell>
          <cell r="F21700">
            <v>866522</v>
          </cell>
        </row>
        <row r="21701">
          <cell r="B21701" t="str">
            <v>Engro 3rd &amp; 8th Floor</v>
          </cell>
          <cell r="C21701" t="str">
            <v>Received</v>
          </cell>
          <cell r="D21701" t="str">
            <v>Received from IK in Engro Acc Bank HBL chq # 10002096 (Given to S.T Brothers)</v>
          </cell>
          <cell r="F21701">
            <v>3003000</v>
          </cell>
        </row>
        <row r="21702">
          <cell r="B21702" t="str">
            <v>Engro 3rd &amp; 8th Floor</v>
          </cell>
          <cell r="C21702" t="str">
            <v>Received</v>
          </cell>
          <cell r="D21702" t="str">
            <v>Received from IK in Engro Acc Bank Al falah chq # 56088265 (Given to Al madina steel)</v>
          </cell>
          <cell r="F21702">
            <v>3000000</v>
          </cell>
        </row>
        <row r="21703">
          <cell r="B21703" t="str">
            <v>Engro 3rd &amp; 8th Floor</v>
          </cell>
          <cell r="C21703" t="str">
            <v>Received</v>
          </cell>
          <cell r="D21703" t="str">
            <v>1% invoice charges</v>
          </cell>
          <cell r="E21703">
            <v>10000</v>
          </cell>
        </row>
        <row r="21704">
          <cell r="B21704" t="str">
            <v>CITI Bank</v>
          </cell>
          <cell r="C21704" t="str">
            <v>Received</v>
          </cell>
          <cell r="D21704" t="str">
            <v>Received from IK Bank Al falah chq # 10002101 (Given to captive air in citi bank deal)</v>
          </cell>
          <cell r="F21704">
            <v>4598964</v>
          </cell>
        </row>
        <row r="21705">
          <cell r="B21705" t="str">
            <v>Imtiaz supermarket</v>
          </cell>
          <cell r="C21705" t="str">
            <v>Received</v>
          </cell>
          <cell r="D21705" t="str">
            <v>Received 40% advance payment from Imtiaz (BAFL chq # 27809079)</v>
          </cell>
          <cell r="F21705">
            <v>5370002</v>
          </cell>
        </row>
        <row r="21706">
          <cell r="B21706" t="str">
            <v>o/m NASTP</v>
          </cell>
          <cell r="C21706" t="str">
            <v>Received</v>
          </cell>
          <cell r="D21706" t="str">
            <v>Received o/m bill for the month of September 24</v>
          </cell>
          <cell r="F21706">
            <v>1947260</v>
          </cell>
        </row>
        <row r="21707">
          <cell r="B21707" t="str">
            <v>Meezan Gujranwala</v>
          </cell>
          <cell r="C21707" t="str">
            <v>Received</v>
          </cell>
          <cell r="D21707" t="str">
            <v>Received Mob avdance</v>
          </cell>
          <cell r="F21707">
            <v>4009600</v>
          </cell>
        </row>
        <row r="21708">
          <cell r="B21708" t="str">
            <v>FTC Floors</v>
          </cell>
          <cell r="C21708" t="str">
            <v>Received</v>
          </cell>
          <cell r="D21708" t="str">
            <v xml:space="preserve">FTC Monthly Sept 24 </v>
          </cell>
          <cell r="F21708">
            <v>280434</v>
          </cell>
        </row>
        <row r="21709">
          <cell r="B21709" t="str">
            <v>Generation DML</v>
          </cell>
          <cell r="C21709" t="str">
            <v>Received</v>
          </cell>
          <cell r="D21709" t="str">
            <v>Received from Ik in acc of generation (Meezan bank chq # A-90115315 Given to Universal traders)</v>
          </cell>
          <cell r="F21709">
            <v>1423285</v>
          </cell>
        </row>
        <row r="21710">
          <cell r="B21710" t="str">
            <v>CITI Bank</v>
          </cell>
          <cell r="C21710" t="str">
            <v>Received</v>
          </cell>
          <cell r="D21710" t="str">
            <v>Received from Ik in acc of Citi bank (Meezan bank chq # A-03651312 Given to Al madina steel traders)</v>
          </cell>
          <cell r="F21710">
            <v>4000000</v>
          </cell>
        </row>
        <row r="21711">
          <cell r="B21711" t="str">
            <v>CITI Bank</v>
          </cell>
          <cell r="C21711" t="str">
            <v>Received</v>
          </cell>
          <cell r="D21711" t="str">
            <v>1% invoice charges</v>
          </cell>
          <cell r="E21711">
            <v>40000</v>
          </cell>
        </row>
        <row r="21712">
          <cell r="B21712" t="str">
            <v>Gul Ahmed</v>
          </cell>
          <cell r="C21712" t="str">
            <v>Received</v>
          </cell>
          <cell r="D21712" t="str">
            <v>Received from Ik in acc of Gul ahmed (HBL chq # 10002119 Given to Universal traders)</v>
          </cell>
          <cell r="F21712">
            <v>5707581</v>
          </cell>
        </row>
        <row r="21713">
          <cell r="B21713" t="str">
            <v>Engro office</v>
          </cell>
          <cell r="C21713" t="str">
            <v>Received</v>
          </cell>
          <cell r="D21713" t="str">
            <v>Received from NEC -- Askari Bank chq # 00247711 (given to Captive air in GSK deal for FCU and WCPU)</v>
          </cell>
          <cell r="F21713">
            <v>291789</v>
          </cell>
        </row>
        <row r="21714">
          <cell r="B21714" t="str">
            <v>GSK DMC</v>
          </cell>
          <cell r="C21714" t="str">
            <v>Received</v>
          </cell>
          <cell r="D21714" t="str">
            <v>Rec 15% payment rev against bill from MY in acc of GSK (Given to Al madina steel traders against GST invoice)</v>
          </cell>
          <cell r="F21714">
            <v>3348924</v>
          </cell>
        </row>
        <row r="21715">
          <cell r="B21715" t="str">
            <v>GSK DMC</v>
          </cell>
          <cell r="C21715" t="str">
            <v>Received</v>
          </cell>
          <cell r="D21715" t="str">
            <v>1% invoice charges</v>
          </cell>
          <cell r="E21715">
            <v>33489</v>
          </cell>
        </row>
        <row r="21716">
          <cell r="B21716" t="str">
            <v>saifee hospital</v>
          </cell>
          <cell r="C21716" t="str">
            <v>Received</v>
          </cell>
          <cell r="D21716" t="str">
            <v>Rec cash chq (BAHL chq # 11606761)</v>
          </cell>
          <cell r="F21716">
            <v>500000</v>
          </cell>
        </row>
        <row r="21717">
          <cell r="B21717" t="str">
            <v>BAH 12th Floor</v>
          </cell>
          <cell r="C21717" t="str">
            <v>material</v>
          </cell>
          <cell r="D21717" t="str">
            <v>purhcased bush</v>
          </cell>
          <cell r="E21717">
            <v>200</v>
          </cell>
        </row>
        <row r="21718">
          <cell r="B21718" t="str">
            <v>CITI Bank</v>
          </cell>
          <cell r="C21718" t="str">
            <v>fare</v>
          </cell>
          <cell r="D21718" t="str">
            <v>paid to muneer riksahw</v>
          </cell>
          <cell r="E21718">
            <v>1600</v>
          </cell>
        </row>
        <row r="21719">
          <cell r="B21719" t="str">
            <v>NICVD</v>
          </cell>
          <cell r="C21719" t="str">
            <v>fare</v>
          </cell>
          <cell r="D21719" t="str">
            <v>paid to rikshaw</v>
          </cell>
          <cell r="E21719">
            <v>1500</v>
          </cell>
        </row>
        <row r="21720">
          <cell r="B21720" t="str">
            <v>j outlet lucky one mall</v>
          </cell>
          <cell r="C21720" t="str">
            <v>fare</v>
          </cell>
          <cell r="D21720" t="str">
            <v>paid to suzuki</v>
          </cell>
          <cell r="E21720">
            <v>4000</v>
          </cell>
        </row>
        <row r="21721">
          <cell r="B21721" t="str">
            <v>j outlet lucky one mall</v>
          </cell>
          <cell r="C21721" t="str">
            <v>material</v>
          </cell>
          <cell r="D21721" t="str">
            <v xml:space="preserve">Purchased jubilee clamp </v>
          </cell>
          <cell r="E21721">
            <v>18000</v>
          </cell>
        </row>
        <row r="21722">
          <cell r="B21722" t="str">
            <v>j outlet lucky one mall</v>
          </cell>
          <cell r="C21722" t="str">
            <v>material</v>
          </cell>
          <cell r="D21722" t="str">
            <v>Purchased cuttings disks</v>
          </cell>
          <cell r="E21722">
            <v>1625</v>
          </cell>
        </row>
        <row r="21723">
          <cell r="B21723" t="str">
            <v>CITI Bank</v>
          </cell>
          <cell r="C21723" t="str">
            <v>fuel</v>
          </cell>
          <cell r="D21723" t="str">
            <v>to kamran for 2 times</v>
          </cell>
          <cell r="E21723">
            <v>400</v>
          </cell>
        </row>
        <row r="21724">
          <cell r="B21724" t="str">
            <v>Rehmat shipping</v>
          </cell>
          <cell r="C21724" t="str">
            <v>fare</v>
          </cell>
          <cell r="D21724" t="str">
            <v>paid</v>
          </cell>
          <cell r="E21724">
            <v>800</v>
          </cell>
        </row>
        <row r="21725">
          <cell r="B21725" t="str">
            <v>CITI Bank</v>
          </cell>
          <cell r="C21725" t="str">
            <v>parking</v>
          </cell>
          <cell r="D21725" t="str">
            <v>given to salman rider</v>
          </cell>
          <cell r="E21725">
            <v>1000</v>
          </cell>
        </row>
        <row r="21726">
          <cell r="B21726" t="str">
            <v>GSK DMC</v>
          </cell>
          <cell r="C21726" t="str">
            <v>misc</v>
          </cell>
          <cell r="D21726" t="str">
            <v>to salman for bike tube</v>
          </cell>
          <cell r="E21726">
            <v>650</v>
          </cell>
        </row>
        <row r="21727">
          <cell r="B21727" t="str">
            <v>office</v>
          </cell>
          <cell r="C21727" t="str">
            <v>misc</v>
          </cell>
          <cell r="D21727" t="str">
            <v>to umer for office use</v>
          </cell>
          <cell r="E21727">
            <v>2000</v>
          </cell>
        </row>
        <row r="21728">
          <cell r="B21728" t="str">
            <v>sana safinaz dml</v>
          </cell>
          <cell r="C21728" t="str">
            <v>material</v>
          </cell>
          <cell r="D21728" t="str">
            <v>purhcased nut bolt and washer (jazz cash to ayaz niaz)</v>
          </cell>
          <cell r="E21728">
            <v>5000</v>
          </cell>
        </row>
        <row r="21729">
          <cell r="B21729" t="str">
            <v>Meezan bank Head office</v>
          </cell>
          <cell r="C21729" t="str">
            <v>material</v>
          </cell>
          <cell r="D21729" t="str">
            <v xml:space="preserve">purchased of paint glue from fast cool </v>
          </cell>
          <cell r="E21729">
            <v>25000</v>
          </cell>
        </row>
        <row r="21730">
          <cell r="B21730" t="str">
            <v>CITI Bank</v>
          </cell>
          <cell r="C21730" t="str">
            <v>clothes</v>
          </cell>
          <cell r="D21730" t="str">
            <v>Online by Al madina To M. kamil care off saeed clothes = 46500</v>
          </cell>
          <cell r="E21730">
            <v>15500</v>
          </cell>
        </row>
        <row r="21731">
          <cell r="B21731" t="str">
            <v>GSK DMC</v>
          </cell>
          <cell r="C21731" t="str">
            <v>clothes</v>
          </cell>
          <cell r="D21731" t="str">
            <v>Online by Al madina To M. kamil care off saeed clothes = 46500</v>
          </cell>
          <cell r="E21731">
            <v>15500</v>
          </cell>
        </row>
        <row r="21732">
          <cell r="B21732" t="str">
            <v>Meezan bank Head office</v>
          </cell>
          <cell r="C21732" t="str">
            <v>clothes</v>
          </cell>
          <cell r="D21732" t="str">
            <v>Online by Al madina To M. kamil care off saeed clothes = 46500</v>
          </cell>
          <cell r="E21732">
            <v>15500</v>
          </cell>
        </row>
        <row r="21733">
          <cell r="B21733" t="str">
            <v>Meezan bank Head office</v>
          </cell>
          <cell r="C21733" t="str">
            <v>Tariq automation</v>
          </cell>
          <cell r="D21733" t="str">
            <v>cash collect by ashfaq sahab</v>
          </cell>
          <cell r="E21733">
            <v>200000</v>
          </cell>
        </row>
        <row r="21734">
          <cell r="B21734" t="str">
            <v>sana safinaz dml</v>
          </cell>
          <cell r="C21734" t="str">
            <v>Material</v>
          </cell>
          <cell r="D21734" t="str">
            <v>Online by adeel to Syed murtaza hassan shah for Sesmi. Payment</v>
          </cell>
          <cell r="E21734">
            <v>240000</v>
          </cell>
        </row>
        <row r="21735">
          <cell r="B21735" t="str">
            <v>sana safinaz dml</v>
          </cell>
          <cell r="C21735" t="str">
            <v>Material</v>
          </cell>
          <cell r="D21735" t="str">
            <v>Online by adeel to Syed murtaza hassan shah for Sesmi. Payment</v>
          </cell>
          <cell r="E21735">
            <v>31500</v>
          </cell>
        </row>
        <row r="21736">
          <cell r="B21736" t="str">
            <v>Gul Ahmed</v>
          </cell>
          <cell r="C21736" t="str">
            <v>GREE PAKISTAN</v>
          </cell>
          <cell r="D21736" t="str">
            <v>Online by adeel to Fahad ali khan against units repairing</v>
          </cell>
          <cell r="E21736">
            <v>300000</v>
          </cell>
        </row>
        <row r="21737">
          <cell r="B21737" t="str">
            <v>BAH 12th Floor</v>
          </cell>
          <cell r="C21737" t="str">
            <v>material</v>
          </cell>
          <cell r="D21737" t="str">
            <v>misc invoice by faheem</v>
          </cell>
          <cell r="E21737">
            <v>21000</v>
          </cell>
        </row>
        <row r="21738">
          <cell r="B21738" t="str">
            <v>CITI Bank</v>
          </cell>
          <cell r="C21738" t="str">
            <v>material</v>
          </cell>
          <cell r="D21738" t="str">
            <v>mic invoices by jahangeer</v>
          </cell>
          <cell r="E21738">
            <v>8870</v>
          </cell>
        </row>
        <row r="21739">
          <cell r="B21739" t="str">
            <v>Meezan bank Head office</v>
          </cell>
          <cell r="C21739" t="str">
            <v>material</v>
          </cell>
          <cell r="D21739" t="str">
            <v>misc invoices by amir engr</v>
          </cell>
          <cell r="E21739">
            <v>18320</v>
          </cell>
        </row>
        <row r="21740">
          <cell r="B21740" t="str">
            <v>CITI Bank</v>
          </cell>
          <cell r="C21740" t="str">
            <v>material</v>
          </cell>
          <cell r="D21740" t="str">
            <v>purchased colour material + mixing oil + brush</v>
          </cell>
          <cell r="E21740">
            <v>5200</v>
          </cell>
        </row>
        <row r="21741">
          <cell r="B21741" t="str">
            <v>CITI Bank</v>
          </cell>
          <cell r="C21741" t="str">
            <v>salary</v>
          </cell>
          <cell r="D21741" t="str">
            <v xml:space="preserve">Nizamuddin salary </v>
          </cell>
          <cell r="E21741">
            <v>27650</v>
          </cell>
        </row>
        <row r="21742">
          <cell r="B21742" t="str">
            <v>Engro 7th Floor</v>
          </cell>
          <cell r="C21742" t="str">
            <v>fare</v>
          </cell>
          <cell r="D21742" t="str">
            <v>paid to suzuki for material from sute to office</v>
          </cell>
          <cell r="E21742">
            <v>3000</v>
          </cell>
        </row>
        <row r="21743">
          <cell r="B21743" t="str">
            <v>office</v>
          </cell>
          <cell r="C21743" t="str">
            <v>salary</v>
          </cell>
          <cell r="D21743" t="str">
            <v>to umar for salary</v>
          </cell>
          <cell r="E21743">
            <v>21000</v>
          </cell>
        </row>
        <row r="21744">
          <cell r="B21744" t="str">
            <v>office</v>
          </cell>
          <cell r="C21744" t="str">
            <v>salary</v>
          </cell>
          <cell r="D21744" t="str">
            <v>to mossi</v>
          </cell>
          <cell r="E21744">
            <v>6000</v>
          </cell>
        </row>
        <row r="21745">
          <cell r="B21745" t="str">
            <v>office</v>
          </cell>
          <cell r="C21745" t="str">
            <v>misc</v>
          </cell>
          <cell r="D21745" t="str">
            <v>to umer for car wash</v>
          </cell>
          <cell r="E21745">
            <v>2500</v>
          </cell>
        </row>
        <row r="21746">
          <cell r="B21746" t="str">
            <v>Sana safinaz DML</v>
          </cell>
          <cell r="C21746" t="str">
            <v>SCON VALVES</v>
          </cell>
          <cell r="D21746" t="str">
            <v>Online by al madina to Imran Khan for Payment to Scon valves for strainer and air vents for Sana safinaz DML</v>
          </cell>
          <cell r="E21746">
            <v>31857</v>
          </cell>
        </row>
        <row r="21747">
          <cell r="B21747" t="str">
            <v>Tri fit Gym</v>
          </cell>
          <cell r="C21747" t="str">
            <v>fare</v>
          </cell>
          <cell r="D21747" t="str">
            <v xml:space="preserve">paid </v>
          </cell>
          <cell r="E21747">
            <v>1000</v>
          </cell>
        </row>
        <row r="21748">
          <cell r="B21748" t="str">
            <v>Tri fit Gym</v>
          </cell>
          <cell r="C21748" t="str">
            <v>material</v>
          </cell>
          <cell r="D21748" t="str">
            <v>purchased rubber isolaer 3 nos</v>
          </cell>
          <cell r="E21748">
            <v>2475</v>
          </cell>
        </row>
        <row r="21749">
          <cell r="B21749" t="str">
            <v>Tri fit Gym</v>
          </cell>
          <cell r="C21749" t="str">
            <v>fuel</v>
          </cell>
          <cell r="D21749" t="str">
            <v>paid to salman rider</v>
          </cell>
          <cell r="E21749">
            <v>1000</v>
          </cell>
        </row>
        <row r="21750">
          <cell r="B21750" t="str">
            <v>Tri fit Gym</v>
          </cell>
          <cell r="C21750" t="str">
            <v>fare</v>
          </cell>
          <cell r="D21750" t="str">
            <v>paid to rikshaw for insulation</v>
          </cell>
          <cell r="E21750">
            <v>1000</v>
          </cell>
        </row>
        <row r="21751">
          <cell r="B21751" t="str">
            <v>office</v>
          </cell>
          <cell r="C21751" t="str">
            <v>misc</v>
          </cell>
          <cell r="D21751" t="str">
            <v>to umer for office use</v>
          </cell>
          <cell r="E21751">
            <v>3000</v>
          </cell>
        </row>
        <row r="21752">
          <cell r="B21752" t="str">
            <v>o/m NASTP</v>
          </cell>
          <cell r="C21752" t="str">
            <v>fare</v>
          </cell>
          <cell r="D21752" t="str">
            <v>bykia</v>
          </cell>
          <cell r="E21752">
            <v>300</v>
          </cell>
        </row>
        <row r="21753">
          <cell r="B21753" t="str">
            <v>OT area JPMC</v>
          </cell>
          <cell r="C21753" t="str">
            <v>azaad duct</v>
          </cell>
          <cell r="D21753" t="str">
            <v>cash paid in labour uptodate is 10,000</v>
          </cell>
          <cell r="E21753">
            <v>6000</v>
          </cell>
        </row>
        <row r="21754">
          <cell r="B21754" t="str">
            <v>ot area jpmc</v>
          </cell>
          <cell r="C21754" t="str">
            <v>material</v>
          </cell>
          <cell r="D21754" t="str">
            <v>to azaad for material</v>
          </cell>
          <cell r="E21754">
            <v>500</v>
          </cell>
        </row>
        <row r="21755">
          <cell r="B21755" t="str">
            <v>CITI Bank</v>
          </cell>
          <cell r="C21755" t="str">
            <v>material</v>
          </cell>
          <cell r="D21755" t="str">
            <v>purchased flexible pipe 03 nos</v>
          </cell>
          <cell r="E21755">
            <v>7200</v>
          </cell>
        </row>
        <row r="21756">
          <cell r="B21756" t="str">
            <v>NICVD</v>
          </cell>
          <cell r="C21756" t="str">
            <v>material</v>
          </cell>
          <cell r="D21756" t="str">
            <v>purchased dammer tapes 40</v>
          </cell>
          <cell r="E21756">
            <v>5800</v>
          </cell>
        </row>
        <row r="21757">
          <cell r="B21757" t="str">
            <v>CITI Bank</v>
          </cell>
          <cell r="C21757" t="str">
            <v>fare</v>
          </cell>
          <cell r="D21757" t="str">
            <v>to danish from air guide to office</v>
          </cell>
          <cell r="E21757">
            <v>3000</v>
          </cell>
        </row>
        <row r="21758">
          <cell r="B21758" t="str">
            <v>j outlet lucky one mall</v>
          </cell>
          <cell r="C21758" t="str">
            <v>fare</v>
          </cell>
          <cell r="D21758" t="str">
            <v>paid</v>
          </cell>
          <cell r="E21758">
            <v>800</v>
          </cell>
        </row>
        <row r="21759">
          <cell r="B21759" t="str">
            <v>Bahria project</v>
          </cell>
          <cell r="C21759" t="str">
            <v>SSGC work</v>
          </cell>
          <cell r="D21759" t="str">
            <v>paid to SSGC contractor for work at site</v>
          </cell>
          <cell r="E21759">
            <v>25000</v>
          </cell>
        </row>
        <row r="21760">
          <cell r="B21760" t="str">
            <v>Tri fit Gym</v>
          </cell>
          <cell r="C21760" t="str">
            <v>fare</v>
          </cell>
          <cell r="D21760" t="str">
            <v>paid</v>
          </cell>
          <cell r="E21760">
            <v>3500</v>
          </cell>
        </row>
        <row r="21761">
          <cell r="B21761" t="str">
            <v>j outlet lucky one mall</v>
          </cell>
          <cell r="C21761" t="str">
            <v>fare</v>
          </cell>
          <cell r="D21761" t="str">
            <v>paid</v>
          </cell>
          <cell r="E21761">
            <v>2800</v>
          </cell>
        </row>
        <row r="21762">
          <cell r="B21762" t="str">
            <v>office</v>
          </cell>
          <cell r="C21762" t="str">
            <v>misc</v>
          </cell>
          <cell r="D21762" t="str">
            <v>office mineral water 28 bottles</v>
          </cell>
          <cell r="E21762">
            <v>3360</v>
          </cell>
        </row>
        <row r="21763">
          <cell r="B21763" t="str">
            <v>Sana safinaz DML</v>
          </cell>
          <cell r="C21763" t="str">
            <v>material</v>
          </cell>
          <cell r="D21763" t="str">
            <v>Online by al madina to RIAZ HUSSAIN for noman site expenses</v>
          </cell>
          <cell r="E21763">
            <v>32000</v>
          </cell>
        </row>
        <row r="21764">
          <cell r="B21764" t="str">
            <v>Meezan bank Head office</v>
          </cell>
          <cell r="C21764" t="str">
            <v>material</v>
          </cell>
          <cell r="D21764" t="str">
            <v xml:space="preserve">Online by al madina to Gul ahmed diwan for purchased MS Pipe Round 24 SWG 60 Rft for meezan bank </v>
          </cell>
          <cell r="E21764">
            <v>21900</v>
          </cell>
        </row>
        <row r="21765">
          <cell r="B21765" t="str">
            <v>Meezan bank Head office</v>
          </cell>
          <cell r="C21765" t="str">
            <v>Adam regger</v>
          </cell>
          <cell r="D21765" t="str">
            <v>cash collect from al madina by imran payment to adam regger in meezan bank for regging of fans</v>
          </cell>
          <cell r="E21765">
            <v>30000</v>
          </cell>
        </row>
        <row r="21766">
          <cell r="B21766" t="str">
            <v>tahiri Masjid</v>
          </cell>
          <cell r="C21766" t="str">
            <v>material</v>
          </cell>
          <cell r="D21766" t="str">
            <v>Online by adeel to M. Aleem for Tahiry masjid sadder expense</v>
          </cell>
          <cell r="E21766">
            <v>50000</v>
          </cell>
        </row>
        <row r="21767">
          <cell r="B21767" t="str">
            <v>BAH 12th Floor</v>
          </cell>
          <cell r="C21767" t="str">
            <v>Material</v>
          </cell>
          <cell r="D21767" t="str">
            <v>Online by adeel to Yousuf masih to BAHL</v>
          </cell>
          <cell r="E21767">
            <v>50000</v>
          </cell>
        </row>
        <row r="21768">
          <cell r="B21768" t="str">
            <v>O/M The Place</v>
          </cell>
          <cell r="C21768" t="str">
            <v>fuel</v>
          </cell>
          <cell r="D21768" t="str">
            <v>to mumtaz for fuel</v>
          </cell>
          <cell r="E21768">
            <v>500</v>
          </cell>
        </row>
        <row r="21769">
          <cell r="B21769" t="str">
            <v>Spar supermarket</v>
          </cell>
          <cell r="C21769" t="str">
            <v>material</v>
          </cell>
          <cell r="D21769" t="str">
            <v>purhcased high light and bulb</v>
          </cell>
          <cell r="E21769">
            <v>3300</v>
          </cell>
        </row>
        <row r="21770">
          <cell r="B21770" t="str">
            <v>family area</v>
          </cell>
          <cell r="C21770" t="str">
            <v>material</v>
          </cell>
          <cell r="D21770" t="str">
            <v>purchased wire mesh</v>
          </cell>
          <cell r="E21770">
            <v>2625</v>
          </cell>
        </row>
        <row r="21771">
          <cell r="B21771" t="str">
            <v>office</v>
          </cell>
          <cell r="C21771" t="str">
            <v>misc</v>
          </cell>
          <cell r="D21771" t="str">
            <v>to umer for office use</v>
          </cell>
          <cell r="E21771">
            <v>3000</v>
          </cell>
        </row>
        <row r="21772">
          <cell r="B21772" t="str">
            <v>FTC Floors</v>
          </cell>
          <cell r="C21772" t="str">
            <v>salary</v>
          </cell>
          <cell r="D21772" t="str">
            <v>ftc staff salaries</v>
          </cell>
          <cell r="E21772">
            <v>213333</v>
          </cell>
        </row>
        <row r="21773">
          <cell r="B21773" t="str">
            <v>FTC Floors</v>
          </cell>
          <cell r="C21773" t="str">
            <v>material</v>
          </cell>
          <cell r="D21773" t="str">
            <v>to sami for ftc site material</v>
          </cell>
          <cell r="E21773">
            <v>5000</v>
          </cell>
        </row>
        <row r="21774">
          <cell r="B21774" t="str">
            <v>FTC Floors</v>
          </cell>
          <cell r="C21774" t="str">
            <v>misc</v>
          </cell>
          <cell r="D21774" t="str">
            <v>tea and refreshment</v>
          </cell>
          <cell r="E21774">
            <v>3000</v>
          </cell>
        </row>
        <row r="21775">
          <cell r="B21775" t="str">
            <v xml:space="preserve">MHR Personal </v>
          </cell>
          <cell r="C21775" t="str">
            <v>rehana rehan</v>
          </cell>
          <cell r="D21775" t="str">
            <v>ufone super card</v>
          </cell>
          <cell r="E21775">
            <v>1200</v>
          </cell>
        </row>
        <row r="21776">
          <cell r="B21776" t="str">
            <v>O/M The Place</v>
          </cell>
          <cell r="C21776" t="str">
            <v>salary</v>
          </cell>
          <cell r="D21776" t="str">
            <v>The place staff salaries</v>
          </cell>
          <cell r="E21776">
            <v>139294.3548387097</v>
          </cell>
        </row>
        <row r="21777">
          <cell r="B21777" t="str">
            <v>Spar supermarket</v>
          </cell>
          <cell r="C21777" t="str">
            <v>fare</v>
          </cell>
          <cell r="D21777" t="str">
            <v>paid</v>
          </cell>
          <cell r="E21777">
            <v>800</v>
          </cell>
        </row>
        <row r="21778">
          <cell r="B21778" t="str">
            <v>Engro 7th Floor</v>
          </cell>
          <cell r="C21778" t="str">
            <v>material</v>
          </cell>
          <cell r="D21778" t="str">
            <v>purhcased 22 nos pendent sprinkler from nexus engineering</v>
          </cell>
          <cell r="E21778">
            <v>33000</v>
          </cell>
        </row>
        <row r="21779">
          <cell r="B21779" t="str">
            <v>CITI Bank</v>
          </cell>
          <cell r="C21779" t="str">
            <v>salary</v>
          </cell>
          <cell r="D21779" t="str">
            <v>Jahangeer salary</v>
          </cell>
          <cell r="E21779">
            <v>100500</v>
          </cell>
        </row>
        <row r="21780">
          <cell r="B21780" t="str">
            <v>CITI Bank</v>
          </cell>
          <cell r="C21780" t="str">
            <v>h3 hammer</v>
          </cell>
          <cell r="D21780" t="str">
            <v>Online by adeel to M. khursheed care off H3 hammer for floor drain and clean out</v>
          </cell>
          <cell r="E21780">
            <v>123000</v>
          </cell>
        </row>
        <row r="21781">
          <cell r="B21781" t="str">
            <v>Rehmat shipping</v>
          </cell>
          <cell r="C21781" t="str">
            <v>mujahid gas</v>
          </cell>
          <cell r="D21781" t="str">
            <v>Online by adeel to mujahid gas = 50,000</v>
          </cell>
          <cell r="E21781">
            <v>12500</v>
          </cell>
        </row>
        <row r="21782">
          <cell r="B21782" t="str">
            <v>Riazeda project</v>
          </cell>
          <cell r="C21782" t="str">
            <v>mujahid gas</v>
          </cell>
          <cell r="D21782" t="str">
            <v>Online by adeel to mujahid gas = 50,000</v>
          </cell>
          <cell r="E21782">
            <v>12500</v>
          </cell>
        </row>
        <row r="21783">
          <cell r="B21783" t="str">
            <v>Gul Ahmed</v>
          </cell>
          <cell r="C21783" t="str">
            <v>mujahid gas</v>
          </cell>
          <cell r="D21783" t="str">
            <v>Online by adeel to mujahid gas = 50,000</v>
          </cell>
          <cell r="E21783">
            <v>12500</v>
          </cell>
        </row>
        <row r="21784">
          <cell r="B21784" t="str">
            <v>DHL office</v>
          </cell>
          <cell r="C21784" t="str">
            <v>mujahid gas</v>
          </cell>
          <cell r="D21784" t="str">
            <v>Online by adeel to mujahid gas = 50,000</v>
          </cell>
          <cell r="E21784">
            <v>12500</v>
          </cell>
        </row>
        <row r="21785">
          <cell r="B21785" t="str">
            <v>CITI Bank</v>
          </cell>
          <cell r="C21785" t="str">
            <v>fuel</v>
          </cell>
          <cell r="D21785" t="str">
            <v>to salman for fuel</v>
          </cell>
          <cell r="E21785">
            <v>1000</v>
          </cell>
        </row>
        <row r="21786">
          <cell r="B21786" t="str">
            <v>CITI Bank</v>
          </cell>
          <cell r="C21786" t="str">
            <v>material</v>
          </cell>
          <cell r="D21786" t="str">
            <v>purhcased color brush mising oil</v>
          </cell>
          <cell r="E21786">
            <v>5150</v>
          </cell>
        </row>
        <row r="21787">
          <cell r="B21787" t="str">
            <v>Spar supermarket</v>
          </cell>
          <cell r="C21787" t="str">
            <v>material</v>
          </cell>
          <cell r="D21787" t="str">
            <v>purchased bit pop rebbit and cuttungs disc</v>
          </cell>
          <cell r="E21787">
            <v>3550</v>
          </cell>
        </row>
        <row r="21788">
          <cell r="B21788" t="str">
            <v>Meezan bank Head office</v>
          </cell>
          <cell r="C21788" t="str">
            <v>material</v>
          </cell>
          <cell r="D21788" t="str">
            <v>purchased welding rods and uttungs disc</v>
          </cell>
          <cell r="E21788">
            <v>1500</v>
          </cell>
        </row>
        <row r="21789">
          <cell r="B21789" t="str">
            <v>sana safinaz dml</v>
          </cell>
          <cell r="C21789" t="str">
            <v>fare</v>
          </cell>
          <cell r="D21789" t="str">
            <v>builty patment for valve</v>
          </cell>
          <cell r="E21789">
            <v>470</v>
          </cell>
        </row>
        <row r="21790">
          <cell r="B21790" t="str">
            <v>IT Work Deutsche Bank</v>
          </cell>
          <cell r="C21790" t="str">
            <v>fare</v>
          </cell>
          <cell r="D21790" t="str">
            <v>paid</v>
          </cell>
          <cell r="E21790">
            <v>1050</v>
          </cell>
        </row>
        <row r="21791">
          <cell r="B21791" t="str">
            <v>BAF-Maintenance24</v>
          </cell>
          <cell r="C21791" t="str">
            <v>material</v>
          </cell>
          <cell r="D21791" t="str">
            <v>to asif for cooling tower motor SS cover clip</v>
          </cell>
          <cell r="E21791">
            <v>3000</v>
          </cell>
        </row>
        <row r="21792">
          <cell r="B21792" t="str">
            <v>BAF-Maintenance24</v>
          </cell>
          <cell r="C21792" t="str">
            <v>salary</v>
          </cell>
          <cell r="D21792" t="str">
            <v>Shafeeq and asif and moiz salary</v>
          </cell>
          <cell r="E21792">
            <v>93960</v>
          </cell>
        </row>
        <row r="21793">
          <cell r="B21793" t="str">
            <v>BAF-Maintenance24</v>
          </cell>
          <cell r="C21793" t="str">
            <v>fuel</v>
          </cell>
          <cell r="D21793" t="str">
            <v>to shafeeq for fuel</v>
          </cell>
          <cell r="E21793">
            <v>1200</v>
          </cell>
        </row>
        <row r="21794">
          <cell r="B21794" t="str">
            <v>Imtiaz supermarket</v>
          </cell>
          <cell r="C21794" t="str">
            <v>material</v>
          </cell>
          <cell r="D21794" t="str">
            <v>To faheem for LT machine, locks and other fittings</v>
          </cell>
          <cell r="E21794">
            <v>25000</v>
          </cell>
        </row>
        <row r="21795">
          <cell r="B21795" t="str">
            <v>Meezan bank Head office</v>
          </cell>
          <cell r="C21795" t="str">
            <v>fare</v>
          </cell>
          <cell r="D21795" t="str">
            <v>paid</v>
          </cell>
          <cell r="E21795">
            <v>1900</v>
          </cell>
        </row>
        <row r="21796">
          <cell r="B21796" t="str">
            <v>j outlet lucky one mall</v>
          </cell>
          <cell r="C21796" t="str">
            <v>material</v>
          </cell>
          <cell r="D21796" t="str">
            <v>purchased colour material + mixing oil + brush</v>
          </cell>
          <cell r="E21796">
            <v>15500</v>
          </cell>
        </row>
        <row r="21797">
          <cell r="B21797" t="str">
            <v>Engro 7th Floor</v>
          </cell>
          <cell r="C21797" t="str">
            <v>material</v>
          </cell>
          <cell r="D21797" t="str">
            <v>cut screw and cable tie</v>
          </cell>
          <cell r="E21797">
            <v>1150</v>
          </cell>
        </row>
        <row r="21798">
          <cell r="B21798" t="str">
            <v>CITI Bank</v>
          </cell>
          <cell r="C21798" t="str">
            <v>fare</v>
          </cell>
          <cell r="D21798" t="str">
            <v>paid</v>
          </cell>
          <cell r="E21798">
            <v>1500</v>
          </cell>
        </row>
        <row r="21799">
          <cell r="B21799" t="str">
            <v>ot area jpmc</v>
          </cell>
          <cell r="C21799" t="str">
            <v>Muzammil</v>
          </cell>
          <cell r="D21799" t="str">
            <v>cash paid (recommencd by nadeem bhai)</v>
          </cell>
          <cell r="E21799">
            <v>40000</v>
          </cell>
        </row>
        <row r="21800">
          <cell r="B21800" t="str">
            <v>office</v>
          </cell>
          <cell r="C21800" t="str">
            <v>salary</v>
          </cell>
          <cell r="D21800" t="str">
            <v>office staff salaries (Rehan Ahsan Salman)</v>
          </cell>
          <cell r="E21800">
            <v>141100</v>
          </cell>
        </row>
        <row r="21801">
          <cell r="B21801" t="str">
            <v>Rehmat shipping</v>
          </cell>
          <cell r="C21801" t="str">
            <v>adam regger</v>
          </cell>
          <cell r="D21801" t="str">
            <v>cash paid</v>
          </cell>
          <cell r="E21801">
            <v>25000</v>
          </cell>
        </row>
        <row r="21802">
          <cell r="B21802" t="str">
            <v>saifee hospital</v>
          </cell>
          <cell r="C21802" t="str">
            <v>salary</v>
          </cell>
          <cell r="D21802" t="str">
            <v>Imran + shahid salary</v>
          </cell>
          <cell r="E21802">
            <v>103291.93548387097</v>
          </cell>
        </row>
        <row r="21803">
          <cell r="B21803" t="str">
            <v>CITI Bank</v>
          </cell>
          <cell r="C21803" t="str">
            <v>salary</v>
          </cell>
          <cell r="D21803" t="str">
            <v>chacha lateef salary</v>
          </cell>
          <cell r="E21803">
            <v>43400</v>
          </cell>
        </row>
        <row r="21804">
          <cell r="B21804" t="str">
            <v>office</v>
          </cell>
          <cell r="C21804" t="str">
            <v>misc</v>
          </cell>
          <cell r="D21804" t="str">
            <v>to salman for bike</v>
          </cell>
          <cell r="E21804">
            <v>500</v>
          </cell>
        </row>
        <row r="21805">
          <cell r="B21805" t="str">
            <v>office</v>
          </cell>
          <cell r="C21805" t="str">
            <v>misc</v>
          </cell>
          <cell r="D21805" t="str">
            <v>umer for office use</v>
          </cell>
          <cell r="E21805">
            <v>2000</v>
          </cell>
        </row>
        <row r="21806">
          <cell r="B21806" t="str">
            <v>Meezan bank Head office</v>
          </cell>
          <cell r="C21806" t="str">
            <v>mungo</v>
          </cell>
          <cell r="D21806" t="str">
            <v>Online by adeel to unique enteprises = 500,000</v>
          </cell>
          <cell r="E21806">
            <v>100000</v>
          </cell>
        </row>
        <row r="21807">
          <cell r="B21807" t="str">
            <v>CITI Bank</v>
          </cell>
          <cell r="C21807" t="str">
            <v>mungo</v>
          </cell>
          <cell r="D21807" t="str">
            <v>Online by adeel to unique enteprises = 500,000</v>
          </cell>
          <cell r="E21807">
            <v>100000</v>
          </cell>
        </row>
        <row r="21808">
          <cell r="B21808" t="str">
            <v>j outlet lucky one mall</v>
          </cell>
          <cell r="C21808" t="str">
            <v>mungo</v>
          </cell>
          <cell r="D21808" t="str">
            <v>Online by adeel to unique enteprises = 500,000</v>
          </cell>
          <cell r="E21808">
            <v>100000</v>
          </cell>
        </row>
        <row r="21809">
          <cell r="B21809" t="str">
            <v>Spar supermarket</v>
          </cell>
          <cell r="C21809" t="str">
            <v>mungo</v>
          </cell>
          <cell r="D21809" t="str">
            <v>Online by adeel to unique enteprises = 500,000</v>
          </cell>
          <cell r="E21809">
            <v>100000</v>
          </cell>
        </row>
        <row r="21810">
          <cell r="B21810" t="str">
            <v>NICVD</v>
          </cell>
          <cell r="C21810" t="str">
            <v>mungo</v>
          </cell>
          <cell r="D21810" t="str">
            <v>Online by adeel to unique enteprises = 500,000</v>
          </cell>
          <cell r="E21810">
            <v>100000</v>
          </cell>
        </row>
        <row r="21811">
          <cell r="B21811" t="str">
            <v xml:space="preserve">MHR Personal </v>
          </cell>
          <cell r="C21811" t="str">
            <v>groceries</v>
          </cell>
          <cell r="D21811" t="str">
            <v>Groceries (Sept 24 + Oct 24)</v>
          </cell>
          <cell r="E21811">
            <v>170000</v>
          </cell>
        </row>
        <row r="21812">
          <cell r="B21812" t="str">
            <v>CITI Bank</v>
          </cell>
          <cell r="C21812" t="str">
            <v>fuel</v>
          </cell>
          <cell r="D21812" t="str">
            <v>Fuel at site (July 24 to Oct 24) = 80,000/-</v>
          </cell>
          <cell r="E21812">
            <v>20000</v>
          </cell>
        </row>
        <row r="21813">
          <cell r="B21813" t="str">
            <v>Engro 7th Floor</v>
          </cell>
          <cell r="C21813" t="str">
            <v>fuel</v>
          </cell>
          <cell r="D21813" t="str">
            <v>Fuel at site (July 24 to Oct 24) = 80,000/-</v>
          </cell>
          <cell r="E21813">
            <v>20000</v>
          </cell>
        </row>
        <row r="21814">
          <cell r="B21814" t="str">
            <v>GSK DMC</v>
          </cell>
          <cell r="C21814" t="str">
            <v>fuel</v>
          </cell>
          <cell r="D21814" t="str">
            <v>Fuel at site (July 24 to Oct 24) = 80,000/-</v>
          </cell>
          <cell r="E21814">
            <v>20000</v>
          </cell>
        </row>
        <row r="21815">
          <cell r="B21815" t="str">
            <v>BAH Exhaust Work</v>
          </cell>
          <cell r="C21815" t="str">
            <v>fuel</v>
          </cell>
          <cell r="D21815" t="str">
            <v>Fuel at site (July 24 to Oct 24) = 80,000/-</v>
          </cell>
          <cell r="E21815">
            <v>20000</v>
          </cell>
        </row>
        <row r="21816">
          <cell r="B21816" t="str">
            <v>BAF-Maintenance24</v>
          </cell>
          <cell r="C21816" t="str">
            <v>salary</v>
          </cell>
          <cell r="D21816" t="str">
            <v>Nadeem bha salary</v>
          </cell>
          <cell r="E21816">
            <v>50000</v>
          </cell>
        </row>
        <row r="21817">
          <cell r="B21817" t="str">
            <v>kumail bhai</v>
          </cell>
          <cell r="C21817" t="str">
            <v>salary</v>
          </cell>
          <cell r="D21817" t="str">
            <v>Waris salary</v>
          </cell>
          <cell r="E21817">
            <v>5000</v>
          </cell>
        </row>
        <row r="21818">
          <cell r="B21818" t="str">
            <v>CITI Bank</v>
          </cell>
          <cell r="C21818" t="str">
            <v>salary</v>
          </cell>
          <cell r="D21818" t="str">
            <v xml:space="preserve">bilal bhai </v>
          </cell>
          <cell r="E21818">
            <v>50000</v>
          </cell>
        </row>
        <row r="21819">
          <cell r="B21819" t="str">
            <v xml:space="preserve">MHR Personal </v>
          </cell>
          <cell r="C21819" t="str">
            <v>salary</v>
          </cell>
          <cell r="D21819" t="str">
            <v>Mhr home mossi salaries</v>
          </cell>
          <cell r="E21819">
            <v>105000</v>
          </cell>
        </row>
        <row r="21820">
          <cell r="B21820" t="str">
            <v>j outlet lucky one mall</v>
          </cell>
          <cell r="C21820" t="str">
            <v>material</v>
          </cell>
          <cell r="D21820" t="str">
            <v>glue 08 balti</v>
          </cell>
          <cell r="E21820">
            <v>14000</v>
          </cell>
        </row>
        <row r="21821">
          <cell r="B21821" t="str">
            <v>j outlet lucky one mall</v>
          </cell>
          <cell r="C21821" t="str">
            <v>fare</v>
          </cell>
          <cell r="D21821" t="str">
            <v>paid</v>
          </cell>
          <cell r="E21821">
            <v>1500</v>
          </cell>
        </row>
        <row r="21822">
          <cell r="B21822" t="str">
            <v>office</v>
          </cell>
          <cell r="C21822" t="str">
            <v>misc</v>
          </cell>
          <cell r="D21822" t="str">
            <v>umer for office use</v>
          </cell>
          <cell r="E21822">
            <v>3000</v>
          </cell>
        </row>
        <row r="21823">
          <cell r="B21823" t="str">
            <v>Meezan bank Head office</v>
          </cell>
          <cell r="C21823" t="str">
            <v>fare</v>
          </cell>
          <cell r="D21823" t="str">
            <v>paid</v>
          </cell>
          <cell r="E21823">
            <v>1500</v>
          </cell>
        </row>
        <row r="21824">
          <cell r="B21824" t="str">
            <v>CITI Bank</v>
          </cell>
          <cell r="C21824" t="str">
            <v>fare</v>
          </cell>
          <cell r="D21824" t="str">
            <v>paid</v>
          </cell>
          <cell r="E21824">
            <v>700</v>
          </cell>
        </row>
        <row r="21825">
          <cell r="B21825" t="str">
            <v>BAH 12th Floor</v>
          </cell>
          <cell r="C21825" t="str">
            <v>salary</v>
          </cell>
          <cell r="D21825" t="str">
            <v>To noman in BAHL</v>
          </cell>
          <cell r="E21825">
            <v>49350</v>
          </cell>
        </row>
        <row r="21826">
          <cell r="B21826" t="str">
            <v>j outlet lucky one mall</v>
          </cell>
          <cell r="C21826" t="str">
            <v>material</v>
          </cell>
          <cell r="D21826" t="str">
            <v>purchased 60 nos dammer tapes</v>
          </cell>
          <cell r="E21826">
            <v>8700</v>
          </cell>
        </row>
        <row r="21827">
          <cell r="B21827" t="str">
            <v>Engro 7th Floor</v>
          </cell>
          <cell r="C21827" t="str">
            <v>material</v>
          </cell>
          <cell r="D21827" t="str">
            <v>purchased fire blanket</v>
          </cell>
          <cell r="E21827">
            <v>1300</v>
          </cell>
        </row>
        <row r="21828">
          <cell r="B21828" t="str">
            <v>j outlet lucky one mall</v>
          </cell>
          <cell r="C21828" t="str">
            <v>fare</v>
          </cell>
          <cell r="D21828" t="str">
            <v>bykia</v>
          </cell>
          <cell r="E21828">
            <v>250</v>
          </cell>
        </row>
        <row r="21829">
          <cell r="B21829" t="str">
            <v>CITI Bank</v>
          </cell>
          <cell r="C21829" t="str">
            <v>material</v>
          </cell>
          <cell r="D21829" t="str">
            <v>purchased communication wire 1.5mm 3 core and lux by faheem</v>
          </cell>
          <cell r="E21829">
            <v>24000</v>
          </cell>
        </row>
        <row r="21830">
          <cell r="B21830" t="str">
            <v>CITI Bank</v>
          </cell>
          <cell r="C21830" t="str">
            <v>salary</v>
          </cell>
          <cell r="D21830" t="str">
            <v>Engr Ahsan , Uamir and Jawed salary</v>
          </cell>
          <cell r="E21830">
            <v>162930</v>
          </cell>
        </row>
        <row r="21831">
          <cell r="B21831" t="str">
            <v>j outlet lucky one mall</v>
          </cell>
          <cell r="C21831" t="str">
            <v>material</v>
          </cell>
          <cell r="D21831" t="str">
            <v>purhcased brushed</v>
          </cell>
          <cell r="E21831">
            <v>600</v>
          </cell>
        </row>
        <row r="21832">
          <cell r="B21832" t="str">
            <v>Engro 7th Floor</v>
          </cell>
          <cell r="C21832" t="str">
            <v>salary</v>
          </cell>
          <cell r="D21832" t="str">
            <v>Engr Raza + Laraib salary</v>
          </cell>
          <cell r="E21832">
            <v>87900</v>
          </cell>
        </row>
        <row r="21833">
          <cell r="B21833" t="str">
            <v>Bahria project</v>
          </cell>
          <cell r="C21833" t="str">
            <v>salary</v>
          </cell>
          <cell r="D21833" t="str">
            <v>amjad ustad salary</v>
          </cell>
          <cell r="E21833">
            <v>50000</v>
          </cell>
        </row>
        <row r="21834">
          <cell r="B21834" t="str">
            <v>BAF-Maintenance24</v>
          </cell>
          <cell r="C21834" t="str">
            <v>salary</v>
          </cell>
          <cell r="D21834" t="str">
            <v>Fahad + Irfan AC  salary</v>
          </cell>
          <cell r="E21834">
            <v>79390</v>
          </cell>
        </row>
        <row r="21835">
          <cell r="B21835" t="str">
            <v>office</v>
          </cell>
          <cell r="C21835" t="str">
            <v>salary</v>
          </cell>
          <cell r="D21835" t="str">
            <v>Kamran + Irfan bhai salary</v>
          </cell>
          <cell r="E21835">
            <v>102000</v>
          </cell>
        </row>
        <row r="21836">
          <cell r="B21836" t="str">
            <v>O/M The Place</v>
          </cell>
          <cell r="C21836" t="str">
            <v>salary</v>
          </cell>
          <cell r="D21836" t="str">
            <v>Zeeshan salary</v>
          </cell>
          <cell r="E21836">
            <v>28000</v>
          </cell>
        </row>
        <row r="21837">
          <cell r="B21837" t="str">
            <v>Meezan bank Head office</v>
          </cell>
          <cell r="C21837" t="str">
            <v>salary</v>
          </cell>
          <cell r="D21837" t="str">
            <v>abid salary</v>
          </cell>
          <cell r="E21837">
            <v>57500</v>
          </cell>
        </row>
        <row r="21838">
          <cell r="B21838" t="str">
            <v>Engro 7th Floor</v>
          </cell>
          <cell r="C21838" t="str">
            <v>Thumb international</v>
          </cell>
          <cell r="D21838" t="str">
            <v>Online by al madina to S kamran Aziz care of thumb intl</v>
          </cell>
          <cell r="E21838">
            <v>500000</v>
          </cell>
        </row>
        <row r="21839">
          <cell r="B21839" t="str">
            <v>Meezan bank Head office</v>
          </cell>
          <cell r="C21839" t="str">
            <v>Noman Engineering</v>
          </cell>
          <cell r="D21839" t="str">
            <v>Sheet to Noman ducting fromadeel = 1500,000</v>
          </cell>
          <cell r="E21839">
            <v>500000</v>
          </cell>
        </row>
        <row r="21840">
          <cell r="B21840" t="str">
            <v>BAH 12th Floor</v>
          </cell>
          <cell r="C21840" t="str">
            <v>Noman Engineering</v>
          </cell>
          <cell r="D21840" t="str">
            <v>Sheet to Noman ducting fromadeel = 1500,000</v>
          </cell>
          <cell r="E21840">
            <v>500000</v>
          </cell>
        </row>
        <row r="21841">
          <cell r="B21841" t="str">
            <v>BAH Exhaust Work</v>
          </cell>
          <cell r="C21841" t="str">
            <v>Noman Engineering</v>
          </cell>
          <cell r="D21841" t="str">
            <v>Sheet to Noman ducting fromadeel = 1500,000</v>
          </cell>
          <cell r="E21841">
            <v>200000</v>
          </cell>
        </row>
        <row r="21842">
          <cell r="B21842" t="str">
            <v>j outlet lucky one mall</v>
          </cell>
          <cell r="C21842" t="str">
            <v>Noman Engineering</v>
          </cell>
          <cell r="D21842" t="str">
            <v>Sheet to Noman ducting fromadeel = 1500,000</v>
          </cell>
          <cell r="E21842">
            <v>300000</v>
          </cell>
        </row>
        <row r="21843">
          <cell r="B21843" t="str">
            <v>CITI Bank</v>
          </cell>
          <cell r="C21843" t="str">
            <v>Material</v>
          </cell>
          <cell r="D21843" t="str">
            <v>Online by adeel to M. khursheed for GREASE TRAP</v>
          </cell>
          <cell r="E21843">
            <v>45000</v>
          </cell>
        </row>
        <row r="21844">
          <cell r="B21844" t="str">
            <v xml:space="preserve">O/M Nue Multiplex </v>
          </cell>
          <cell r="C21844" t="str">
            <v>Salary</v>
          </cell>
          <cell r="D21844" t="str">
            <v>Online by adeel to M. HASSAN KHAN FOR SITE SALARIES</v>
          </cell>
          <cell r="E21844">
            <v>121060</v>
          </cell>
        </row>
        <row r="21845">
          <cell r="B21845" t="str">
            <v>J out let DML</v>
          </cell>
          <cell r="C21845" t="str">
            <v>Salary</v>
          </cell>
          <cell r="D21845" t="str">
            <v>Online by adeel to Riaz hussain for Noman and moiz salary</v>
          </cell>
          <cell r="E21845">
            <v>110000</v>
          </cell>
        </row>
        <row r="21846">
          <cell r="B21846" t="str">
            <v>Meezan bank Head office</v>
          </cell>
          <cell r="C21846" t="str">
            <v>salary</v>
          </cell>
          <cell r="D21846" t="str">
            <v>Amir + Gul sher</v>
          </cell>
          <cell r="E21846">
            <v>102750</v>
          </cell>
        </row>
        <row r="21847">
          <cell r="B21847" t="str">
            <v>CITI Bank</v>
          </cell>
          <cell r="C21847" t="str">
            <v>salary</v>
          </cell>
          <cell r="D21847" t="str">
            <v>Abbas plumber salary</v>
          </cell>
          <cell r="E21847">
            <v>46300</v>
          </cell>
        </row>
        <row r="21848">
          <cell r="B21848" t="str">
            <v>Gul Ahmed</v>
          </cell>
          <cell r="C21848" t="str">
            <v>salary</v>
          </cell>
          <cell r="D21848" t="str">
            <v>mateen salary</v>
          </cell>
          <cell r="E21848">
            <v>32780</v>
          </cell>
        </row>
        <row r="21849">
          <cell r="B21849" t="str">
            <v>Bahria project</v>
          </cell>
          <cell r="C21849" t="str">
            <v>salary</v>
          </cell>
          <cell r="D21849" t="str">
            <v>Khushnood + nadeem painter salary</v>
          </cell>
          <cell r="E21849">
            <v>78760</v>
          </cell>
        </row>
        <row r="21850">
          <cell r="B21850" t="str">
            <v>office</v>
          </cell>
          <cell r="C21850" t="str">
            <v>misc</v>
          </cell>
          <cell r="D21850" t="str">
            <v>umer for office use</v>
          </cell>
          <cell r="E21850">
            <v>3000</v>
          </cell>
        </row>
        <row r="21851">
          <cell r="B21851" t="str">
            <v>GSK DMC</v>
          </cell>
          <cell r="C21851" t="str">
            <v>zahid insulator</v>
          </cell>
          <cell r="D21851" t="str">
            <v>cash paid total amt = 70,000</v>
          </cell>
          <cell r="E21851">
            <v>25000</v>
          </cell>
        </row>
        <row r="21852">
          <cell r="B21852" t="str">
            <v>CITI Bank</v>
          </cell>
          <cell r="C21852" t="str">
            <v>zahid insulator</v>
          </cell>
          <cell r="D21852" t="str">
            <v>cash paid total amt = 70,000</v>
          </cell>
          <cell r="E21852">
            <v>25000</v>
          </cell>
        </row>
        <row r="21853">
          <cell r="B21853" t="str">
            <v>BAH 12th Floor</v>
          </cell>
          <cell r="C21853" t="str">
            <v>zahid insulator</v>
          </cell>
          <cell r="D21853" t="str">
            <v>cash paid total amt = 70,000</v>
          </cell>
          <cell r="E21853">
            <v>20000</v>
          </cell>
        </row>
        <row r="21854">
          <cell r="B21854" t="str">
            <v>Bahria project</v>
          </cell>
          <cell r="C21854" t="str">
            <v>fuel</v>
          </cell>
          <cell r="D21854" t="str">
            <v>cash paid to khushnood (recommend by nadeem bhai)</v>
          </cell>
          <cell r="E21854">
            <v>5000</v>
          </cell>
        </row>
        <row r="21855">
          <cell r="B21855" t="str">
            <v>o/m NASTP</v>
          </cell>
          <cell r="C21855" t="str">
            <v>salary</v>
          </cell>
          <cell r="D21855" t="str">
            <v>NASTP staff salary</v>
          </cell>
          <cell r="E21855">
            <v>819290</v>
          </cell>
        </row>
        <row r="21856">
          <cell r="B21856" t="str">
            <v>Meezan bank Head office</v>
          </cell>
          <cell r="C21856" t="str">
            <v>material</v>
          </cell>
          <cell r="D21856" t="str">
            <v>purhcased jubilee clamp 50 Nos</v>
          </cell>
          <cell r="E21856">
            <v>6420</v>
          </cell>
        </row>
        <row r="21857">
          <cell r="B21857" t="str">
            <v>o/m NASTP</v>
          </cell>
          <cell r="C21857" t="str">
            <v>mineral water</v>
          </cell>
          <cell r="D21857" t="str">
            <v>paid for site</v>
          </cell>
          <cell r="E21857">
            <v>1800</v>
          </cell>
        </row>
        <row r="21858">
          <cell r="B21858" t="str">
            <v>o/m NASTP</v>
          </cell>
          <cell r="C21858" t="str">
            <v>material</v>
          </cell>
          <cell r="D21858" t="str">
            <v>invoice for cooling tower motor repairing</v>
          </cell>
          <cell r="E21858">
            <v>5000</v>
          </cell>
        </row>
        <row r="21859">
          <cell r="B21859" t="str">
            <v>o/m NASTP</v>
          </cell>
          <cell r="C21859" t="str">
            <v>ISRAR bhai</v>
          </cell>
          <cell r="D21859" t="str">
            <v>paid to Israr bhai for site expenses</v>
          </cell>
          <cell r="E21859">
            <v>10000</v>
          </cell>
        </row>
        <row r="21860">
          <cell r="B21860" t="str">
            <v>Meezan Gujranwala</v>
          </cell>
          <cell r="C21860" t="str">
            <v>salary</v>
          </cell>
          <cell r="D21860" t="str">
            <v>To iftikhar</v>
          </cell>
          <cell r="E21860">
            <v>20500</v>
          </cell>
        </row>
        <row r="21861">
          <cell r="B21861" t="str">
            <v>CITI Bank</v>
          </cell>
          <cell r="C21861" t="str">
            <v>IMS engineering</v>
          </cell>
          <cell r="D21861" t="str">
            <v>cash collect by tajammul care of IMS</v>
          </cell>
          <cell r="E21861">
            <v>850000</v>
          </cell>
        </row>
        <row r="21862">
          <cell r="B21862" t="str">
            <v>Engro 7th Floor</v>
          </cell>
          <cell r="C21862" t="str">
            <v>Mehran Engineering</v>
          </cell>
          <cell r="D21862" t="str">
            <v>Online by adeel to zeeshan baig</v>
          </cell>
          <cell r="E21862">
            <v>200000</v>
          </cell>
        </row>
        <row r="21863">
          <cell r="B21863" t="str">
            <v>Spar supermarket</v>
          </cell>
          <cell r="C21863" t="str">
            <v>Wazeer ducting</v>
          </cell>
          <cell r="D21863" t="str">
            <v>Online by adeel to m wazeer duct = 300,000</v>
          </cell>
          <cell r="E21863">
            <v>150000</v>
          </cell>
        </row>
        <row r="21864">
          <cell r="B21864" t="str">
            <v>NICVD</v>
          </cell>
          <cell r="C21864" t="str">
            <v>Wazeer ducting</v>
          </cell>
          <cell r="D21864" t="str">
            <v>Online by adeel to m wazeer duct = 300,000</v>
          </cell>
          <cell r="E21864">
            <v>150000</v>
          </cell>
        </row>
        <row r="21865">
          <cell r="B21865" t="str">
            <v>naveed malik</v>
          </cell>
          <cell r="C21865" t="str">
            <v>material</v>
          </cell>
          <cell r="D21865" t="str">
            <v>purchased temp and pressure guages for naveed malik (by nadeem bhai)</v>
          </cell>
          <cell r="E21865">
            <v>8600</v>
          </cell>
        </row>
        <row r="21866">
          <cell r="B21866" t="str">
            <v>kumail bhai</v>
          </cell>
          <cell r="C21866" t="str">
            <v>material</v>
          </cell>
          <cell r="D21866" t="str">
            <v>purchased guages &amp; flexbile for kumail (by nadeem bhai)</v>
          </cell>
          <cell r="E21866">
            <v>1100</v>
          </cell>
        </row>
        <row r="21867">
          <cell r="B21867" t="str">
            <v>NICVD</v>
          </cell>
          <cell r="C21867" t="str">
            <v>material</v>
          </cell>
          <cell r="D21867" t="str">
            <v>invoices by imran engr</v>
          </cell>
          <cell r="E21867">
            <v>63140</v>
          </cell>
        </row>
        <row r="21868">
          <cell r="B21868" t="str">
            <v>NICVD</v>
          </cell>
          <cell r="C21868" t="str">
            <v>material</v>
          </cell>
          <cell r="D21868" t="str">
            <v>invoices by imran engr</v>
          </cell>
          <cell r="E21868">
            <v>76560</v>
          </cell>
        </row>
        <row r="21869">
          <cell r="B21869" t="str">
            <v>BAH 12th Floor</v>
          </cell>
          <cell r="C21869" t="str">
            <v>sajid pipe</v>
          </cell>
          <cell r="D21869" t="str">
            <v>Cash by Bilal bhai</v>
          </cell>
          <cell r="E21869">
            <v>200000</v>
          </cell>
        </row>
        <row r="21870">
          <cell r="B21870" t="str">
            <v>Riazeda project</v>
          </cell>
          <cell r="C21870" t="str">
            <v>rafay</v>
          </cell>
          <cell r="D21870" t="str">
            <v>Online by adeel to Rafay</v>
          </cell>
          <cell r="E21870">
            <v>100000</v>
          </cell>
        </row>
        <row r="21871">
          <cell r="B21871" t="str">
            <v>office</v>
          </cell>
          <cell r="C21871" t="str">
            <v>misc</v>
          </cell>
          <cell r="D21871" t="str">
            <v>printer refill</v>
          </cell>
          <cell r="E21871">
            <v>500</v>
          </cell>
        </row>
        <row r="21872">
          <cell r="B21872" t="str">
            <v>Meezan bank Head office</v>
          </cell>
          <cell r="C21872" t="str">
            <v>fare</v>
          </cell>
          <cell r="D21872" t="str">
            <v>paid</v>
          </cell>
          <cell r="E21872">
            <v>1500</v>
          </cell>
        </row>
        <row r="21873">
          <cell r="B21873" t="str">
            <v>Bahria project</v>
          </cell>
          <cell r="C21873" t="str">
            <v>iqbal core</v>
          </cell>
          <cell r="D21873" t="str">
            <v>paid cash for core work</v>
          </cell>
          <cell r="E21873">
            <v>19200</v>
          </cell>
        </row>
        <row r="21874">
          <cell r="B21874" t="str">
            <v>j outlet lucky one mall</v>
          </cell>
          <cell r="C21874" t="str">
            <v>fare</v>
          </cell>
          <cell r="D21874" t="str">
            <v>paid</v>
          </cell>
          <cell r="E21874">
            <v>3000</v>
          </cell>
        </row>
        <row r="21875">
          <cell r="B21875" t="str">
            <v>Meezan bank Head office</v>
          </cell>
          <cell r="C21875" t="str">
            <v>fare</v>
          </cell>
          <cell r="D21875" t="str">
            <v>paid</v>
          </cell>
          <cell r="E21875">
            <v>3000</v>
          </cell>
        </row>
        <row r="21876">
          <cell r="B21876" t="str">
            <v>j outlet lucky one mall</v>
          </cell>
          <cell r="C21876" t="str">
            <v>material</v>
          </cell>
          <cell r="D21876" t="str">
            <v>purchased 8 nos ball valves</v>
          </cell>
          <cell r="E21876">
            <v>6000</v>
          </cell>
        </row>
        <row r="21877">
          <cell r="B21877" t="str">
            <v>j outlet lucky one mall</v>
          </cell>
          <cell r="C21877" t="str">
            <v>fuel</v>
          </cell>
          <cell r="D21877" t="str">
            <v>To salman for fuel</v>
          </cell>
          <cell r="E21877">
            <v>2000</v>
          </cell>
        </row>
        <row r="21878">
          <cell r="B21878" t="str">
            <v>Engro 7th Floor</v>
          </cell>
          <cell r="C21878" t="str">
            <v>john</v>
          </cell>
          <cell r="D21878" t="str">
            <v>cash paid to john for pressure pump repairing</v>
          </cell>
          <cell r="E21878">
            <v>5000</v>
          </cell>
        </row>
        <row r="21879">
          <cell r="B21879" t="str">
            <v>office</v>
          </cell>
          <cell r="C21879" t="str">
            <v>misc</v>
          </cell>
          <cell r="D21879" t="str">
            <v>umer for office use</v>
          </cell>
          <cell r="E21879">
            <v>3000</v>
          </cell>
        </row>
        <row r="21880">
          <cell r="B21880" t="str">
            <v>Gul Ahmed</v>
          </cell>
          <cell r="C21880" t="str">
            <v>material</v>
          </cell>
          <cell r="D21880" t="str">
            <v>purchased socket 04 nos, and solution</v>
          </cell>
          <cell r="E21880">
            <v>3050</v>
          </cell>
        </row>
        <row r="21881">
          <cell r="B21881" t="str">
            <v>sana safinaz dml</v>
          </cell>
          <cell r="C21881" t="str">
            <v>fare</v>
          </cell>
          <cell r="D21881" t="str">
            <v>jazz cash to rao tanveer for air devices cargo</v>
          </cell>
          <cell r="E21881">
            <v>3000</v>
          </cell>
        </row>
        <row r="21882">
          <cell r="B21882" t="str">
            <v>Meezan Gujranwala</v>
          </cell>
          <cell r="C21882" t="str">
            <v>salary</v>
          </cell>
          <cell r="D21882" t="str">
            <v>cash collect by tahammul hussain brother of Toqueer plumber</v>
          </cell>
          <cell r="E21882">
            <v>70000</v>
          </cell>
        </row>
        <row r="21883">
          <cell r="B21883" t="str">
            <v>Gul Ahmed</v>
          </cell>
          <cell r="C21883" t="str">
            <v>GREE PAKISTAN</v>
          </cell>
          <cell r="D21883" t="str">
            <v>Online by adeel to jameel sagher memon care of Gree pakistan</v>
          </cell>
          <cell r="E21883">
            <v>140000</v>
          </cell>
        </row>
        <row r="21884">
          <cell r="B21884" t="str">
            <v>sana safinaz dml</v>
          </cell>
          <cell r="C21884" t="str">
            <v>Safe &amp; soung engineering</v>
          </cell>
          <cell r="D21884" t="str">
            <v>Online by adeel to waqar brothers payment to safe n sound for Fire Cabinets for the project Sana safinaz DML</v>
          </cell>
          <cell r="E21884">
            <v>160000</v>
          </cell>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row>
        <row r="21886">
          <cell r="B21886" t="str">
            <v>FTC Floors</v>
          </cell>
          <cell r="C21886" t="str">
            <v>material</v>
          </cell>
          <cell r="D21886" t="str">
            <v>misc invoices for site ftc by nadeem bhai</v>
          </cell>
          <cell r="E21886">
            <v>10000</v>
          </cell>
        </row>
        <row r="21887">
          <cell r="B21887" t="str">
            <v>Meezan bank Head office</v>
          </cell>
          <cell r="C21887" t="str">
            <v>material</v>
          </cell>
          <cell r="D21887" t="str">
            <v>misc invoices for site Meezan by nadeem bhai</v>
          </cell>
          <cell r="E21887">
            <v>7500</v>
          </cell>
        </row>
        <row r="21888">
          <cell r="B21888" t="str">
            <v>NICVD</v>
          </cell>
          <cell r="C21888" t="str">
            <v>material</v>
          </cell>
          <cell r="D21888" t="str">
            <v>misc invoices for site NICVD by nadeem bhai</v>
          </cell>
          <cell r="E21888">
            <v>9200</v>
          </cell>
        </row>
        <row r="21889">
          <cell r="B21889" t="str">
            <v>Tomo JPMC</v>
          </cell>
          <cell r="C21889" t="str">
            <v>material</v>
          </cell>
          <cell r="D21889" t="str">
            <v>misc invoices for site TOMO by nadeem bhai</v>
          </cell>
          <cell r="E21889">
            <v>7500</v>
          </cell>
        </row>
        <row r="21890">
          <cell r="B21890" t="str">
            <v>o/m NASTP</v>
          </cell>
          <cell r="C21890" t="str">
            <v>material</v>
          </cell>
          <cell r="D21890" t="str">
            <v>misc invoices for site NASTP by nadeem bhai</v>
          </cell>
          <cell r="E21890">
            <v>5000</v>
          </cell>
        </row>
        <row r="21891">
          <cell r="B21891" t="str">
            <v>BAF-Maintenance24</v>
          </cell>
          <cell r="C21891" t="str">
            <v>material</v>
          </cell>
          <cell r="D21891" t="str">
            <v>misc invoices for site BAFL by nadeem bhai</v>
          </cell>
          <cell r="E21891">
            <v>12000</v>
          </cell>
        </row>
        <row r="21892">
          <cell r="B21892" t="str">
            <v>O/M The Place</v>
          </cell>
          <cell r="C21892" t="str">
            <v>fuel</v>
          </cell>
          <cell r="D21892" t="str">
            <v>Given to mumtaz</v>
          </cell>
          <cell r="E21892">
            <v>500</v>
          </cell>
        </row>
        <row r="21893">
          <cell r="B21893" t="str">
            <v>CITI Bank</v>
          </cell>
          <cell r="C21893" t="str">
            <v>fare</v>
          </cell>
          <cell r="D21893" t="str">
            <v>paid</v>
          </cell>
          <cell r="E21893">
            <v>1200</v>
          </cell>
        </row>
        <row r="21894">
          <cell r="B21894" t="str">
            <v>Meezan bank Head office</v>
          </cell>
          <cell r="C21894" t="str">
            <v>fare</v>
          </cell>
          <cell r="D21894" t="str">
            <v>paid</v>
          </cell>
          <cell r="E21894">
            <v>1200</v>
          </cell>
        </row>
        <row r="21895">
          <cell r="B21895" t="str">
            <v>Gul Ahmed</v>
          </cell>
          <cell r="C21895" t="str">
            <v>material</v>
          </cell>
          <cell r="D21895" t="str">
            <v>PURCHAED CUTTING DISC</v>
          </cell>
          <cell r="E21895">
            <v>1000</v>
          </cell>
        </row>
        <row r="21896">
          <cell r="B21896" t="str">
            <v>Gul Ahmed</v>
          </cell>
          <cell r="C21896" t="str">
            <v>fare</v>
          </cell>
          <cell r="D21896" t="str">
            <v>paid</v>
          </cell>
          <cell r="E21896">
            <v>450</v>
          </cell>
        </row>
        <row r="21897">
          <cell r="B21897" t="str">
            <v>office</v>
          </cell>
          <cell r="C21897" t="str">
            <v>salary</v>
          </cell>
          <cell r="D21897" t="str">
            <v>Ashraf bhai remaining salary</v>
          </cell>
          <cell r="E21897">
            <v>60000</v>
          </cell>
        </row>
        <row r="21898">
          <cell r="B21898" t="str">
            <v>J out let DML</v>
          </cell>
          <cell r="C21898" t="str">
            <v>material</v>
          </cell>
          <cell r="D21898" t="str">
            <v>Online by al madina to Riaz hussain payment to noman for Electric work
Total = 80,000</v>
          </cell>
          <cell r="E21898">
            <v>50000</v>
          </cell>
        </row>
        <row r="21899">
          <cell r="B21899" t="str">
            <v>sana safinaz dml</v>
          </cell>
          <cell r="C21899" t="str">
            <v>material</v>
          </cell>
          <cell r="D21899" t="str">
            <v>Online by al madina to Riaz hussain payment to noman for Electric work
Total = 80,000</v>
          </cell>
          <cell r="E21899">
            <v>30000</v>
          </cell>
        </row>
        <row r="21900">
          <cell r="B21900" t="str">
            <v>Engro 7th Floor</v>
          </cell>
          <cell r="C21900" t="str">
            <v>material</v>
          </cell>
          <cell r="D21900" t="str">
            <v>Online by al madina to Shahid care off Rehan pump for purchased of geyser for engrom site</v>
          </cell>
          <cell r="E21900">
            <v>50000</v>
          </cell>
        </row>
        <row r="21901">
          <cell r="B21901" t="str">
            <v>CITI Bank</v>
          </cell>
          <cell r="C21901" t="str">
            <v>IMS engineering</v>
          </cell>
          <cell r="D21901" t="str">
            <v>cash collect by tajammul care of IMS</v>
          </cell>
          <cell r="E21901">
            <v>1150000</v>
          </cell>
        </row>
        <row r="21902">
          <cell r="B21902" t="str">
            <v>J outlet lucky one mall</v>
          </cell>
          <cell r="C21902" t="str">
            <v>Zaman contractor</v>
          </cell>
          <cell r="D21902" t="str">
            <v>Online by adeel to M. Zaman</v>
          </cell>
          <cell r="E21902">
            <v>300000</v>
          </cell>
        </row>
        <row r="21903">
          <cell r="B21903" t="str">
            <v>Meezan bank Head office</v>
          </cell>
          <cell r="C21903" t="str">
            <v>abdullah enterprises</v>
          </cell>
          <cell r="D21903" t="str">
            <v>Online by adeel to kashif / hijab fatime care off abdullah enterprised</v>
          </cell>
          <cell r="E21903">
            <v>196800</v>
          </cell>
        </row>
        <row r="21904">
          <cell r="B21904" t="str">
            <v>CITI Bank</v>
          </cell>
          <cell r="C21904" t="str">
            <v>fuel</v>
          </cell>
          <cell r="D21904" t="str">
            <v>to kamran for site</v>
          </cell>
          <cell r="E21904">
            <v>500</v>
          </cell>
        </row>
        <row r="21905">
          <cell r="B21905" t="str">
            <v>Engro 7th Floor</v>
          </cell>
          <cell r="C21905" t="str">
            <v>fuel</v>
          </cell>
          <cell r="D21905" t="str">
            <v>to salman rider</v>
          </cell>
          <cell r="E21905">
            <v>1500</v>
          </cell>
        </row>
        <row r="21906">
          <cell r="B21906" t="str">
            <v>Meezan bank Head office</v>
          </cell>
          <cell r="C21906" t="str">
            <v>fare</v>
          </cell>
          <cell r="D21906" t="str">
            <v>paid to asif rikshaw</v>
          </cell>
          <cell r="E21906">
            <v>1600</v>
          </cell>
        </row>
        <row r="21907">
          <cell r="B21907" t="str">
            <v>office</v>
          </cell>
          <cell r="C21907" t="str">
            <v>misc</v>
          </cell>
          <cell r="D21907" t="str">
            <v>umer for office use</v>
          </cell>
          <cell r="E21907">
            <v>3000</v>
          </cell>
        </row>
        <row r="21908">
          <cell r="B21908" t="str">
            <v>Gul Ahmed</v>
          </cell>
          <cell r="C21908" t="str">
            <v>material</v>
          </cell>
          <cell r="D21908" t="str">
            <v>To john for misc material</v>
          </cell>
          <cell r="E21908">
            <v>1000</v>
          </cell>
        </row>
        <row r="21909">
          <cell r="B21909" t="str">
            <v>sana safinaz dml</v>
          </cell>
          <cell r="C21909" t="str">
            <v>material</v>
          </cell>
          <cell r="D21909" t="str">
            <v>Online by al madina to saram mumtqaz Payment for Sana safinaz UPVC pipe and fittings</v>
          </cell>
          <cell r="E21909">
            <v>44000</v>
          </cell>
        </row>
        <row r="21910">
          <cell r="B21910" t="str">
            <v>BAH 12th Floor</v>
          </cell>
          <cell r="C21910" t="str">
            <v>John</v>
          </cell>
          <cell r="D21910" t="str">
            <v>Online by adeel to yousuf masih</v>
          </cell>
          <cell r="E21910">
            <v>75000</v>
          </cell>
        </row>
        <row r="21911">
          <cell r="B21911" t="str">
            <v>Imtiaz supermarket</v>
          </cell>
          <cell r="C21911" t="str">
            <v>material</v>
          </cell>
          <cell r="D21911" t="str">
            <v>misc by jahangeer</v>
          </cell>
          <cell r="E21911">
            <v>13145</v>
          </cell>
        </row>
        <row r="21912">
          <cell r="B21912" t="str">
            <v>CITI Bank</v>
          </cell>
          <cell r="C21912" t="str">
            <v>material</v>
          </cell>
          <cell r="D21912" t="str">
            <v>purchased 1.5mm 3 core flexible (from JK Electric)</v>
          </cell>
          <cell r="E21912">
            <v>29260</v>
          </cell>
        </row>
        <row r="21913">
          <cell r="B21913" t="str">
            <v>CITI Bank</v>
          </cell>
          <cell r="C21913" t="str">
            <v>material</v>
          </cell>
          <cell r="D21913" t="str">
            <v>purchased 3/4" dia G.I gland 140 Nos @ 265</v>
          </cell>
          <cell r="E21913">
            <v>37100</v>
          </cell>
        </row>
        <row r="21914">
          <cell r="B21914" t="str">
            <v>CITI Bank</v>
          </cell>
          <cell r="C21914" t="str">
            <v>drawings</v>
          </cell>
          <cell r="D21914" t="str">
            <v>paid to kamran for drawings = 30,000</v>
          </cell>
          <cell r="E21914">
            <v>7500</v>
          </cell>
        </row>
        <row r="21915">
          <cell r="B21915" t="str">
            <v>j outlet lucky one mall</v>
          </cell>
          <cell r="C21915" t="str">
            <v>drawings</v>
          </cell>
          <cell r="D21915" t="str">
            <v>paid to kamran for drawings = 30,000</v>
          </cell>
          <cell r="E21915">
            <v>7500</v>
          </cell>
        </row>
        <row r="21916">
          <cell r="B21916" t="str">
            <v>Meezan bank Head office</v>
          </cell>
          <cell r="C21916" t="str">
            <v>drawings</v>
          </cell>
          <cell r="D21916" t="str">
            <v>paid to kamran for drawings = 30,000</v>
          </cell>
          <cell r="E21916">
            <v>7500</v>
          </cell>
        </row>
        <row r="21917">
          <cell r="B21917" t="str">
            <v>NICVD</v>
          </cell>
          <cell r="C21917" t="str">
            <v>drawings</v>
          </cell>
          <cell r="D21917" t="str">
            <v>paid to kamran for drawings = 30,000</v>
          </cell>
          <cell r="E21917">
            <v>7500</v>
          </cell>
        </row>
        <row r="21918">
          <cell r="B21918" t="str">
            <v>CITI Bank</v>
          </cell>
          <cell r="C21918" t="str">
            <v>fare</v>
          </cell>
          <cell r="D21918" t="str">
            <v>paid</v>
          </cell>
          <cell r="E21918">
            <v>3000</v>
          </cell>
        </row>
        <row r="21919">
          <cell r="B21919" t="str">
            <v>j outlet lucky one mall</v>
          </cell>
          <cell r="C21919" t="str">
            <v>fare</v>
          </cell>
          <cell r="D21919" t="str">
            <v>paid</v>
          </cell>
          <cell r="E21919">
            <v>3000</v>
          </cell>
        </row>
        <row r="21920">
          <cell r="B21920" t="str">
            <v>j outlet lucky one mall</v>
          </cell>
          <cell r="C21920" t="str">
            <v>fare</v>
          </cell>
          <cell r="D21920" t="str">
            <v>bykia</v>
          </cell>
          <cell r="E21920">
            <v>600</v>
          </cell>
        </row>
        <row r="21921">
          <cell r="B21921" t="str">
            <v>Gul Ahmed</v>
          </cell>
          <cell r="C21921" t="str">
            <v>Adnan shamsi</v>
          </cell>
          <cell r="D21921" t="str">
            <v>cash paid for site expenses</v>
          </cell>
          <cell r="E21921">
            <v>20000</v>
          </cell>
        </row>
        <row r="21922">
          <cell r="B21922" t="str">
            <v>CITI Bank</v>
          </cell>
          <cell r="C21922" t="str">
            <v>fuel</v>
          </cell>
          <cell r="D21922" t="str">
            <v>to salman rider</v>
          </cell>
          <cell r="E21922">
            <v>1500</v>
          </cell>
        </row>
        <row r="21923">
          <cell r="B21923" t="str">
            <v>j outlet lucky one mall</v>
          </cell>
          <cell r="C21923" t="str">
            <v>fare</v>
          </cell>
          <cell r="D21923" t="str">
            <v>riksahw</v>
          </cell>
          <cell r="E21923">
            <v>1500</v>
          </cell>
        </row>
        <row r="21924">
          <cell r="B21924" t="str">
            <v>CITI Bank</v>
          </cell>
          <cell r="C21924" t="str">
            <v>material</v>
          </cell>
          <cell r="D21924" t="str">
            <v>To majid for purchasing of citi bank plumbing fixtures</v>
          </cell>
          <cell r="E21924">
            <v>100000</v>
          </cell>
        </row>
        <row r="21925">
          <cell r="B21925" t="str">
            <v>Meezan Gujranwala</v>
          </cell>
          <cell r="C21925" t="str">
            <v>touqeer</v>
          </cell>
          <cell r="D21925" t="str">
            <v>cash paid for site (recommend by nadeem) easy paisa to iftikhar</v>
          </cell>
          <cell r="E21925">
            <v>50000</v>
          </cell>
        </row>
        <row r="21926">
          <cell r="B21926" t="str">
            <v>O/M The Place</v>
          </cell>
          <cell r="C21926" t="str">
            <v>KRC solution</v>
          </cell>
          <cell r="D21926" t="str">
            <v>cash paid for troubleshooting</v>
          </cell>
          <cell r="E21926">
            <v>50000</v>
          </cell>
        </row>
        <row r="21927">
          <cell r="B21927" t="str">
            <v>CITI Bank</v>
          </cell>
          <cell r="C21927" t="str">
            <v>fare</v>
          </cell>
          <cell r="D21927" t="str">
            <v>paid</v>
          </cell>
          <cell r="E21927">
            <v>3000</v>
          </cell>
        </row>
        <row r="21928">
          <cell r="B21928" t="str">
            <v>j outlet lucky one mall</v>
          </cell>
          <cell r="C21928" t="str">
            <v xml:space="preserve">sheet </v>
          </cell>
          <cell r="D21928" t="str">
            <v>G.I Sheet 250 kg from adeel</v>
          </cell>
          <cell r="E21928">
            <v>74000</v>
          </cell>
        </row>
        <row r="21929">
          <cell r="B21929" t="str">
            <v>Gul Ahmed</v>
          </cell>
          <cell r="C21929" t="str">
            <v>faheem elec</v>
          </cell>
          <cell r="D21929" t="str">
            <v>To Faheem (By bilal bhai)</v>
          </cell>
          <cell r="E21929">
            <v>50000</v>
          </cell>
        </row>
        <row r="21930">
          <cell r="B21930" t="str">
            <v>BAH 12th Floor</v>
          </cell>
          <cell r="C21930" t="str">
            <v>Material</v>
          </cell>
          <cell r="D21930" t="str">
            <v>Online by adeel to Gul Zameen Khan for Purchased Threaded rods 10mm and Nut bolts from Mehmood = total = 169970</v>
          </cell>
          <cell r="E21930">
            <v>25000</v>
          </cell>
        </row>
        <row r="21931">
          <cell r="B21931" t="str">
            <v>CITI Bank</v>
          </cell>
          <cell r="C21931" t="str">
            <v>Material</v>
          </cell>
          <cell r="D21931" t="str">
            <v>Online by adeel to Gul Zameen Khan for Purchased Threaded rods 10mm and Nut bolts from Mehmood = total = 169970</v>
          </cell>
          <cell r="E21931">
            <v>55000</v>
          </cell>
        </row>
        <row r="21932">
          <cell r="B21932" t="str">
            <v>Meezan bank Head office</v>
          </cell>
          <cell r="C21932" t="str">
            <v>Material</v>
          </cell>
          <cell r="D21932" t="str">
            <v>Online by adeel to Gul Zameen Khan for Purchased Threaded rods 10mm and Nut bolts from Mehmood = total = 169970</v>
          </cell>
          <cell r="E21932">
            <v>60000</v>
          </cell>
        </row>
        <row r="21933">
          <cell r="B21933" t="str">
            <v>j outlet lucky one mall</v>
          </cell>
          <cell r="C21933" t="str">
            <v>Material</v>
          </cell>
          <cell r="D21933" t="str">
            <v>Online by adeel to Gul Zameen Khan for Purchased Threaded rods 10mm and Nut bolts from Mehmood = total = 169970</v>
          </cell>
          <cell r="E21933">
            <v>29970</v>
          </cell>
        </row>
        <row r="21934">
          <cell r="B21934" t="str">
            <v>office</v>
          </cell>
          <cell r="C21934" t="str">
            <v>misc</v>
          </cell>
          <cell r="D21934" t="str">
            <v>umer for office use</v>
          </cell>
          <cell r="E21934">
            <v>4000</v>
          </cell>
        </row>
        <row r="21935">
          <cell r="B21935" t="str">
            <v>Spar supermarket</v>
          </cell>
          <cell r="C21935" t="str">
            <v>material</v>
          </cell>
          <cell r="D21935" t="str">
            <v>purchased dammer tapes 60 nos</v>
          </cell>
          <cell r="E21935">
            <v>9000</v>
          </cell>
        </row>
        <row r="21936">
          <cell r="B21936" t="str">
            <v>Spar supermarket</v>
          </cell>
          <cell r="C21936" t="str">
            <v>fuel</v>
          </cell>
          <cell r="D21936" t="str">
            <v>to salman rider</v>
          </cell>
          <cell r="E21936">
            <v>1000</v>
          </cell>
        </row>
        <row r="21937">
          <cell r="B21937" t="str">
            <v>Imtiaz supermarket</v>
          </cell>
          <cell r="C21937" t="str">
            <v>fare</v>
          </cell>
          <cell r="D21937" t="str">
            <v>paid to asif rikshaw</v>
          </cell>
          <cell r="E21937">
            <v>1100</v>
          </cell>
        </row>
        <row r="21938">
          <cell r="B21938" t="str">
            <v>BAH Exhaust Work</v>
          </cell>
          <cell r="C21938" t="str">
            <v>charity</v>
          </cell>
          <cell r="D21938" t="str">
            <v>paid by rehan to needy family</v>
          </cell>
          <cell r="E21938">
            <v>5000</v>
          </cell>
        </row>
        <row r="21939">
          <cell r="B21939" t="str">
            <v>Gul Ahmed</v>
          </cell>
          <cell r="C21939" t="str">
            <v>fare</v>
          </cell>
          <cell r="D21939" t="str">
            <v>paid to asif rikshaw</v>
          </cell>
          <cell r="E21939">
            <v>1400</v>
          </cell>
        </row>
        <row r="21940">
          <cell r="B21940" t="str">
            <v>CITI Bank</v>
          </cell>
          <cell r="C21940" t="str">
            <v>fare</v>
          </cell>
          <cell r="D21940" t="str">
            <v>paid to asif rikshaw</v>
          </cell>
          <cell r="E21940">
            <v>600</v>
          </cell>
        </row>
        <row r="21941">
          <cell r="B21941" t="str">
            <v>Spar supermarket</v>
          </cell>
          <cell r="C21941" t="str">
            <v>material</v>
          </cell>
          <cell r="D21941" t="str">
            <v>purhcased cutting disc + labour to moiz</v>
          </cell>
          <cell r="E21941">
            <v>2000</v>
          </cell>
        </row>
        <row r="21942">
          <cell r="B21942" t="str">
            <v>Imtiaz supermarket</v>
          </cell>
          <cell r="C21942" t="str">
            <v>sadiq pipe</v>
          </cell>
          <cell r="D21942" t="str">
            <v>Online by al madina to M. Sadiq</v>
          </cell>
          <cell r="E21942">
            <v>100000</v>
          </cell>
        </row>
        <row r="21943">
          <cell r="B21943" t="str">
            <v>Meezan bank Head office</v>
          </cell>
          <cell r="C21943" t="str">
            <v>material</v>
          </cell>
          <cell r="D21943" t="str">
            <v>misc invoices by amir engr</v>
          </cell>
          <cell r="E21943">
            <v>17000</v>
          </cell>
        </row>
        <row r="21944">
          <cell r="B21944" t="str">
            <v>sana safinaz dml</v>
          </cell>
          <cell r="C21944" t="str">
            <v>fare</v>
          </cell>
          <cell r="D21944" t="str">
            <v>builty patment for sprinklers</v>
          </cell>
          <cell r="E21944">
            <v>680</v>
          </cell>
        </row>
        <row r="21945">
          <cell r="B21945" t="str">
            <v>Gul Ahmed</v>
          </cell>
          <cell r="C21945" t="str">
            <v>material</v>
          </cell>
          <cell r="D21945" t="str">
            <v>purchased not bolt gasket</v>
          </cell>
          <cell r="E21945">
            <v>5880</v>
          </cell>
        </row>
        <row r="21946">
          <cell r="B21946" t="str">
            <v>sana safinaz dml</v>
          </cell>
          <cell r="C21946" t="str">
            <v>buity</v>
          </cell>
          <cell r="D21946" t="str">
            <v>paid</v>
          </cell>
          <cell r="E21946">
            <v>3000</v>
          </cell>
        </row>
        <row r="21947">
          <cell r="B21947" t="str">
            <v>Engro 7th Floor</v>
          </cell>
          <cell r="C21947" t="str">
            <v>fare</v>
          </cell>
          <cell r="D21947" t="str">
            <v>paid</v>
          </cell>
          <cell r="E21947">
            <v>3000</v>
          </cell>
        </row>
        <row r="21948">
          <cell r="B21948" t="str">
            <v>office</v>
          </cell>
          <cell r="C21948" t="str">
            <v>misc</v>
          </cell>
          <cell r="D21948" t="str">
            <v>umer for office use</v>
          </cell>
          <cell r="E21948">
            <v>5000</v>
          </cell>
        </row>
        <row r="21949">
          <cell r="B21949" t="str">
            <v>CITI Bank</v>
          </cell>
          <cell r="C21949" t="str">
            <v>material</v>
          </cell>
          <cell r="D21949" t="str">
            <v>To majid for purchasing of citi bank plumbing fixtures</v>
          </cell>
          <cell r="E21949">
            <v>10000</v>
          </cell>
        </row>
        <row r="21950">
          <cell r="B21950" t="str">
            <v>CITI Bank</v>
          </cell>
          <cell r="C21950" t="str">
            <v>fare</v>
          </cell>
          <cell r="D21950" t="str">
            <v>paid to rikshaw</v>
          </cell>
          <cell r="E21950">
            <v>1000</v>
          </cell>
        </row>
        <row r="21951">
          <cell r="B21951" t="str">
            <v>Meezan bank Head office</v>
          </cell>
          <cell r="C21951" t="str">
            <v>fare</v>
          </cell>
          <cell r="D21951" t="str">
            <v>paid to rikshaw</v>
          </cell>
          <cell r="E21951">
            <v>750</v>
          </cell>
        </row>
        <row r="21952">
          <cell r="B21952" t="str">
            <v>Tri fit Gym</v>
          </cell>
          <cell r="C21952" t="str">
            <v>fare</v>
          </cell>
          <cell r="D21952" t="str">
            <v>paid to rikshaw</v>
          </cell>
          <cell r="E21952">
            <v>750</v>
          </cell>
        </row>
        <row r="21953">
          <cell r="B21953" t="str">
            <v>Gul Ahmed</v>
          </cell>
          <cell r="C21953" t="str">
            <v>Adnan shamsi</v>
          </cell>
          <cell r="D21953" t="str">
            <v>cash paid for site expenses</v>
          </cell>
          <cell r="E21953">
            <v>15000</v>
          </cell>
        </row>
        <row r="21954">
          <cell r="B21954" t="str">
            <v>Gul Ahmed</v>
          </cell>
          <cell r="C21954" t="str">
            <v>fuel</v>
          </cell>
          <cell r="D21954" t="str">
            <v>to salman rider</v>
          </cell>
          <cell r="E21954">
            <v>1500</v>
          </cell>
        </row>
        <row r="21955">
          <cell r="B21955" t="str">
            <v>Imtiaz supermarket</v>
          </cell>
          <cell r="C21955" t="str">
            <v>misc</v>
          </cell>
          <cell r="D21955" t="str">
            <v>jahangeer mobile balance</v>
          </cell>
          <cell r="E21955">
            <v>1200</v>
          </cell>
        </row>
        <row r="21956">
          <cell r="B21956" t="str">
            <v>CITI Bank</v>
          </cell>
          <cell r="C21956" t="str">
            <v>misc</v>
          </cell>
          <cell r="D21956" t="str">
            <v>salman bike tuning, break show + oil changed</v>
          </cell>
          <cell r="E21956">
            <v>2000</v>
          </cell>
        </row>
        <row r="21957">
          <cell r="B21957" t="str">
            <v>office</v>
          </cell>
          <cell r="C21957" t="str">
            <v>misc</v>
          </cell>
          <cell r="D21957" t="str">
            <v>umer for office use</v>
          </cell>
          <cell r="E21957">
            <v>3000</v>
          </cell>
        </row>
        <row r="21958">
          <cell r="B21958" t="str">
            <v>j outlet lucky one mall</v>
          </cell>
          <cell r="C21958" t="str">
            <v>material</v>
          </cell>
          <cell r="D21958" t="str">
            <v>purchased wire mesh by muzammil</v>
          </cell>
          <cell r="E21958">
            <v>2000</v>
          </cell>
        </row>
        <row r="21959">
          <cell r="B21959" t="str">
            <v>CITI Bank</v>
          </cell>
          <cell r="C21959" t="str">
            <v>fare</v>
          </cell>
          <cell r="D21959" t="str">
            <v>paid</v>
          </cell>
          <cell r="E21959">
            <v>2000</v>
          </cell>
        </row>
        <row r="21960">
          <cell r="B21960" t="str">
            <v>Rehmat shipping</v>
          </cell>
          <cell r="C21960" t="str">
            <v>Rafay</v>
          </cell>
          <cell r="D21960" t="str">
            <v>Online by adeel to Rafay</v>
          </cell>
          <cell r="E21960">
            <v>300000</v>
          </cell>
        </row>
        <row r="21961">
          <cell r="B21961" t="str">
            <v>Gul Ahmed</v>
          </cell>
          <cell r="C21961" t="str">
            <v>material</v>
          </cell>
          <cell r="D21961" t="str">
            <v>Online by adeel to adnan hyder for refrigerant Gas</v>
          </cell>
          <cell r="E21961">
            <v>150000</v>
          </cell>
        </row>
        <row r="21962">
          <cell r="B21962" t="str">
            <v>NICVD</v>
          </cell>
          <cell r="C21962" t="str">
            <v>Zahid Jpmc</v>
          </cell>
          <cell r="D21962" t="str">
            <v>Online by adeel to zahid juno as LOAN</v>
          </cell>
          <cell r="E21962">
            <v>40000</v>
          </cell>
        </row>
        <row r="21963">
          <cell r="B21963" t="str">
            <v>Gul Ahmed</v>
          </cell>
          <cell r="C21963" t="str">
            <v>fare</v>
          </cell>
          <cell r="D21963" t="str">
            <v>paid</v>
          </cell>
          <cell r="E21963">
            <v>1000</v>
          </cell>
        </row>
        <row r="21964">
          <cell r="B21964" t="str">
            <v>j outlet lucky one mall</v>
          </cell>
          <cell r="C21964" t="str">
            <v>fare</v>
          </cell>
          <cell r="D21964" t="str">
            <v>paid</v>
          </cell>
          <cell r="E21964">
            <v>1000</v>
          </cell>
        </row>
        <row r="21965">
          <cell r="B21965" t="str">
            <v>BAH 12th Floor</v>
          </cell>
          <cell r="C21965" t="str">
            <v>material</v>
          </cell>
          <cell r="D21965" t="str">
            <v>purhcaed red oxide</v>
          </cell>
          <cell r="E21965">
            <v>750</v>
          </cell>
        </row>
        <row r="21966">
          <cell r="B21966" t="str">
            <v>Meezan bank Head office</v>
          </cell>
          <cell r="C21966" t="str">
            <v>misc</v>
          </cell>
          <cell r="D21966" t="str">
            <v>to amir engr for super card</v>
          </cell>
          <cell r="E21966">
            <v>1500</v>
          </cell>
        </row>
        <row r="21967">
          <cell r="B21967" t="str">
            <v>Gul Ahmed</v>
          </cell>
          <cell r="C21967" t="str">
            <v>material</v>
          </cell>
          <cell r="D21967" t="str">
            <v>purchased CP nipples 06 nos QABIL</v>
          </cell>
          <cell r="E21967">
            <v>1200</v>
          </cell>
        </row>
        <row r="21968">
          <cell r="B21968" t="str">
            <v>Gul Ahmed</v>
          </cell>
          <cell r="C21968" t="str">
            <v>fare</v>
          </cell>
          <cell r="D21968" t="str">
            <v>To rikshaw</v>
          </cell>
          <cell r="E21968">
            <v>1400</v>
          </cell>
        </row>
        <row r="21969">
          <cell r="B21969" t="str">
            <v>ot area jpmc</v>
          </cell>
          <cell r="C21969" t="str">
            <v>azaad duct</v>
          </cell>
          <cell r="D21969" t="str">
            <v>cash paid in labour uptodate is 10,000 (jazz cash by umer)</v>
          </cell>
          <cell r="E21969">
            <v>15000</v>
          </cell>
        </row>
        <row r="21970">
          <cell r="B21970" t="str">
            <v>office</v>
          </cell>
          <cell r="C21970" t="str">
            <v>utilities bills</v>
          </cell>
          <cell r="D21970" t="str">
            <v>ptcl bills paid</v>
          </cell>
          <cell r="E21970">
            <v>11330</v>
          </cell>
        </row>
        <row r="21971">
          <cell r="B21971" t="str">
            <v xml:space="preserve">MHR Personal </v>
          </cell>
          <cell r="C21971" t="str">
            <v>utilities bills</v>
          </cell>
          <cell r="D21971" t="str">
            <v>ptcl bills paid</v>
          </cell>
          <cell r="E21971">
            <v>3185</v>
          </cell>
        </row>
        <row r="21972">
          <cell r="B21972" t="str">
            <v>Gul Ahmed</v>
          </cell>
          <cell r="C21972" t="str">
            <v>GREE Pakistan</v>
          </cell>
          <cell r="D21972" t="str">
            <v>Online by adeel to Fahad ali khan against units repairing</v>
          </cell>
          <cell r="E21972">
            <v>200000</v>
          </cell>
        </row>
        <row r="21973">
          <cell r="B21973" t="str">
            <v>Meezan bank Head office</v>
          </cell>
          <cell r="C21973" t="str">
            <v>Umer Zahid</v>
          </cell>
          <cell r="D21973" t="str">
            <v>Online by adeel to Umer zahid for units installation</v>
          </cell>
          <cell r="E21973">
            <v>100000</v>
          </cell>
        </row>
        <row r="21974">
          <cell r="B21974" t="str">
            <v>CITI Bank</v>
          </cell>
          <cell r="C21974" t="str">
            <v>material</v>
          </cell>
          <cell r="D21974" t="str">
            <v>purchased GI conduits  164 Ft @ 48</v>
          </cell>
          <cell r="E21974">
            <v>7872</v>
          </cell>
        </row>
        <row r="21975">
          <cell r="B21975" t="str">
            <v>CITI Bank</v>
          </cell>
          <cell r="C21975" t="str">
            <v>photo copies</v>
          </cell>
          <cell r="D21975" t="str">
            <v>paid for documents copies</v>
          </cell>
          <cell r="E21975">
            <v>8000</v>
          </cell>
        </row>
        <row r="21976">
          <cell r="B21976" t="str">
            <v>office</v>
          </cell>
          <cell r="C21976" t="str">
            <v>misc</v>
          </cell>
          <cell r="D21976" t="str">
            <v>umer for office use</v>
          </cell>
          <cell r="E21976">
            <v>4000</v>
          </cell>
        </row>
        <row r="21977">
          <cell r="B21977" t="str">
            <v>CITI Bank</v>
          </cell>
          <cell r="C21977" t="str">
            <v>fuel</v>
          </cell>
          <cell r="D21977" t="str">
            <v>to salman rider</v>
          </cell>
          <cell r="E21977">
            <v>1500</v>
          </cell>
        </row>
        <row r="21978">
          <cell r="B21978" t="str">
            <v>Gul Ahmed</v>
          </cell>
          <cell r="C21978" t="str">
            <v>material</v>
          </cell>
          <cell r="D21978" t="str">
            <v>purchased 1 mm 2 core shielded flexible Indus by faheem</v>
          </cell>
          <cell r="E21978">
            <v>48600</v>
          </cell>
        </row>
        <row r="21979">
          <cell r="B21979" t="str">
            <v>Imtiaz supermarket</v>
          </cell>
          <cell r="C21979" t="str">
            <v>material</v>
          </cell>
          <cell r="D21979" t="str">
            <v>misc material by khushnood</v>
          </cell>
          <cell r="E21979">
            <v>1500</v>
          </cell>
        </row>
        <row r="21980">
          <cell r="B21980" t="str">
            <v>j outlet lucky one mall</v>
          </cell>
          <cell r="C21980" t="str">
            <v>fare</v>
          </cell>
          <cell r="D21980" t="str">
            <v>paid to suzuki</v>
          </cell>
          <cell r="E21980">
            <v>3200</v>
          </cell>
        </row>
        <row r="21981">
          <cell r="B21981" t="str">
            <v>Engro 7th Floor</v>
          </cell>
          <cell r="C21981" t="str">
            <v>material</v>
          </cell>
          <cell r="D21981" t="str">
            <v>purchased flare nuts + dammer tapes</v>
          </cell>
          <cell r="E21981">
            <v>1790</v>
          </cell>
        </row>
        <row r="21982">
          <cell r="B21982" t="str">
            <v xml:space="preserve">MHR Personal </v>
          </cell>
          <cell r="C21982" t="str">
            <v>sir rehman</v>
          </cell>
          <cell r="D21982" t="str">
            <v>msic invoices (MCB chq paid 2007570387)</v>
          </cell>
          <cell r="E21982">
            <v>56850</v>
          </cell>
        </row>
        <row r="21983">
          <cell r="B21983" t="str">
            <v>J outlet lucky one mall</v>
          </cell>
          <cell r="C21983" t="str">
            <v>Kamran insulator</v>
          </cell>
          <cell r="D21983" t="str">
            <v xml:space="preserve">Online by adeel to s kamran </v>
          </cell>
          <cell r="E21983">
            <v>50000</v>
          </cell>
        </row>
        <row r="21984">
          <cell r="B21984" t="str">
            <v>J out let DML</v>
          </cell>
          <cell r="C21984" t="str">
            <v>Zubair duct</v>
          </cell>
          <cell r="D21984" t="str">
            <v>Online by adeel to ZR contractor care off zubair ducting = 450,000</v>
          </cell>
          <cell r="E21984">
            <v>350000</v>
          </cell>
        </row>
        <row r="21985">
          <cell r="B21985" t="str">
            <v>Meezan bank Head office</v>
          </cell>
          <cell r="C21985" t="str">
            <v>Zubair duct</v>
          </cell>
          <cell r="D21985" t="str">
            <v>Online by adeel to ZR contractor care off zubair ducting = 450,000</v>
          </cell>
          <cell r="E21985">
            <v>100000</v>
          </cell>
        </row>
        <row r="21986">
          <cell r="B21986" t="str">
            <v>J out let DML</v>
          </cell>
          <cell r="C21986" t="str">
            <v>Safe &amp; soung engineering</v>
          </cell>
          <cell r="D21986" t="str">
            <v>Online by adeel to waqar brothers payment to safe n sound</v>
          </cell>
          <cell r="E21986">
            <v>250000</v>
          </cell>
        </row>
        <row r="21987">
          <cell r="B21987" t="str">
            <v>CITI Bank</v>
          </cell>
          <cell r="C21987" t="str">
            <v>fare</v>
          </cell>
          <cell r="D21987" t="str">
            <v>paid to rikshaw</v>
          </cell>
          <cell r="E21987">
            <v>1500</v>
          </cell>
        </row>
        <row r="21988">
          <cell r="B21988" t="str">
            <v>sana safinaz dml</v>
          </cell>
          <cell r="C21988" t="str">
            <v>fare</v>
          </cell>
          <cell r="D21988" t="str">
            <v>Fire cabinet fare in lahore</v>
          </cell>
          <cell r="E21988">
            <v>3500</v>
          </cell>
        </row>
        <row r="21989">
          <cell r="B21989" t="str">
            <v>Gul Ahmed</v>
          </cell>
          <cell r="C21989" t="str">
            <v>material</v>
          </cell>
          <cell r="D21989" t="str">
            <v xml:space="preserve">cash to Adnan for Refreshment, Dinner, labour, refrigerant gas </v>
          </cell>
          <cell r="E21989">
            <v>65200</v>
          </cell>
        </row>
        <row r="21990">
          <cell r="B21990" t="str">
            <v>Spar supermarket</v>
          </cell>
          <cell r="C21990" t="str">
            <v>material</v>
          </cell>
          <cell r="D21990" t="str">
            <v>purchased solution and screw</v>
          </cell>
          <cell r="E21990">
            <v>1980</v>
          </cell>
        </row>
        <row r="21991">
          <cell r="B21991" t="str">
            <v>CITI Bank</v>
          </cell>
          <cell r="C21991" t="str">
            <v>material</v>
          </cell>
          <cell r="D21991" t="str">
            <v>Purchased green colour material</v>
          </cell>
          <cell r="E21991">
            <v>5000</v>
          </cell>
        </row>
        <row r="21992">
          <cell r="B21992" t="str">
            <v>Bahria project</v>
          </cell>
          <cell r="C21992" t="str">
            <v>material</v>
          </cell>
          <cell r="D21992" t="str">
            <v>paid to SSGC contractor for work at site</v>
          </cell>
          <cell r="E21992">
            <v>30000</v>
          </cell>
        </row>
        <row r="21993">
          <cell r="B21993" t="str">
            <v>Engro 7th Floor</v>
          </cell>
          <cell r="C21993" t="str">
            <v>fare</v>
          </cell>
          <cell r="D21993" t="str">
            <v>paid for suzuki from forte to site</v>
          </cell>
          <cell r="E21993">
            <v>3300</v>
          </cell>
        </row>
        <row r="21994">
          <cell r="B21994" t="str">
            <v>office</v>
          </cell>
          <cell r="C21994" t="str">
            <v>misc</v>
          </cell>
          <cell r="D21994" t="str">
            <v>umer for office use</v>
          </cell>
          <cell r="E21994">
            <v>4000</v>
          </cell>
        </row>
        <row r="21995">
          <cell r="B21995" t="str">
            <v>Meezan bank Head office</v>
          </cell>
          <cell r="C21995" t="str">
            <v>fare</v>
          </cell>
          <cell r="D21995" t="str">
            <v>paid to rikshaw</v>
          </cell>
          <cell r="E21995">
            <v>2300</v>
          </cell>
        </row>
        <row r="21996">
          <cell r="B21996" t="str">
            <v>CITI Bank</v>
          </cell>
          <cell r="C21996" t="str">
            <v>fare</v>
          </cell>
          <cell r="D21996" t="str">
            <v>paid to rikshaw</v>
          </cell>
          <cell r="E21996">
            <v>1000</v>
          </cell>
        </row>
        <row r="21997">
          <cell r="B21997" t="str">
            <v>Tri fit Gym</v>
          </cell>
          <cell r="C21997" t="str">
            <v>fare</v>
          </cell>
          <cell r="D21997" t="str">
            <v>paid to rikshaw</v>
          </cell>
          <cell r="E21997">
            <v>500</v>
          </cell>
        </row>
        <row r="21998">
          <cell r="B21998" t="str">
            <v>GSK DMC</v>
          </cell>
          <cell r="C21998" t="str">
            <v>fare</v>
          </cell>
          <cell r="D21998" t="str">
            <v>paid to rikshaw</v>
          </cell>
          <cell r="E21998">
            <v>1400</v>
          </cell>
        </row>
        <row r="21999">
          <cell r="B21999" t="str">
            <v>Imtiaz supermarket</v>
          </cell>
          <cell r="C21999" t="str">
            <v>fare</v>
          </cell>
          <cell r="D21999" t="str">
            <v>paid to rikshaw</v>
          </cell>
          <cell r="E21999">
            <v>2500</v>
          </cell>
        </row>
        <row r="22000">
          <cell r="B22000" t="str">
            <v>Sana safinaz DML</v>
          </cell>
          <cell r="C22000" t="str">
            <v>material</v>
          </cell>
          <cell r="D22000" t="str">
            <v xml:space="preserve">Online by al madina to Riaz hussain for dain pipe insulation </v>
          </cell>
          <cell r="E22000">
            <v>29000</v>
          </cell>
        </row>
        <row r="22001">
          <cell r="B22001" t="str">
            <v>Gul Ahmed</v>
          </cell>
          <cell r="C22001" t="str">
            <v>GREE Pakistan</v>
          </cell>
          <cell r="D22001" t="str">
            <v>Online by adeel to Fahad ali khan against units repairing</v>
          </cell>
          <cell r="E22001">
            <v>200000</v>
          </cell>
        </row>
        <row r="22002">
          <cell r="B22002" t="str">
            <v>Meezan Gujranwala</v>
          </cell>
          <cell r="C22002" t="str">
            <v>secure vision</v>
          </cell>
          <cell r="D22002" t="str">
            <v>Online by adeel to secure vision</v>
          </cell>
          <cell r="E22002">
            <v>500000</v>
          </cell>
        </row>
        <row r="22003">
          <cell r="B22003" t="str">
            <v>PSYCHIATRY JPMC</v>
          </cell>
          <cell r="C22003" t="str">
            <v>malik brothers</v>
          </cell>
          <cell r="D22003" t="str">
            <v>Online by adeel to Malik brother = 400,000</v>
          </cell>
          <cell r="E22003">
            <v>200000</v>
          </cell>
        </row>
        <row r="22004">
          <cell r="B22004" t="str">
            <v>NICVD</v>
          </cell>
          <cell r="C22004" t="str">
            <v>malik brothers</v>
          </cell>
          <cell r="D22004" t="str">
            <v>Online by adeel to Malik brother = 400,000</v>
          </cell>
          <cell r="E22004">
            <v>100000</v>
          </cell>
        </row>
        <row r="22005">
          <cell r="B22005" t="str">
            <v>Spar supermarket</v>
          </cell>
          <cell r="C22005" t="str">
            <v>malik brothers</v>
          </cell>
          <cell r="D22005" t="str">
            <v>Online by adeel to Malik brother = 400,000</v>
          </cell>
          <cell r="E22005">
            <v>50000</v>
          </cell>
        </row>
        <row r="22006">
          <cell r="B22006" t="str">
            <v>Engro 7th Floor</v>
          </cell>
          <cell r="C22006" t="str">
            <v>malik brothers</v>
          </cell>
          <cell r="D22006" t="str">
            <v>Online by adeel to Malik brother = 400,000</v>
          </cell>
          <cell r="E22006">
            <v>50000</v>
          </cell>
        </row>
        <row r="22007">
          <cell r="B22007" t="str">
            <v>Engro 7th Floor</v>
          </cell>
          <cell r="C22007" t="str">
            <v>Forte pakistan</v>
          </cell>
          <cell r="D22007" t="str">
            <v>Online by adeel to ahmed gulzar acc care of forte pak (purchased 5 roll insualation)</v>
          </cell>
          <cell r="E22007">
            <v>175000</v>
          </cell>
        </row>
        <row r="22008">
          <cell r="B22008" t="str">
            <v>Meezan Gujranwala</v>
          </cell>
          <cell r="C22008" t="str">
            <v>secure vision</v>
          </cell>
          <cell r="D22008" t="str">
            <v>Online by adeel to secure vision</v>
          </cell>
          <cell r="E22008">
            <v>500000</v>
          </cell>
        </row>
        <row r="22009">
          <cell r="B22009" t="str">
            <v>CITI Bank</v>
          </cell>
          <cell r="C22009" t="str">
            <v>fuel</v>
          </cell>
          <cell r="D22009" t="str">
            <v>to salman rider</v>
          </cell>
          <cell r="E22009">
            <v>1000</v>
          </cell>
        </row>
        <row r="22010">
          <cell r="B22010" t="str">
            <v>Gul Ahmed</v>
          </cell>
          <cell r="C22010" t="str">
            <v>GREE pakistan</v>
          </cell>
          <cell r="D22010" t="str">
            <v>cash paid (easy paisa to jameel sagheer acc)</v>
          </cell>
          <cell r="E22010">
            <v>10000</v>
          </cell>
        </row>
        <row r="22011">
          <cell r="B22011" t="str">
            <v>BAH Exhaust Work</v>
          </cell>
          <cell r="C22011" t="str">
            <v>Shakeel duct</v>
          </cell>
          <cell r="D22011" t="str">
            <v>cash paid</v>
          </cell>
          <cell r="E22011">
            <v>10000</v>
          </cell>
        </row>
        <row r="22012">
          <cell r="B22012" t="str">
            <v>Gul Ahmed</v>
          </cell>
          <cell r="C22012" t="str">
            <v>fare</v>
          </cell>
          <cell r="D22012" t="str">
            <v>paid for copper coil</v>
          </cell>
          <cell r="E22012">
            <v>2100</v>
          </cell>
        </row>
        <row r="22013">
          <cell r="B22013" t="str">
            <v>office</v>
          </cell>
          <cell r="C22013" t="str">
            <v>misc</v>
          </cell>
          <cell r="D22013" t="str">
            <v>umer for office use</v>
          </cell>
          <cell r="E22013">
            <v>3000</v>
          </cell>
        </row>
        <row r="22014">
          <cell r="B22014" t="str">
            <v>Meezan bank Head office</v>
          </cell>
          <cell r="C22014" t="str">
            <v>guddu insulation</v>
          </cell>
          <cell r="D22014" t="str">
            <v>Online by al madina to abid khan care of guddu insulation</v>
          </cell>
          <cell r="E22014">
            <v>100000</v>
          </cell>
        </row>
        <row r="22015">
          <cell r="B22015" t="str">
            <v>CITI Bank</v>
          </cell>
          <cell r="C22015" t="str">
            <v>abdullah enterprises</v>
          </cell>
          <cell r="D22015" t="str">
            <v>Online by Al madina to kashif / hijab fatime care off abdullah enterprised</v>
          </cell>
          <cell r="E22015">
            <v>200000</v>
          </cell>
        </row>
        <row r="22016">
          <cell r="B22016" t="str">
            <v>j outlet lucky one mall</v>
          </cell>
          <cell r="C22016" t="str">
            <v>shan control</v>
          </cell>
          <cell r="D22016" t="str">
            <v>cash collect by arshad care off shan controls</v>
          </cell>
          <cell r="E22016">
            <v>1350000</v>
          </cell>
        </row>
        <row r="22017">
          <cell r="B22017" t="str">
            <v>Engro 3rd &amp; 8th Floor</v>
          </cell>
          <cell r="C22017" t="str">
            <v>Ahsan insulation</v>
          </cell>
          <cell r="D22017" t="str">
            <v>Online by Al madina To Ahsan insualtion</v>
          </cell>
          <cell r="E22017">
            <v>40000</v>
          </cell>
        </row>
        <row r="22018">
          <cell r="B22018" t="str">
            <v>Gul Ahmed</v>
          </cell>
          <cell r="C22018" t="str">
            <v>charity</v>
          </cell>
          <cell r="D22018" t="str">
            <v>Online by adeel to mazher iqbal (Paid charity by BH)</v>
          </cell>
          <cell r="E22018">
            <v>10000</v>
          </cell>
        </row>
        <row r="22019">
          <cell r="B22019" t="str">
            <v>j outlet lucky one mall</v>
          </cell>
          <cell r="C22019" t="str">
            <v>Sheet</v>
          </cell>
          <cell r="D22019" t="str">
            <v>G.I Sheet 60 kg from adeel</v>
          </cell>
          <cell r="E22019">
            <v>22942</v>
          </cell>
        </row>
        <row r="22020">
          <cell r="B22020" t="str">
            <v>FTC Floors</v>
          </cell>
          <cell r="C22020" t="str">
            <v>Tasleem mason</v>
          </cell>
          <cell r="D22020" t="str">
            <v>To Tasleem mason (by nadeem bhai)</v>
          </cell>
          <cell r="E22020">
            <v>10000</v>
          </cell>
        </row>
        <row r="22021">
          <cell r="B22021" t="str">
            <v>o/m NASTP</v>
          </cell>
          <cell r="C22021" t="str">
            <v>material</v>
          </cell>
          <cell r="D22021" t="str">
            <v>NASTP invoices (by nadeem bhai)</v>
          </cell>
          <cell r="E22021">
            <v>1400</v>
          </cell>
        </row>
        <row r="22022">
          <cell r="B22022" t="str">
            <v>Meezan bank Head office</v>
          </cell>
          <cell r="C22022" t="str">
            <v>material</v>
          </cell>
          <cell r="D22022" t="str">
            <v>Meezan invoices (by nadeem bhai)</v>
          </cell>
          <cell r="E22022">
            <v>7000</v>
          </cell>
        </row>
        <row r="22023">
          <cell r="B22023" t="str">
            <v>Imtiaz supermarket</v>
          </cell>
          <cell r="C22023" t="str">
            <v>material</v>
          </cell>
          <cell r="D22023" t="str">
            <v>imtiaz invoices (by nadeem bhai)</v>
          </cell>
          <cell r="E22023">
            <v>5100</v>
          </cell>
        </row>
        <row r="22024">
          <cell r="B22024" t="str">
            <v>DHL office</v>
          </cell>
          <cell r="C22024" t="str">
            <v>material</v>
          </cell>
          <cell r="D22024" t="str">
            <v>misc material by shahid painter</v>
          </cell>
          <cell r="E22024">
            <v>2260</v>
          </cell>
        </row>
        <row r="22025">
          <cell r="B22025" t="str">
            <v>FTC Floors</v>
          </cell>
          <cell r="C22025" t="str">
            <v>material</v>
          </cell>
          <cell r="D22025" t="str">
            <v>misc material by shahid painter</v>
          </cell>
          <cell r="E22025">
            <v>4400</v>
          </cell>
        </row>
        <row r="22026">
          <cell r="B22026" t="str">
            <v>Tomo JPMC</v>
          </cell>
          <cell r="C22026" t="str">
            <v>material</v>
          </cell>
          <cell r="D22026" t="str">
            <v>misc material by shahid painter</v>
          </cell>
          <cell r="E22026">
            <v>12270</v>
          </cell>
        </row>
        <row r="22027">
          <cell r="B22027" t="str">
            <v>Tomo JPMC</v>
          </cell>
          <cell r="C22027" t="str">
            <v>material</v>
          </cell>
          <cell r="D22027" t="str">
            <v>misc material by shahid painter</v>
          </cell>
          <cell r="E22027">
            <v>9770</v>
          </cell>
        </row>
        <row r="22028">
          <cell r="B22028" t="str">
            <v>BAF-Maintenance24</v>
          </cell>
          <cell r="C22028" t="str">
            <v>material</v>
          </cell>
          <cell r="D22028" t="str">
            <v>misc material by shahid painter</v>
          </cell>
          <cell r="E22028">
            <v>18668</v>
          </cell>
        </row>
        <row r="22029">
          <cell r="B22029" t="str">
            <v>PSYCHIATRY JPMC</v>
          </cell>
          <cell r="C22029" t="str">
            <v>material</v>
          </cell>
          <cell r="D22029" t="str">
            <v>misc material by shahid painter</v>
          </cell>
          <cell r="E22029">
            <v>51500</v>
          </cell>
        </row>
        <row r="22030">
          <cell r="B22030" t="str">
            <v>BAF-Maintenance24</v>
          </cell>
          <cell r="C22030" t="str">
            <v>material</v>
          </cell>
          <cell r="D22030" t="str">
            <v>misc material by shahid painter</v>
          </cell>
          <cell r="E22030">
            <v>62940</v>
          </cell>
        </row>
        <row r="22031">
          <cell r="B22031" t="str">
            <v>CITI Bank</v>
          </cell>
          <cell r="C22031" t="str">
            <v>fuel</v>
          </cell>
          <cell r="D22031" t="str">
            <v>to salman rider</v>
          </cell>
          <cell r="E22031">
            <v>1000</v>
          </cell>
        </row>
        <row r="22032">
          <cell r="B22032" t="str">
            <v>Engro 7th Floor</v>
          </cell>
          <cell r="C22032" t="str">
            <v>misc</v>
          </cell>
          <cell r="D22032" t="str">
            <v>to salman for bike</v>
          </cell>
          <cell r="E22032">
            <v>1000</v>
          </cell>
        </row>
        <row r="22033">
          <cell r="B22033" t="str">
            <v>BAF-Maintenance24</v>
          </cell>
          <cell r="C22033" t="str">
            <v>misc</v>
          </cell>
          <cell r="D22033" t="str">
            <v>nadeem bahi mobile balance</v>
          </cell>
          <cell r="E22033">
            <v>1000</v>
          </cell>
        </row>
        <row r="22034">
          <cell r="B22034" t="str">
            <v>CITI Bank</v>
          </cell>
          <cell r="C22034" t="str">
            <v>material</v>
          </cell>
          <cell r="D22034" t="str">
            <v>purchaed taflon tapes</v>
          </cell>
          <cell r="E22034">
            <v>200</v>
          </cell>
        </row>
        <row r="22035">
          <cell r="B22035" t="str">
            <v>office</v>
          </cell>
          <cell r="C22035" t="str">
            <v>misc</v>
          </cell>
          <cell r="D22035" t="str">
            <v>umer for office use</v>
          </cell>
          <cell r="E22035">
            <v>3000</v>
          </cell>
        </row>
        <row r="22036">
          <cell r="B22036" t="str">
            <v>Engro 7th Floor</v>
          </cell>
          <cell r="C22036" t="str">
            <v>material</v>
          </cell>
          <cell r="D22036" t="str">
            <v>purchased taflon tapes</v>
          </cell>
          <cell r="E22036">
            <v>300</v>
          </cell>
        </row>
        <row r="22037">
          <cell r="B22037" t="str">
            <v>Meezan Gujranwala</v>
          </cell>
          <cell r="C22037" t="str">
            <v>Touqeer</v>
          </cell>
          <cell r="D22037" t="str">
            <v>Online by Al madina To m khalid care off touqeer</v>
          </cell>
          <cell r="E22037">
            <v>25000</v>
          </cell>
        </row>
        <row r="22038">
          <cell r="B22038" t="str">
            <v>FTC Floors</v>
          </cell>
          <cell r="C22038" t="str">
            <v>Tasleem mason</v>
          </cell>
          <cell r="D22038" t="str">
            <v>To Tasleem mason (by nadeem bhai)</v>
          </cell>
          <cell r="E22038">
            <v>10000</v>
          </cell>
        </row>
        <row r="22039">
          <cell r="B22039" t="str">
            <v>office</v>
          </cell>
          <cell r="C22039" t="str">
            <v>misc</v>
          </cell>
          <cell r="D22039" t="str">
            <v>umer for office use</v>
          </cell>
          <cell r="E22039">
            <v>3000</v>
          </cell>
        </row>
        <row r="22040">
          <cell r="B22040" t="str">
            <v>Sana safinaz DML</v>
          </cell>
          <cell r="C22040" t="str">
            <v>Safe &amp; soung engineering</v>
          </cell>
          <cell r="D22040" t="str">
            <v>Online by adeel to waqar brothers payment to safe n sound</v>
          </cell>
          <cell r="E22040">
            <v>139000</v>
          </cell>
        </row>
        <row r="22041">
          <cell r="B22041" t="str">
            <v>rehmat shipping</v>
          </cell>
          <cell r="C22041" t="str">
            <v>Material</v>
          </cell>
          <cell r="D22041" t="str">
            <v>Online by adeel to Rohail care off sajid shop in DHA phase II for purchased of copper coil, guages, copper rods and dammer tapes</v>
          </cell>
          <cell r="E22041">
            <v>33300</v>
          </cell>
        </row>
        <row r="22042">
          <cell r="B22042" t="str">
            <v>Imtiaz supermarket</v>
          </cell>
          <cell r="C22042" t="str">
            <v>Material</v>
          </cell>
          <cell r="D22042" t="str">
            <v>Cash to Faheem by Bilal bhai for Site expenses + Lunch biryani at site</v>
          </cell>
          <cell r="E22042">
            <v>100000</v>
          </cell>
        </row>
        <row r="22043">
          <cell r="B22043" t="str">
            <v>sana safinaz dml</v>
          </cell>
          <cell r="C22043" t="str">
            <v>Material</v>
          </cell>
          <cell r="D22043" t="str">
            <v>Online by adeel to S murtaza hassan shah for pressure guages and thermometer = 110,000</v>
          </cell>
          <cell r="E22043">
            <v>55000</v>
          </cell>
        </row>
        <row r="22044">
          <cell r="B22044" t="str">
            <v>J out let DML</v>
          </cell>
          <cell r="C22044" t="str">
            <v>Material</v>
          </cell>
          <cell r="D22044" t="str">
            <v>Online by adeel to S murtaza hassan shah for pressure guages and thermometer = 110,000</v>
          </cell>
          <cell r="E22044">
            <v>55000</v>
          </cell>
        </row>
        <row r="22045">
          <cell r="B22045" t="str">
            <v>CITI Bank</v>
          </cell>
          <cell r="C22045" t="str">
            <v>fare</v>
          </cell>
          <cell r="D22045" t="str">
            <v>to engr ahsan</v>
          </cell>
          <cell r="E22045">
            <v>2200</v>
          </cell>
        </row>
        <row r="22046">
          <cell r="B22046" t="str">
            <v>j outlet lucky one mall</v>
          </cell>
          <cell r="C22046" t="str">
            <v>fare</v>
          </cell>
          <cell r="D22046" t="str">
            <v>paid</v>
          </cell>
          <cell r="E22046">
            <v>2300</v>
          </cell>
        </row>
        <row r="22047">
          <cell r="B22047" t="str">
            <v>o/m NASTP</v>
          </cell>
          <cell r="C22047" t="str">
            <v>fare</v>
          </cell>
          <cell r="D22047" t="str">
            <v>paid</v>
          </cell>
          <cell r="E22047">
            <v>1500</v>
          </cell>
        </row>
        <row r="22048">
          <cell r="B22048" t="str">
            <v>o/m NASTP</v>
          </cell>
          <cell r="C22048" t="str">
            <v>misc</v>
          </cell>
          <cell r="D22048" t="str">
            <v>to mukhtar for fuel + lunch</v>
          </cell>
          <cell r="E22048">
            <v>1000</v>
          </cell>
        </row>
        <row r="22049">
          <cell r="B22049" t="str">
            <v>CITI Bank</v>
          </cell>
          <cell r="C22049" t="str">
            <v>fuel</v>
          </cell>
          <cell r="D22049" t="str">
            <v>to salman for fuel</v>
          </cell>
          <cell r="E22049">
            <v>2000</v>
          </cell>
        </row>
        <row r="22050">
          <cell r="B22050" t="str">
            <v xml:space="preserve">MHR Personal </v>
          </cell>
          <cell r="C22050" t="str">
            <v>utilities bills</v>
          </cell>
          <cell r="D22050" t="str">
            <v>K elec bills</v>
          </cell>
          <cell r="E22050">
            <v>92712</v>
          </cell>
        </row>
        <row r="22051">
          <cell r="B22051" t="str">
            <v>office</v>
          </cell>
          <cell r="C22051" t="str">
            <v>utilities bills</v>
          </cell>
          <cell r="D22051" t="str">
            <v>K elec bills</v>
          </cell>
          <cell r="E22051">
            <v>57292</v>
          </cell>
        </row>
        <row r="22052">
          <cell r="B22052" t="str">
            <v>office</v>
          </cell>
          <cell r="C22052" t="str">
            <v>misc</v>
          </cell>
          <cell r="D22052" t="str">
            <v>umer for office use</v>
          </cell>
          <cell r="E22052">
            <v>5000</v>
          </cell>
        </row>
        <row r="22053">
          <cell r="B22053" t="str">
            <v>Spar supermarket</v>
          </cell>
          <cell r="C22053" t="str">
            <v>fare</v>
          </cell>
          <cell r="D22053" t="str">
            <v>paid</v>
          </cell>
          <cell r="E22053">
            <v>2000</v>
          </cell>
        </row>
        <row r="22054">
          <cell r="B22054" t="str">
            <v>Meezan bank Head office</v>
          </cell>
          <cell r="C22054" t="str">
            <v>fare</v>
          </cell>
          <cell r="D22054" t="str">
            <v>paid</v>
          </cell>
          <cell r="E22054">
            <v>2000</v>
          </cell>
        </row>
        <row r="22055">
          <cell r="B22055" t="str">
            <v>j outlet lucky one mall</v>
          </cell>
          <cell r="C22055" t="str">
            <v>material</v>
          </cell>
          <cell r="D22055" t="str">
            <v>misc invoices by muzammil</v>
          </cell>
          <cell r="E22055">
            <v>4500</v>
          </cell>
        </row>
        <row r="22056">
          <cell r="B22056" t="str">
            <v>Mall of Pindi</v>
          </cell>
          <cell r="C22056" t="str">
            <v>charity</v>
          </cell>
          <cell r="D22056" t="str">
            <v>paid by rehan to needy family</v>
          </cell>
          <cell r="E22056">
            <v>10000</v>
          </cell>
        </row>
        <row r="22057">
          <cell r="B22057" t="str">
            <v>BAH 12th Floor</v>
          </cell>
          <cell r="C22057" t="str">
            <v>Tariq automation</v>
          </cell>
          <cell r="D22057" t="str">
            <v>Online by adeel to Ma Electronics care of Tariq automation ashfaq for purchased of VFDs 02 nos</v>
          </cell>
          <cell r="E22057">
            <v>280000</v>
          </cell>
        </row>
        <row r="22058">
          <cell r="B22058" t="str">
            <v>Engro 7th Floor</v>
          </cell>
          <cell r="C22058" t="str">
            <v>fare</v>
          </cell>
          <cell r="D22058" t="str">
            <v>Given to raza (via easy paisa)</v>
          </cell>
          <cell r="E22058">
            <v>2800</v>
          </cell>
        </row>
        <row r="22059">
          <cell r="B22059" t="str">
            <v>office</v>
          </cell>
          <cell r="C22059" t="str">
            <v>misc</v>
          </cell>
          <cell r="D22059" t="str">
            <v>umer for office use</v>
          </cell>
          <cell r="E22059">
            <v>3000</v>
          </cell>
        </row>
        <row r="22060">
          <cell r="B22060" t="str">
            <v>BAH Exhaust Work</v>
          </cell>
          <cell r="C22060" t="str">
            <v>shakeel duct</v>
          </cell>
          <cell r="D22060" t="str">
            <v>cash paid</v>
          </cell>
          <cell r="E22060">
            <v>5000</v>
          </cell>
        </row>
        <row r="22061">
          <cell r="B22061" t="str">
            <v>j outlet lucky one mall</v>
          </cell>
          <cell r="C22061" t="str">
            <v>material</v>
          </cell>
          <cell r="D22061" t="str">
            <v>purchased plastic rope</v>
          </cell>
          <cell r="E22061">
            <v>1600</v>
          </cell>
        </row>
        <row r="22062">
          <cell r="B22062" t="str">
            <v>DHL office</v>
          </cell>
          <cell r="C22062" t="str">
            <v>material</v>
          </cell>
          <cell r="D22062" t="str">
            <v>cash to Adnan for DHL bill verification</v>
          </cell>
          <cell r="E22062">
            <v>5800</v>
          </cell>
        </row>
        <row r="22063">
          <cell r="B22063" t="str">
            <v>J out let DML</v>
          </cell>
          <cell r="C22063" t="str">
            <v>Material</v>
          </cell>
          <cell r="D22063" t="str">
            <v>Online by adeel to riaz hussain for Noman for lahore expenses</v>
          </cell>
          <cell r="E22063">
            <v>92000</v>
          </cell>
        </row>
        <row r="22064">
          <cell r="B22064" t="str">
            <v>Meezan bank Head office</v>
          </cell>
          <cell r="C22064" t="str">
            <v>Zafar Grills</v>
          </cell>
          <cell r="D22064" t="str">
            <v>Online by Adeel To zafar ahmed khan care of zafar grills = 100,000</v>
          </cell>
          <cell r="E22064">
            <v>26664</v>
          </cell>
        </row>
        <row r="22065">
          <cell r="B22065" t="str">
            <v>Tomo JPMC</v>
          </cell>
          <cell r="C22065" t="str">
            <v>Zafar Grills</v>
          </cell>
          <cell r="D22065" t="str">
            <v>Online by Adeel To zafar ahmed khan care of zafar grills = 100,000</v>
          </cell>
          <cell r="E22065">
            <v>67300</v>
          </cell>
        </row>
        <row r="22066">
          <cell r="B22066" t="str">
            <v>o/m NASTP</v>
          </cell>
          <cell r="C22066" t="str">
            <v>Zafar Grills</v>
          </cell>
          <cell r="D22066" t="str">
            <v>Online by Adeel To zafar ahmed khan care of zafar grills = 100,000</v>
          </cell>
          <cell r="E22066">
            <v>6036</v>
          </cell>
        </row>
        <row r="22067">
          <cell r="B22067" t="str">
            <v>Imtiaz supermarket</v>
          </cell>
          <cell r="C22067" t="str">
            <v>material</v>
          </cell>
          <cell r="D22067" t="str">
            <v>misc invoices by jahangeer</v>
          </cell>
          <cell r="E22067">
            <v>13531</v>
          </cell>
        </row>
        <row r="22068">
          <cell r="B22068" t="str">
            <v>Imtiaz supermarket</v>
          </cell>
          <cell r="C22068" t="str">
            <v>material</v>
          </cell>
          <cell r="D22068" t="str">
            <v>mise invoices by faheem</v>
          </cell>
          <cell r="E22068">
            <v>8480</v>
          </cell>
        </row>
        <row r="22069">
          <cell r="B22069" t="str">
            <v>BAH fire work</v>
          </cell>
          <cell r="C22069" t="str">
            <v>Arsalan piping</v>
          </cell>
          <cell r="D22069" t="str">
            <v>cash paid in advance</v>
          </cell>
          <cell r="E22069">
            <v>20000</v>
          </cell>
        </row>
        <row r="22070">
          <cell r="B22070" t="str">
            <v>Engro 7th Floor</v>
          </cell>
          <cell r="C22070" t="str">
            <v>material</v>
          </cell>
          <cell r="D22070" t="str">
            <v>purchaed colour material</v>
          </cell>
          <cell r="E22070">
            <v>5150</v>
          </cell>
        </row>
        <row r="22071">
          <cell r="B22071" t="str">
            <v>Engro 7th Floor</v>
          </cell>
          <cell r="C22071" t="str">
            <v>fare</v>
          </cell>
          <cell r="D22071" t="str">
            <v>paid</v>
          </cell>
          <cell r="E22071">
            <v>500</v>
          </cell>
        </row>
        <row r="22072">
          <cell r="B22072" t="str">
            <v>BAH fire work</v>
          </cell>
          <cell r="C22072" t="str">
            <v>Nexus engineering</v>
          </cell>
          <cell r="D22072" t="str">
            <v>Online by Adeel To nexus engineering (advance given)</v>
          </cell>
          <cell r="E22072">
            <v>800000</v>
          </cell>
        </row>
        <row r="22073">
          <cell r="B22073" t="str">
            <v>GSK DMC</v>
          </cell>
          <cell r="C22073" t="str">
            <v>bharmal international</v>
          </cell>
          <cell r="D22073" t="str">
            <v>Online by Adeel To shahid ali care of abbas bhrmal = 192650</v>
          </cell>
          <cell r="E22073">
            <v>96325</v>
          </cell>
        </row>
        <row r="22074">
          <cell r="B22074" t="str">
            <v>j outlet lucky one mall</v>
          </cell>
          <cell r="C22074" t="str">
            <v>bharmal international</v>
          </cell>
          <cell r="D22074" t="str">
            <v>Online by Adeel To shahid ali care of abbas bhrmal = 192650</v>
          </cell>
          <cell r="E22074">
            <v>96325</v>
          </cell>
        </row>
        <row r="22075">
          <cell r="B22075" t="str">
            <v>Tomo JPMC</v>
          </cell>
          <cell r="C22075" t="str">
            <v>Flow Tab</v>
          </cell>
          <cell r="D22075" t="str">
            <v>Online by Adeel To nexus engineering</v>
          </cell>
          <cell r="E22075">
            <v>30000</v>
          </cell>
        </row>
        <row r="22076">
          <cell r="B22076" t="str">
            <v>FTC Floors</v>
          </cell>
          <cell r="C22076" t="str">
            <v>Tasleem mason</v>
          </cell>
          <cell r="D22076" t="str">
            <v>To Tasleem mason (via hand sami) (given by nadeem bhai)</v>
          </cell>
          <cell r="E22076">
            <v>30000</v>
          </cell>
        </row>
        <row r="22077">
          <cell r="B22077" t="str">
            <v>Meezan Gujranwala</v>
          </cell>
          <cell r="C22077" t="str">
            <v>buity</v>
          </cell>
          <cell r="D22077" t="str">
            <v>cash paid for builty</v>
          </cell>
          <cell r="E22077">
            <v>40800</v>
          </cell>
        </row>
        <row r="22078">
          <cell r="B22078" t="str">
            <v>j outlet lucky one mall</v>
          </cell>
          <cell r="C22078" t="str">
            <v>fuel</v>
          </cell>
          <cell r="D22078" t="str">
            <v>to salman for fuel</v>
          </cell>
          <cell r="E22078">
            <v>2000</v>
          </cell>
        </row>
        <row r="22079">
          <cell r="B22079" t="str">
            <v>office</v>
          </cell>
          <cell r="C22079" t="str">
            <v>misc</v>
          </cell>
          <cell r="D22079" t="str">
            <v>umer for office use</v>
          </cell>
          <cell r="E22079">
            <v>3000</v>
          </cell>
        </row>
        <row r="22080">
          <cell r="B22080" t="str">
            <v>CITI Bank</v>
          </cell>
          <cell r="C22080" t="str">
            <v>material</v>
          </cell>
          <cell r="D22080" t="str">
            <v>28 Pipe stickers</v>
          </cell>
          <cell r="E22080">
            <v>2200</v>
          </cell>
        </row>
        <row r="22081">
          <cell r="B22081" t="str">
            <v>Meezan bank Head office</v>
          </cell>
          <cell r="C22081" t="str">
            <v>fare</v>
          </cell>
          <cell r="D22081" t="str">
            <v>paid</v>
          </cell>
          <cell r="E22081">
            <v>1800</v>
          </cell>
        </row>
        <row r="22082">
          <cell r="B22082" t="str">
            <v>j outlet lucky one mall</v>
          </cell>
          <cell r="C22082" t="str">
            <v>fare</v>
          </cell>
          <cell r="D22082" t="str">
            <v>paid</v>
          </cell>
          <cell r="E22082">
            <v>1800</v>
          </cell>
        </row>
        <row r="22083">
          <cell r="B22083" t="str">
            <v>j outlet lucky one mall</v>
          </cell>
          <cell r="C22083" t="str">
            <v>material</v>
          </cell>
          <cell r="D22083" t="str">
            <v>purchases sample isolator</v>
          </cell>
          <cell r="E22083">
            <v>6200</v>
          </cell>
        </row>
        <row r="22084">
          <cell r="B22084" t="str">
            <v>o/m NASTP</v>
          </cell>
          <cell r="C22084" t="str">
            <v>fare</v>
          </cell>
          <cell r="D22084" t="str">
            <v>paid</v>
          </cell>
          <cell r="E22084">
            <v>2000</v>
          </cell>
        </row>
        <row r="22085">
          <cell r="B22085" t="str">
            <v>CITI Bank</v>
          </cell>
          <cell r="C22085" t="str">
            <v>de creator</v>
          </cell>
          <cell r="D22085" t="str">
            <v>Online by Adeel To tahaman traders to De creator khalid najimi for abolution mixer citi bank</v>
          </cell>
          <cell r="E22085">
            <v>42000</v>
          </cell>
        </row>
        <row r="22086">
          <cell r="B22086" t="str">
            <v>Engro 7th Floor</v>
          </cell>
          <cell r="C22086" t="str">
            <v>Material</v>
          </cell>
          <cell r="D22086" t="str">
            <v>Online by Adeel to gul zameen khan care of threaded rods = 113750</v>
          </cell>
          <cell r="E22086">
            <v>65000</v>
          </cell>
        </row>
        <row r="22087">
          <cell r="B22087" t="str">
            <v>Meezan bank Head office</v>
          </cell>
          <cell r="C22087" t="str">
            <v>Material</v>
          </cell>
          <cell r="D22087" t="str">
            <v>Online by Adeel to gul zameen khan care of threaded rods = 113750</v>
          </cell>
          <cell r="E22087">
            <v>15000</v>
          </cell>
        </row>
        <row r="22088">
          <cell r="B22088" t="str">
            <v>BAH 12th Floor</v>
          </cell>
          <cell r="C22088" t="str">
            <v>Material</v>
          </cell>
          <cell r="D22088" t="str">
            <v>Online by Adeel to gul zameen khan care of threaded rods = 113750</v>
          </cell>
          <cell r="E22088">
            <v>15750</v>
          </cell>
        </row>
        <row r="22089">
          <cell r="B22089" t="str">
            <v>CITI Bank</v>
          </cell>
          <cell r="C22089" t="str">
            <v>Material</v>
          </cell>
          <cell r="D22089" t="str">
            <v>Online by Adeel to gul zameen khan care of threaded rods = 113750</v>
          </cell>
          <cell r="E22089">
            <v>18000</v>
          </cell>
        </row>
        <row r="22090">
          <cell r="B22090" t="str">
            <v>Meezan Gujranwala</v>
          </cell>
          <cell r="C22090" t="str">
            <v>Material</v>
          </cell>
          <cell r="D22090" t="str">
            <v>Online by Adeel to m khalid care of touqee</v>
          </cell>
          <cell r="E22090">
            <v>50000</v>
          </cell>
        </row>
        <row r="22091">
          <cell r="B22091" t="str">
            <v>o/m NASTP</v>
          </cell>
          <cell r="C22091" t="str">
            <v>misc</v>
          </cell>
          <cell r="D22091" t="str">
            <v>Rs 400,000 on Oct 24 bill in acc of MSE acc as BH recommended</v>
          </cell>
          <cell r="E22091">
            <v>400000</v>
          </cell>
        </row>
        <row r="22092">
          <cell r="B22092" t="str">
            <v>office</v>
          </cell>
          <cell r="C22092" t="str">
            <v>misc</v>
          </cell>
          <cell r="D22092" t="str">
            <v>Big Printer service, refill and overhauling</v>
          </cell>
          <cell r="E22092">
            <v>13000</v>
          </cell>
        </row>
        <row r="22093">
          <cell r="B22093" t="str">
            <v>CITI Bank</v>
          </cell>
          <cell r="C22093" t="str">
            <v>material</v>
          </cell>
          <cell r="D22093" t="str">
            <v>12 Pipe stickers</v>
          </cell>
          <cell r="E22093">
            <v>800</v>
          </cell>
        </row>
        <row r="22094">
          <cell r="B22094" t="str">
            <v>j outlet lucky one mall</v>
          </cell>
          <cell r="C22094" t="str">
            <v>fare</v>
          </cell>
          <cell r="D22094" t="str">
            <v>paid</v>
          </cell>
          <cell r="E22094">
            <v>1300</v>
          </cell>
        </row>
        <row r="22095">
          <cell r="B22095" t="str">
            <v>BAH fire work</v>
          </cell>
          <cell r="C22095" t="str">
            <v>Arsalan piping</v>
          </cell>
          <cell r="D22095" t="str">
            <v>cash paid in advance (total uptodate 100,000)</v>
          </cell>
          <cell r="E22095">
            <v>80000</v>
          </cell>
        </row>
        <row r="22096">
          <cell r="B22096" t="str">
            <v>BAH fire work</v>
          </cell>
          <cell r="C22096" t="str">
            <v>material</v>
          </cell>
          <cell r="D22096" t="str">
            <v>colour material and brush</v>
          </cell>
          <cell r="E22096">
            <v>3500</v>
          </cell>
        </row>
        <row r="22097">
          <cell r="B22097" t="str">
            <v>sana safinaz dml</v>
          </cell>
          <cell r="C22097" t="str">
            <v>buity</v>
          </cell>
          <cell r="D22097" t="str">
            <v>cash paid</v>
          </cell>
          <cell r="E22097">
            <v>410</v>
          </cell>
        </row>
        <row r="22098">
          <cell r="B22098" t="str">
            <v>Engro 7th Floor</v>
          </cell>
          <cell r="C22098" t="str">
            <v>fare</v>
          </cell>
          <cell r="D22098" t="str">
            <v>paid</v>
          </cell>
          <cell r="E22098">
            <v>400</v>
          </cell>
        </row>
        <row r="22099">
          <cell r="B22099" t="str">
            <v>ueP 17th Floor</v>
          </cell>
          <cell r="C22099" t="str">
            <v>Material</v>
          </cell>
          <cell r="D22099" t="str">
            <v>Online by Adeel to ZAG payment to ZAG insulation for UEP + EY = 59200</v>
          </cell>
          <cell r="E22099">
            <v>29600</v>
          </cell>
        </row>
        <row r="22100">
          <cell r="B22100" t="str">
            <v>Ernst &amp; Young</v>
          </cell>
          <cell r="C22100" t="str">
            <v>Material</v>
          </cell>
          <cell r="D22100" t="str">
            <v>Online by Adeel to ZAG payment to ZAG insulation for UEP + EY = 59200</v>
          </cell>
          <cell r="E22100">
            <v>29600</v>
          </cell>
        </row>
        <row r="22101">
          <cell r="B22101" t="str">
            <v>BAH 12th Floor</v>
          </cell>
          <cell r="C22101" t="str">
            <v>Abdullah enterprices</v>
          </cell>
          <cell r="D22101" t="str">
            <v>Online by Adeel to abdullah enterprises for air devices = 130750</v>
          </cell>
          <cell r="E22101">
            <v>130750</v>
          </cell>
        </row>
        <row r="22102">
          <cell r="B22102" t="str">
            <v>Engro 7th Floor</v>
          </cell>
          <cell r="C22102" t="str">
            <v>groceries</v>
          </cell>
          <cell r="D22102" t="str">
            <v>Groceries (Nov 24) by BH</v>
          </cell>
          <cell r="E22102">
            <v>85000</v>
          </cell>
        </row>
        <row r="22103">
          <cell r="B22103" t="str">
            <v>CITI Bank</v>
          </cell>
          <cell r="C22103" t="str">
            <v>fuel</v>
          </cell>
          <cell r="D22103" t="str">
            <v>Fuel at site (Nov 24) by BH</v>
          </cell>
          <cell r="E22103">
            <v>20000</v>
          </cell>
        </row>
        <row r="22104">
          <cell r="B22104" t="str">
            <v>NICVD</v>
          </cell>
          <cell r="C22104" t="str">
            <v>material</v>
          </cell>
          <cell r="D22104" t="str">
            <v>misc invoices by imran engr</v>
          </cell>
          <cell r="E22104">
            <v>30800</v>
          </cell>
        </row>
        <row r="22105">
          <cell r="B22105" t="str">
            <v>Spar supermarket</v>
          </cell>
          <cell r="C22105" t="str">
            <v>amir contractor</v>
          </cell>
          <cell r="D22105" t="str">
            <v>MCB chq paid 2007570384 total amt = 180,000</v>
          </cell>
          <cell r="E22105">
            <v>100000</v>
          </cell>
        </row>
        <row r="22106">
          <cell r="B22106" t="str">
            <v>DHL office</v>
          </cell>
          <cell r="C22106" t="str">
            <v>amir contractor</v>
          </cell>
          <cell r="D22106" t="str">
            <v>MCB chq paid 2007570384 total amt = 180,000</v>
          </cell>
          <cell r="E22106">
            <v>80000</v>
          </cell>
        </row>
        <row r="22107">
          <cell r="B22107" t="str">
            <v>j outlet lucky one mall</v>
          </cell>
          <cell r="C22107" t="str">
            <v>Kamran insulator</v>
          </cell>
          <cell r="D22107" t="str">
            <v xml:space="preserve">MCB chq paid 2007570386 (advance for cladding) </v>
          </cell>
          <cell r="E22107">
            <v>50000</v>
          </cell>
        </row>
        <row r="22108">
          <cell r="B22108" t="str">
            <v>O/M The Place</v>
          </cell>
          <cell r="C22108" t="str">
            <v>Majid AHU</v>
          </cell>
          <cell r="D22108" t="str">
            <v xml:space="preserve">MCB chq paid 2007570389 </v>
          </cell>
          <cell r="E22108">
            <v>40000</v>
          </cell>
        </row>
        <row r="22109">
          <cell r="B22109" t="str">
            <v>PSYCHIATRY JPMC</v>
          </cell>
          <cell r="C22109" t="str">
            <v>fakhri brothers</v>
          </cell>
          <cell r="D22109" t="str">
            <v>Received from Ik in acc of Citi bank (Meezan bank chq # A-03651509 Given to ST Brothers) Total amt = 2,972,970</v>
          </cell>
          <cell r="E22109">
            <v>14400</v>
          </cell>
        </row>
        <row r="22110">
          <cell r="B22110" t="str">
            <v>Tri fit Gym</v>
          </cell>
          <cell r="C22110" t="str">
            <v>fakhri brothers</v>
          </cell>
          <cell r="D22110" t="str">
            <v>Received from Ik in acc of Citi bank (Meezan bank chq # A-03651509 Given to ST Brothers) Total amt = 2,972,970</v>
          </cell>
          <cell r="E22110">
            <v>14000</v>
          </cell>
        </row>
        <row r="22111">
          <cell r="B22111" t="str">
            <v>Engro 7th Floor</v>
          </cell>
          <cell r="C22111" t="str">
            <v>fakhri brothers</v>
          </cell>
          <cell r="D22111" t="str">
            <v>Received from Ik in acc of Citi bank (Meezan bank chq # A-03651509 Given to ST Brothers) Total amt = 2,972,970</v>
          </cell>
          <cell r="E22111">
            <v>88000</v>
          </cell>
        </row>
        <row r="22112">
          <cell r="B22112" t="str">
            <v>CITI Bank</v>
          </cell>
          <cell r="C22112" t="str">
            <v>fakhri brothers</v>
          </cell>
          <cell r="D22112" t="str">
            <v>Received from Ik in acc of Citi bank (Meezan bank chq # A-03651509 Given to ST Brothers) Total amt = 2,972,970</v>
          </cell>
          <cell r="E22112">
            <v>155162</v>
          </cell>
        </row>
        <row r="22113">
          <cell r="B22113" t="str">
            <v>Gul Ahmed</v>
          </cell>
          <cell r="C22113" t="str">
            <v>fakhri brothers</v>
          </cell>
          <cell r="D22113" t="str">
            <v>Received from Ik in acc of Citi bank (Meezan bank chq # A-03651509 Given to ST Brothers) Total amt = 2,972,970</v>
          </cell>
          <cell r="E22113">
            <v>514260</v>
          </cell>
        </row>
        <row r="22114">
          <cell r="B22114" t="str">
            <v>CITI Bank</v>
          </cell>
          <cell r="C22114" t="str">
            <v>fakhri brothers</v>
          </cell>
          <cell r="D22114" t="str">
            <v>Received from Ik in acc of Citi bank (Meezan bank chq # A-03651509 Given to ST Brothers) Total amt = 2,972,970</v>
          </cell>
          <cell r="E22114">
            <v>721256</v>
          </cell>
        </row>
        <row r="22115">
          <cell r="B22115" t="str">
            <v>DHL office</v>
          </cell>
          <cell r="C22115" t="str">
            <v>fakhri brothers</v>
          </cell>
          <cell r="D22115" t="str">
            <v>Received from Ik in acc of Citi bank (Meezan bank chq # A-03651509 Given to ST Brothers) Total amt = 2,972,970</v>
          </cell>
          <cell r="E22115">
            <v>738020</v>
          </cell>
        </row>
        <row r="22116">
          <cell r="B22116" t="str">
            <v>10 Pearl NASTP</v>
          </cell>
          <cell r="C22116" t="str">
            <v>fakhri brothers</v>
          </cell>
          <cell r="D22116" t="str">
            <v>Received from Ik in acc of Citi bank (Meezan bank chq # A-03651509 Given to ST Brothers) Total amt = 2,972,970</v>
          </cell>
          <cell r="E22116">
            <v>13300</v>
          </cell>
        </row>
        <row r="22117">
          <cell r="B22117" t="str">
            <v>Rehmat shipping</v>
          </cell>
          <cell r="C22117" t="str">
            <v>fakhri brothers</v>
          </cell>
          <cell r="D22117" t="str">
            <v>Received from Ik in acc of Citi bank (Meezan bank chq # A-03651509 Given to ST Brothers) Total amt = 2,972,970</v>
          </cell>
          <cell r="E22117">
            <v>15425</v>
          </cell>
        </row>
        <row r="22118">
          <cell r="B22118" t="str">
            <v>Meezan bank Head office</v>
          </cell>
          <cell r="C22118" t="str">
            <v>fakhri brothers</v>
          </cell>
          <cell r="D22118" t="str">
            <v>Received from Ik in acc of Citi bank (Meezan bank chq # A-03651509 Given to ST Brothers) Total amt = 2,972,970</v>
          </cell>
          <cell r="E22118">
            <v>233220</v>
          </cell>
        </row>
        <row r="22119">
          <cell r="B22119" t="str">
            <v>BAH 12th Floor</v>
          </cell>
          <cell r="C22119" t="str">
            <v>fakhri brothers</v>
          </cell>
          <cell r="D22119" t="str">
            <v>Received from Ik in acc of Citi bank (Meezan bank chq # A-03651509 Given to ST Brothers) Total amt = 2,972,970</v>
          </cell>
          <cell r="E22119">
            <v>465927</v>
          </cell>
        </row>
        <row r="22120">
          <cell r="B22120" t="str">
            <v>J out let DML</v>
          </cell>
          <cell r="C22120" t="str">
            <v>habib insulation</v>
          </cell>
          <cell r="D22120" t="str">
            <v>Received from Ik in acc of Citi bank (Meezan bank chq # A-03651510 Given to Powermech care of habib insulation) = total amt = 1,500,000</v>
          </cell>
          <cell r="E22120">
            <v>856679</v>
          </cell>
        </row>
        <row r="22121">
          <cell r="B22121" t="str">
            <v>Orient DML</v>
          </cell>
          <cell r="C22121" t="str">
            <v>habib insulation</v>
          </cell>
          <cell r="D22121" t="str">
            <v>Received from Ik in acc of Citi bank (Meezan bank chq # A-03651510 Given to Powermech care of habib insulation) = total amt = 1,500,000</v>
          </cell>
          <cell r="E22121">
            <v>187222</v>
          </cell>
        </row>
        <row r="22122">
          <cell r="B22122" t="str">
            <v>Generation DML</v>
          </cell>
          <cell r="C22122" t="str">
            <v>habib insulation</v>
          </cell>
          <cell r="D22122" t="str">
            <v>Received from Ik in acc of Citi bank (Meezan bank chq # A-03651510 Given to Powermech care of habib insulation) = total amt = 1,500,000</v>
          </cell>
          <cell r="E22122">
            <v>12500</v>
          </cell>
        </row>
        <row r="22123">
          <cell r="B22123" t="str">
            <v>Manto DML</v>
          </cell>
          <cell r="C22123" t="str">
            <v>habib insulation</v>
          </cell>
          <cell r="D22123" t="str">
            <v>Received from Ik in acc of Citi bank (Meezan bank chq # A-03651510 Given to Powermech care of habib insulation) = total amt = 1,500,000</v>
          </cell>
          <cell r="E22123">
            <v>88000</v>
          </cell>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row>
        <row r="22126">
          <cell r="B22126" t="str">
            <v>GSK DMC</v>
          </cell>
          <cell r="C22126" t="str">
            <v>pioneer steel</v>
          </cell>
          <cell r="D22126" t="str">
            <v>Received from Ik in acc of Citi bank (Meezan bank chq # A-03651511 Given to Delta industrial supplies care of Pioneer steel sheraz) = 800,000</v>
          </cell>
          <cell r="E22126">
            <v>50947</v>
          </cell>
        </row>
        <row r="22127">
          <cell r="B22127" t="str">
            <v>GSK DMC</v>
          </cell>
          <cell r="C22127" t="str">
            <v>pioneer steel</v>
          </cell>
          <cell r="D22127" t="str">
            <v>Received from Ik in acc of Citi bank (Meezan bank chq # A-03651511 Given to Delta industrial supplies care of Pioneer steel sheraz) = 800,000</v>
          </cell>
          <cell r="E22127">
            <v>27000</v>
          </cell>
        </row>
        <row r="22128">
          <cell r="B22128" t="str">
            <v>GSK DMC</v>
          </cell>
          <cell r="C22128" t="str">
            <v>pioneer steel</v>
          </cell>
          <cell r="D22128" t="str">
            <v>Received from Ik in acc of Citi bank (Meezan bank chq # A-03651511 Given to Delta industrial supplies care of Pioneer steel sheraz) = 800,000</v>
          </cell>
          <cell r="E22128">
            <v>16750</v>
          </cell>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row>
        <row r="22131">
          <cell r="B22131" t="str">
            <v>O/M The Place</v>
          </cell>
          <cell r="C22131" t="str">
            <v>SST Tax</v>
          </cell>
          <cell r="D22131" t="str">
            <v>MCB chq 2007570390 = tot amt = 103425</v>
          </cell>
          <cell r="E22131">
            <v>16000</v>
          </cell>
        </row>
        <row r="22132">
          <cell r="B22132" t="str">
            <v xml:space="preserve">O/M Nue Multiplex </v>
          </cell>
          <cell r="C22132" t="str">
            <v>SST Tax</v>
          </cell>
          <cell r="D22132" t="str">
            <v>MCB chq 2007570390 = tot amt = 103425</v>
          </cell>
          <cell r="E22132">
            <v>16000</v>
          </cell>
        </row>
        <row r="22133">
          <cell r="B22133" t="str">
            <v>FTC Floors</v>
          </cell>
          <cell r="C22133" t="str">
            <v>SST Tax</v>
          </cell>
          <cell r="D22133" t="str">
            <v>MCB chq 2007570390 = tot amt = 103425</v>
          </cell>
          <cell r="E22133">
            <v>12000</v>
          </cell>
        </row>
        <row r="22134">
          <cell r="B22134" t="str">
            <v>O/M VISA office</v>
          </cell>
          <cell r="C22134" t="str">
            <v>SST Tax</v>
          </cell>
          <cell r="D22134" t="str">
            <v>MCB chq 2007570390 = tot amt = 103425</v>
          </cell>
          <cell r="E22134">
            <v>25000</v>
          </cell>
        </row>
        <row r="22135">
          <cell r="B22135" t="str">
            <v>o/m NASTP</v>
          </cell>
          <cell r="C22135" t="str">
            <v>SST Tax</v>
          </cell>
          <cell r="D22135" t="str">
            <v>MCB chq 2007570390 = tot amt = 103425</v>
          </cell>
          <cell r="E22135">
            <v>34425</v>
          </cell>
        </row>
        <row r="22136">
          <cell r="B22136" t="str">
            <v>GSK DMC</v>
          </cell>
          <cell r="C22136" t="str">
            <v>Azher Duct</v>
          </cell>
          <cell r="D22136" t="str">
            <v>MCB chq 2007570391 Chq amt = 192,000</v>
          </cell>
          <cell r="E22136">
            <v>78000</v>
          </cell>
        </row>
        <row r="22137">
          <cell r="B22137" t="str">
            <v>CITI Bank</v>
          </cell>
          <cell r="C22137" t="str">
            <v>Azher Duct</v>
          </cell>
          <cell r="D22137" t="str">
            <v>MCB chq 2007570391 Chq amt = 192,000</v>
          </cell>
          <cell r="E22137">
            <v>114000</v>
          </cell>
        </row>
        <row r="22138">
          <cell r="B22138" t="str">
            <v>j outlet lucky one mall</v>
          </cell>
          <cell r="C22138" t="str">
            <v>Muzammil</v>
          </cell>
          <cell r="D22138" t="str">
            <v>MCB chq 2007570392</v>
          </cell>
          <cell r="E22138">
            <v>200000</v>
          </cell>
        </row>
        <row r="22139">
          <cell r="B22139" t="str">
            <v>Imtiaz supermarket</v>
          </cell>
          <cell r="C22139" t="str">
            <v>faheem elec</v>
          </cell>
          <cell r="D22139" t="str">
            <v>MCB chq 2007570393</v>
          </cell>
          <cell r="E22139">
            <v>100000</v>
          </cell>
        </row>
        <row r="22140">
          <cell r="B22140" t="str">
            <v>NICVD</v>
          </cell>
          <cell r="C22140" t="str">
            <v>khurshid fans</v>
          </cell>
          <cell r="D22140" t="str">
            <v>Cash cheque received from Aisah Interior against 1st R/ Bill (Given to Khurshd fans in NIVCD deal) = Total amount = 1000,000</v>
          </cell>
          <cell r="E22140">
            <v>500000</v>
          </cell>
        </row>
        <row r="22141">
          <cell r="B22141" t="str">
            <v>Spar supermarket</v>
          </cell>
          <cell r="C22141" t="str">
            <v>khurshid fans</v>
          </cell>
          <cell r="D22141" t="str">
            <v>Cash cheque received from Aisah Interior against 1st R/ Bill (Given to Khurshd fans in NIVCD deal) = Total amount = 1000,000</v>
          </cell>
          <cell r="E22141">
            <v>500000</v>
          </cell>
        </row>
        <row r="22142">
          <cell r="B22142" t="str">
            <v>o/m NASTP</v>
          </cell>
          <cell r="C22142" t="str">
            <v>Received</v>
          </cell>
          <cell r="D22142" t="str">
            <v>1% invoice charges for MCB chq # 2007570382 given to Universal traders care off Adeel Steel for SST inpt adjustment in NASTP Monthly payment</v>
          </cell>
          <cell r="E22142">
            <v>24430.54</v>
          </cell>
        </row>
        <row r="22143">
          <cell r="B22143" t="str">
            <v>Tri fit Gym</v>
          </cell>
          <cell r="C22143" t="str">
            <v>Received</v>
          </cell>
          <cell r="D22143" t="str">
            <v>Received from NEC Askari bank # 00079361 (cash chq)</v>
          </cell>
          <cell r="F22143">
            <v>254534</v>
          </cell>
        </row>
        <row r="22144">
          <cell r="B22144" t="str">
            <v>khaadi Canteen</v>
          </cell>
          <cell r="C22144" t="str">
            <v>Received</v>
          </cell>
          <cell r="D22144" t="str">
            <v>Rec from Ik in Khaadi canteen - HBL chq # 10002183 (Given to Shaikh traders care of adeel)</v>
          </cell>
          <cell r="F22144">
            <v>3202203</v>
          </cell>
        </row>
        <row r="22145">
          <cell r="B22145" t="str">
            <v>khaadi Canteen</v>
          </cell>
          <cell r="D22145" t="str">
            <v>This cash returned to SM in IK associates (via hand Bilal habib)</v>
          </cell>
          <cell r="E22145">
            <v>3200000</v>
          </cell>
        </row>
        <row r="22146">
          <cell r="B22146" t="str">
            <v>Spar supermarket</v>
          </cell>
          <cell r="C22146" t="str">
            <v>Received</v>
          </cell>
          <cell r="D22146" t="str">
            <v>Rec from Ik in spar - Meezan chq # A-03651459 (Given to Al madina steel traders)</v>
          </cell>
          <cell r="F22146">
            <v>4500001</v>
          </cell>
        </row>
        <row r="22147">
          <cell r="B22147" t="str">
            <v>Spar supermarket</v>
          </cell>
          <cell r="C22147" t="str">
            <v>Received</v>
          </cell>
          <cell r="D22147" t="str">
            <v>1% invoice charges</v>
          </cell>
          <cell r="E22147">
            <v>45000</v>
          </cell>
        </row>
        <row r="22148">
          <cell r="B22148" t="str">
            <v>Sana safinaz DML</v>
          </cell>
          <cell r="C22148" t="str">
            <v>Received</v>
          </cell>
          <cell r="D22148" t="str">
            <v>Rec from Ik in sana safinaz DML - Meezan chq # A-90115324 (Given to Shaikh traders care of adeel)</v>
          </cell>
          <cell r="F22148">
            <v>2004811</v>
          </cell>
        </row>
        <row r="22149">
          <cell r="B22149" t="str">
            <v>Riazeda project</v>
          </cell>
          <cell r="C22149" t="str">
            <v>Received</v>
          </cell>
          <cell r="D22149" t="str">
            <v>Rec from Ik in Riazeda - Meezan chq # A-03651452 (Given to Shaikh traders care of adeel)</v>
          </cell>
          <cell r="F22149">
            <v>1001189</v>
          </cell>
        </row>
        <row r="22150">
          <cell r="B22150" t="str">
            <v>khaadi Canteen</v>
          </cell>
          <cell r="C22150" t="str">
            <v>Received</v>
          </cell>
          <cell r="D22150" t="str">
            <v>1% invoice charges (for 3,202,203 + 2,004,811 + 1,001,189)</v>
          </cell>
          <cell r="E22150">
            <v>62082</v>
          </cell>
        </row>
        <row r="22151">
          <cell r="B22151" t="str">
            <v>O/M The Place</v>
          </cell>
          <cell r="C22151" t="str">
            <v>Received</v>
          </cell>
          <cell r="D22151" t="str">
            <v>O &amp; M bill for Sept 24 + OCT 24 (pl note Oct bill is increased 10%)</v>
          </cell>
          <cell r="F22151">
            <v>766836</v>
          </cell>
        </row>
        <row r="22152">
          <cell r="B22152" t="str">
            <v xml:space="preserve">O/M Nue Multiplex </v>
          </cell>
          <cell r="C22152" t="str">
            <v>Received</v>
          </cell>
          <cell r="D22152" t="str">
            <v>Received O/M September 24 Bill</v>
          </cell>
          <cell r="F22152">
            <v>338310</v>
          </cell>
        </row>
        <row r="22153">
          <cell r="B22153" t="str">
            <v xml:space="preserve">O/M Nue Multiplex </v>
          </cell>
          <cell r="C22153" t="str">
            <v>Received</v>
          </cell>
          <cell r="D22153" t="str">
            <v>Received O/M October 24 Bill</v>
          </cell>
          <cell r="F22153">
            <v>338310</v>
          </cell>
        </row>
        <row r="22154">
          <cell r="B22154" t="str">
            <v>CITI Bank</v>
          </cell>
          <cell r="C22154" t="str">
            <v>Received</v>
          </cell>
          <cell r="D22154" t="str">
            <v>Received from Ik in acc of Citi bank (Meezan bank chq # A-03651512 Given to Al madina steel traders)</v>
          </cell>
          <cell r="F22154">
            <v>2300008</v>
          </cell>
        </row>
        <row r="22155">
          <cell r="B22155" t="str">
            <v>CITI Bank</v>
          </cell>
          <cell r="C22155" t="str">
            <v>Received</v>
          </cell>
          <cell r="D22155" t="str">
            <v xml:space="preserve">1% invoice charges </v>
          </cell>
          <cell r="E22155">
            <v>23000</v>
          </cell>
        </row>
        <row r="22156">
          <cell r="B22156" t="str">
            <v>CITI Bank</v>
          </cell>
          <cell r="C22156" t="str">
            <v>Received</v>
          </cell>
          <cell r="D22156" t="str">
            <v>Received from Ik in acc of Citi bank (Meezan bank chq # A-03651509 Given to ST Brothers)</v>
          </cell>
          <cell r="F22156">
            <v>2972970</v>
          </cell>
        </row>
        <row r="22157">
          <cell r="B22157" t="str">
            <v>CITI Bank</v>
          </cell>
          <cell r="C22157" t="str">
            <v>Received</v>
          </cell>
          <cell r="D22157" t="str">
            <v>Received from Ik in acc of Citi bank (Meezan bank chq # A-03651510 Given to Powermech care of habib insulation)</v>
          </cell>
          <cell r="F22157">
            <v>1500000</v>
          </cell>
        </row>
        <row r="22158">
          <cell r="B22158" t="str">
            <v>CITI Bank</v>
          </cell>
          <cell r="C22158" t="str">
            <v>Received</v>
          </cell>
          <cell r="D22158" t="str">
            <v>Received from Ik in acc of Citi bank (Meezan bank chq # A-03651511 Given to Delta industrial supplies care of Pioneer steel sheraz)</v>
          </cell>
          <cell r="F22158">
            <v>800000</v>
          </cell>
        </row>
        <row r="22159">
          <cell r="B22159" t="str">
            <v>Orient DML</v>
          </cell>
          <cell r="C22159" t="str">
            <v>Received</v>
          </cell>
          <cell r="D22159" t="str">
            <v>Received from Ik in acc of Orient DML (Meezan bank chq # A-08775227 Given to Universal traders care of adeel)</v>
          </cell>
          <cell r="F22159">
            <v>1601649</v>
          </cell>
        </row>
        <row r="22160">
          <cell r="B22160" t="str">
            <v>sana safinaz dml</v>
          </cell>
          <cell r="C22160" t="str">
            <v>Received</v>
          </cell>
          <cell r="D22160" t="str">
            <v>Received from Ik in acc of Sana safinaz DML (Meezan bank chq # A-08775226 Given to Universal traders care of adeel)</v>
          </cell>
          <cell r="F22160">
            <v>1902588</v>
          </cell>
        </row>
        <row r="22161">
          <cell r="B22161" t="str">
            <v>sana safinaz dml</v>
          </cell>
          <cell r="C22161" t="str">
            <v>Received</v>
          </cell>
          <cell r="D22161" t="str">
            <v>1% invoice charges (for 1,601,649 + 1,902,588)</v>
          </cell>
          <cell r="E22161">
            <v>35000</v>
          </cell>
        </row>
        <row r="22162">
          <cell r="B22162" t="str">
            <v>BAH Exhaust Work</v>
          </cell>
          <cell r="C22162" t="str">
            <v>Received</v>
          </cell>
          <cell r="D22162" t="str">
            <v>Rec 20% Moblization advance (Online transfer in BAHL account)</v>
          </cell>
          <cell r="F22162">
            <v>369216</v>
          </cell>
        </row>
        <row r="22163">
          <cell r="B22163" t="str">
            <v>BAH PPRC Job</v>
          </cell>
          <cell r="C22163" t="str">
            <v>Received</v>
          </cell>
          <cell r="D22163" t="str">
            <v>Rec 20% Moblization advance (Online transfer in BAHL account)</v>
          </cell>
          <cell r="F22163">
            <v>498813.93800000002</v>
          </cell>
        </row>
        <row r="22164">
          <cell r="B22164" t="str">
            <v>BAH Fire work</v>
          </cell>
          <cell r="C22164" t="str">
            <v>Received</v>
          </cell>
          <cell r="D22164" t="str">
            <v>Rec 20% Moblization advance (Online transfer in BAHL account)</v>
          </cell>
          <cell r="F22164">
            <v>1249314</v>
          </cell>
        </row>
        <row r="22165">
          <cell r="B22165" t="str">
            <v>o/m NASTP</v>
          </cell>
          <cell r="C22165" t="str">
            <v>Received</v>
          </cell>
          <cell r="D22165" t="str">
            <v>Received o/m bill for the month of October 24</v>
          </cell>
          <cell r="F22165">
            <v>1947260</v>
          </cell>
        </row>
        <row r="22166">
          <cell r="B22166" t="str">
            <v>BAF-Maintenance24</v>
          </cell>
          <cell r="C22166" t="str">
            <v>Received</v>
          </cell>
          <cell r="D22166" t="str">
            <v>received retention amount</v>
          </cell>
          <cell r="F22166">
            <v>1494840</v>
          </cell>
        </row>
        <row r="22167">
          <cell r="B22167" t="str">
            <v>Bank Al-Falah (Head Office)</v>
          </cell>
          <cell r="C22167" t="str">
            <v>Received</v>
          </cell>
          <cell r="D22167" t="str">
            <v>received against bill # 002 exhasut ventilation system (now only retention rem)</v>
          </cell>
          <cell r="F22167">
            <v>2102201</v>
          </cell>
        </row>
        <row r="22168">
          <cell r="B22168" t="str">
            <v>FTC Floors</v>
          </cell>
          <cell r="C22168" t="str">
            <v>Received</v>
          </cell>
          <cell r="D22168" t="str">
            <v xml:space="preserve">FTC Monthly Oct 24 </v>
          </cell>
          <cell r="F22168">
            <v>280434</v>
          </cell>
        </row>
        <row r="22169">
          <cell r="B22169" t="str">
            <v>BAH 12th Floor</v>
          </cell>
          <cell r="C22169" t="str">
            <v>Received</v>
          </cell>
          <cell r="D22169" t="str">
            <v>Cash cheque received from Aisah Interior against 1st R/ Bill (Given to Bilal bhai inhios profit share)</v>
          </cell>
          <cell r="F22169">
            <v>1000000</v>
          </cell>
        </row>
        <row r="22170">
          <cell r="B22170" t="str">
            <v>BAH 12th Floor</v>
          </cell>
          <cell r="C22170" t="str">
            <v>Received</v>
          </cell>
          <cell r="D22170" t="str">
            <v>Cash cheque received from Aisah Interior against 1st R/ Bill (Given to Bilal bhai inhios profit share)</v>
          </cell>
          <cell r="F22170">
            <v>1000000</v>
          </cell>
        </row>
        <row r="22171">
          <cell r="B22171" t="str">
            <v>BAH 12th Floor</v>
          </cell>
          <cell r="C22171" t="str">
            <v>Received</v>
          </cell>
          <cell r="D22171" t="str">
            <v>Cash cheque received from Aisah Interior against 1st R/ Bill (Given to Bilal bhai inhios profit share)</v>
          </cell>
          <cell r="F22171">
            <v>1000000</v>
          </cell>
        </row>
        <row r="22172">
          <cell r="B22172" t="str">
            <v>BAH 12th Floor</v>
          </cell>
          <cell r="C22172" t="str">
            <v>Received</v>
          </cell>
          <cell r="D22172" t="str">
            <v>Cash cheque received from Aisah Interior against 1st R/ Bill (Given to fakhri brothers)</v>
          </cell>
          <cell r="F22172">
            <v>1000000</v>
          </cell>
        </row>
        <row r="22173">
          <cell r="B22173" t="str">
            <v>BAH 12th Floor</v>
          </cell>
          <cell r="C22173" t="str">
            <v>Received</v>
          </cell>
          <cell r="D22173" t="str">
            <v>Cash cheque received from Aisah Interior against 1st R/ Bill (Given to Khurshd fans in NIVCD deal)</v>
          </cell>
          <cell r="F22173">
            <v>1000000</v>
          </cell>
        </row>
        <row r="22174">
          <cell r="B22174" t="str">
            <v xml:space="preserve">O/M Nue Multiplex </v>
          </cell>
          <cell r="C22174" t="str">
            <v>material</v>
          </cell>
          <cell r="D22174" t="str">
            <v>To mumtaz for chiller sensor 02 nos</v>
          </cell>
          <cell r="E22174">
            <v>6000</v>
          </cell>
        </row>
        <row r="22175">
          <cell r="B22175" t="str">
            <v xml:space="preserve">O/M Nue Multiplex </v>
          </cell>
          <cell r="C22175" t="str">
            <v>fuel</v>
          </cell>
          <cell r="D22175" t="str">
            <v>to mumtaz</v>
          </cell>
          <cell r="E22175">
            <v>1000</v>
          </cell>
        </row>
        <row r="22176">
          <cell r="B22176" t="str">
            <v>j outlet lucky one mall</v>
          </cell>
          <cell r="C22176" t="str">
            <v>fuel</v>
          </cell>
          <cell r="D22176" t="str">
            <v>to salman for fuel</v>
          </cell>
          <cell r="E22176">
            <v>2000</v>
          </cell>
        </row>
        <row r="22177">
          <cell r="B22177" t="str">
            <v>BAH Exhaust Work</v>
          </cell>
          <cell r="C22177" t="str">
            <v>material</v>
          </cell>
          <cell r="D22177" t="str">
            <v>brush</v>
          </cell>
          <cell r="E22177">
            <v>200</v>
          </cell>
        </row>
        <row r="22178">
          <cell r="B22178" t="str">
            <v>j outlet lucky one mall</v>
          </cell>
          <cell r="C22178" t="str">
            <v>material</v>
          </cell>
          <cell r="D22178" t="str">
            <v>nut bolts</v>
          </cell>
          <cell r="E22178">
            <v>3000</v>
          </cell>
        </row>
        <row r="22179">
          <cell r="B22179" t="str">
            <v>Gul Ahmed</v>
          </cell>
          <cell r="C22179" t="str">
            <v>material</v>
          </cell>
          <cell r="D22179" t="str">
            <v>purchased dammer tapes</v>
          </cell>
          <cell r="E22179">
            <v>1740</v>
          </cell>
        </row>
        <row r="22180">
          <cell r="B22180" t="str">
            <v>Engro 7th Floor</v>
          </cell>
          <cell r="C22180" t="str">
            <v>material</v>
          </cell>
          <cell r="D22180" t="str">
            <v>purchased dammer tapes</v>
          </cell>
          <cell r="E22180">
            <v>2260</v>
          </cell>
        </row>
        <row r="22181">
          <cell r="B22181" t="str">
            <v>Gul Ahmed</v>
          </cell>
          <cell r="C22181" t="str">
            <v>Adnan shamsi</v>
          </cell>
          <cell r="D22181" t="str">
            <v>Paid to adnan for IT room &amp; server room split AC isntallatoipn with copper pipe and refrigerent pipe</v>
          </cell>
          <cell r="E22181">
            <v>24000</v>
          </cell>
        </row>
        <row r="22182">
          <cell r="B22182" t="str">
            <v>Bahria project</v>
          </cell>
          <cell r="C22182" t="str">
            <v>material</v>
          </cell>
          <cell r="D22182" t="str">
            <v>to amjad for site expenses</v>
          </cell>
          <cell r="E22182">
            <v>10000</v>
          </cell>
        </row>
        <row r="22183">
          <cell r="B22183" t="str">
            <v>BAF-Maintenance24</v>
          </cell>
          <cell r="C22183" t="str">
            <v>salary</v>
          </cell>
          <cell r="D22183" t="str">
            <v>Nadeem bha salary</v>
          </cell>
          <cell r="E22183">
            <v>50000</v>
          </cell>
        </row>
        <row r="22184">
          <cell r="B22184" t="str">
            <v>kumail bhai</v>
          </cell>
          <cell r="C22184" t="str">
            <v>salary</v>
          </cell>
          <cell r="D22184" t="str">
            <v>Waris salary</v>
          </cell>
          <cell r="E22184">
            <v>5000</v>
          </cell>
        </row>
        <row r="22185">
          <cell r="B22185" t="str">
            <v>BAH 12th Floor</v>
          </cell>
          <cell r="C22185" t="str">
            <v>salary</v>
          </cell>
          <cell r="D22185" t="str">
            <v xml:space="preserve">bilal bhai </v>
          </cell>
          <cell r="E22185">
            <v>50000</v>
          </cell>
        </row>
        <row r="22186">
          <cell r="B22186" t="str">
            <v xml:space="preserve">MHR Personal </v>
          </cell>
          <cell r="C22186" t="str">
            <v>salary</v>
          </cell>
          <cell r="D22186" t="str">
            <v>Mhr home mossi salaries</v>
          </cell>
          <cell r="E22186">
            <v>105000</v>
          </cell>
        </row>
        <row r="22187">
          <cell r="B22187" t="str">
            <v>office</v>
          </cell>
          <cell r="C22187" t="str">
            <v>salary</v>
          </cell>
          <cell r="D22187" t="str">
            <v>To umer office + mossi</v>
          </cell>
          <cell r="E22187">
            <v>30000</v>
          </cell>
        </row>
        <row r="22188">
          <cell r="B22188" t="str">
            <v>office</v>
          </cell>
          <cell r="C22188" t="str">
            <v>misc</v>
          </cell>
          <cell r="D22188" t="str">
            <v>umer for office use</v>
          </cell>
          <cell r="E22188">
            <v>4000</v>
          </cell>
        </row>
        <row r="22189">
          <cell r="B22189" t="str">
            <v>office</v>
          </cell>
          <cell r="C22189" t="str">
            <v>utilities bills</v>
          </cell>
          <cell r="D22189" t="str">
            <v>SSGC bils</v>
          </cell>
          <cell r="E22189">
            <v>745</v>
          </cell>
        </row>
        <row r="22190">
          <cell r="B22190" t="str">
            <v xml:space="preserve">MHR Personal </v>
          </cell>
          <cell r="C22190" t="str">
            <v>utilities bills</v>
          </cell>
          <cell r="D22190" t="str">
            <v>SSGC bils</v>
          </cell>
          <cell r="E22190">
            <v>1050</v>
          </cell>
        </row>
        <row r="22191">
          <cell r="B22191" t="str">
            <v>BAF-Maintenance24</v>
          </cell>
          <cell r="C22191" t="str">
            <v>engr noman</v>
          </cell>
          <cell r="D22191" t="str">
            <v>To noman BAF (by nadeem bhai)</v>
          </cell>
          <cell r="E22191">
            <v>150000</v>
          </cell>
        </row>
        <row r="22192">
          <cell r="B22192" t="str">
            <v>office</v>
          </cell>
          <cell r="C22192" t="str">
            <v>misc</v>
          </cell>
          <cell r="D22192" t="str">
            <v>umer for office use</v>
          </cell>
          <cell r="E22192">
            <v>3500</v>
          </cell>
        </row>
        <row r="22193">
          <cell r="B22193" t="str">
            <v>Engro 7th Floor</v>
          </cell>
          <cell r="C22193" t="str">
            <v>material</v>
          </cell>
          <cell r="D22193" t="str">
            <v>purchased jubilee clamp, cable tie pipe and nuts + plug</v>
          </cell>
          <cell r="E22193">
            <v>1080</v>
          </cell>
        </row>
        <row r="22194">
          <cell r="B22194" t="str">
            <v>Gul Ahmed</v>
          </cell>
          <cell r="C22194" t="str">
            <v>mujahid gas</v>
          </cell>
          <cell r="D22194" t="str">
            <v>Online by adeel to mujahid gas</v>
          </cell>
          <cell r="E22194">
            <v>40000</v>
          </cell>
        </row>
        <row r="22195">
          <cell r="B22195" t="str">
            <v>CITI Bank</v>
          </cell>
          <cell r="C22195" t="str">
            <v>fare</v>
          </cell>
          <cell r="D22195" t="str">
            <v>paid</v>
          </cell>
          <cell r="E22195">
            <v>1400</v>
          </cell>
        </row>
        <row r="22196">
          <cell r="B22196" t="str">
            <v>Imtiaz supermarket</v>
          </cell>
          <cell r="C22196" t="str">
            <v>material</v>
          </cell>
          <cell r="D22196" t="str">
            <v>Purchased heater from inko</v>
          </cell>
          <cell r="E22196">
            <v>13500</v>
          </cell>
        </row>
        <row r="22197">
          <cell r="B22197" t="str">
            <v>office</v>
          </cell>
          <cell r="C22197" t="str">
            <v>misc</v>
          </cell>
          <cell r="D22197" t="str">
            <v>purchased Israr bhai laptop</v>
          </cell>
          <cell r="E22197">
            <v>59000</v>
          </cell>
        </row>
        <row r="22198">
          <cell r="B22198" t="str">
            <v>office</v>
          </cell>
          <cell r="C22198" t="str">
            <v>salary</v>
          </cell>
          <cell r="D22198" t="str">
            <v xml:space="preserve">office staff salaries </v>
          </cell>
          <cell r="E22198">
            <v>283759</v>
          </cell>
        </row>
        <row r="22199">
          <cell r="B22199" t="str">
            <v>o/m NASTP</v>
          </cell>
          <cell r="C22199" t="str">
            <v>salary</v>
          </cell>
          <cell r="D22199" t="str">
            <v>NASTP staff salary</v>
          </cell>
          <cell r="E22199">
            <v>652500</v>
          </cell>
        </row>
        <row r="22200">
          <cell r="B22200" t="str">
            <v>saifee hospital</v>
          </cell>
          <cell r="C22200" t="str">
            <v>salary</v>
          </cell>
          <cell r="D22200" t="str">
            <v>Irfan bhai salary</v>
          </cell>
          <cell r="E22200">
            <v>50850</v>
          </cell>
        </row>
        <row r="22201">
          <cell r="B22201" t="str">
            <v>Imtiaz supermarket</v>
          </cell>
          <cell r="C22201" t="str">
            <v>sadiq pipe</v>
          </cell>
          <cell r="D22201" t="str">
            <v>Online by adeel to mehboob ur rehman for for folding</v>
          </cell>
          <cell r="E22201">
            <v>30000</v>
          </cell>
        </row>
        <row r="22202">
          <cell r="B22202" t="str">
            <v>Meezan Gujranwala</v>
          </cell>
          <cell r="C22202" t="str">
            <v>Material</v>
          </cell>
          <cell r="D22202" t="str">
            <v>Online by adeel to M. Khalid care of Touqeer for site expenses meezan gujranwala</v>
          </cell>
          <cell r="E22202">
            <v>100000</v>
          </cell>
        </row>
        <row r="22203">
          <cell r="B22203" t="str">
            <v>J outlet lucky one mall</v>
          </cell>
          <cell r="C22203" t="str">
            <v>Material</v>
          </cell>
          <cell r="D22203" t="str">
            <v>Online by adeel to faryal shah care off Far sight for isolator for J outlet Lucky one mall</v>
          </cell>
          <cell r="E22203">
            <v>50000</v>
          </cell>
        </row>
        <row r="22204">
          <cell r="B22204" t="str">
            <v>Imtiaz supermarket</v>
          </cell>
          <cell r="C22204" t="str">
            <v>material</v>
          </cell>
          <cell r="D22204" t="str">
            <v>misc invoice by faheem</v>
          </cell>
          <cell r="E22204">
            <v>21850</v>
          </cell>
        </row>
        <row r="22205">
          <cell r="B22205" t="str">
            <v>office</v>
          </cell>
          <cell r="C22205" t="str">
            <v>misc</v>
          </cell>
          <cell r="D22205" t="str">
            <v>umer for office use</v>
          </cell>
          <cell r="E22205">
            <v>3000</v>
          </cell>
        </row>
        <row r="22206">
          <cell r="B22206" t="str">
            <v>Engro 7th Floor</v>
          </cell>
          <cell r="C22206" t="str">
            <v>fuel</v>
          </cell>
          <cell r="D22206" t="str">
            <v>To salman for fuel</v>
          </cell>
          <cell r="E22206">
            <v>1000</v>
          </cell>
        </row>
        <row r="22207">
          <cell r="B22207" t="str">
            <v>CITI Bank</v>
          </cell>
          <cell r="C22207" t="str">
            <v>fare</v>
          </cell>
          <cell r="D22207" t="str">
            <v>paid</v>
          </cell>
          <cell r="E22207">
            <v>2000</v>
          </cell>
        </row>
        <row r="22208">
          <cell r="B22208" t="str">
            <v>j outlet lucky one mall</v>
          </cell>
          <cell r="C22208" t="str">
            <v>fare</v>
          </cell>
          <cell r="D22208" t="str">
            <v>paid</v>
          </cell>
          <cell r="E22208">
            <v>2700</v>
          </cell>
        </row>
        <row r="22209">
          <cell r="B22209" t="str">
            <v>NICVD</v>
          </cell>
          <cell r="C22209" t="str">
            <v>salary</v>
          </cell>
          <cell r="D22209" t="str">
            <v>Irfan AC salary</v>
          </cell>
          <cell r="E22209">
            <v>57850</v>
          </cell>
        </row>
        <row r="22210">
          <cell r="B22210" t="str">
            <v>Nadir Burhani</v>
          </cell>
          <cell r="C22210" t="str">
            <v>material</v>
          </cell>
          <cell r="D22210" t="str">
            <v>To amir for copper pipe 2 Rft 1-5/8</v>
          </cell>
          <cell r="E22210">
            <v>8000</v>
          </cell>
        </row>
        <row r="22211">
          <cell r="B22211" t="str">
            <v xml:space="preserve">MHR Personal </v>
          </cell>
          <cell r="C22211" t="str">
            <v>rehana rehan</v>
          </cell>
          <cell r="D22211" t="str">
            <v>ufone and jazz balance</v>
          </cell>
          <cell r="E22211">
            <v>2700</v>
          </cell>
        </row>
        <row r="22212">
          <cell r="B22212" t="str">
            <v>Bahria project</v>
          </cell>
          <cell r="C22212" t="str">
            <v>material</v>
          </cell>
          <cell r="D22212" t="str">
            <v>TO joh for channel rawal bolt and u clamp</v>
          </cell>
          <cell r="E22212">
            <v>20000</v>
          </cell>
        </row>
        <row r="22213">
          <cell r="B22213" t="str">
            <v>Meezan bank Head office</v>
          </cell>
          <cell r="C22213" t="str">
            <v>fare</v>
          </cell>
          <cell r="D22213" t="str">
            <v>cash paid for insulation</v>
          </cell>
          <cell r="E22213">
            <v>5000</v>
          </cell>
        </row>
        <row r="22214">
          <cell r="B22214" t="str">
            <v>Engro 7th Floor</v>
          </cell>
          <cell r="C22214" t="str">
            <v>salary</v>
          </cell>
          <cell r="D22214" t="str">
            <v>Raza + Laraib</v>
          </cell>
          <cell r="E22214">
            <v>95467</v>
          </cell>
        </row>
        <row r="22215">
          <cell r="B22215" t="str">
            <v>CITI Bank</v>
          </cell>
          <cell r="C22215" t="str">
            <v>salary</v>
          </cell>
          <cell r="D22215" t="str">
            <v>Engr Ahsan , Uamir and Jawed salary</v>
          </cell>
          <cell r="E22215">
            <v>151812.5</v>
          </cell>
        </row>
        <row r="22216">
          <cell r="B22216" t="str">
            <v>FTC Floors</v>
          </cell>
          <cell r="C22216" t="str">
            <v>salary</v>
          </cell>
          <cell r="D22216" t="str">
            <v>ftc staff salaries</v>
          </cell>
          <cell r="E22216">
            <v>238360</v>
          </cell>
        </row>
        <row r="22217">
          <cell r="B22217" t="str">
            <v>FTC Floors</v>
          </cell>
          <cell r="C22217" t="str">
            <v>misc</v>
          </cell>
          <cell r="D22217" t="str">
            <v>tea and refreshment</v>
          </cell>
          <cell r="E22217">
            <v>3000</v>
          </cell>
        </row>
        <row r="22218">
          <cell r="B22218" t="str">
            <v>DHL office</v>
          </cell>
          <cell r="C22218" t="str">
            <v>salary</v>
          </cell>
          <cell r="D22218" t="str">
            <v>mateen salary</v>
          </cell>
          <cell r="E22218">
            <v>30750</v>
          </cell>
        </row>
        <row r="22219">
          <cell r="B22219" t="str">
            <v>BAH 12th Floor</v>
          </cell>
          <cell r="C22219" t="str">
            <v>material</v>
          </cell>
          <cell r="D22219" t="str">
            <v>colour material and oil</v>
          </cell>
          <cell r="E22219">
            <v>4150</v>
          </cell>
        </row>
        <row r="22220">
          <cell r="B22220" t="str">
            <v>O/M The Place</v>
          </cell>
          <cell r="C22220" t="str">
            <v>salary</v>
          </cell>
          <cell r="D22220" t="str">
            <v>The place staff salaries</v>
          </cell>
          <cell r="E22220">
            <v>148506.25</v>
          </cell>
        </row>
        <row r="22221">
          <cell r="B22221" t="str">
            <v>office</v>
          </cell>
          <cell r="C22221" t="str">
            <v>misc</v>
          </cell>
          <cell r="D22221" t="str">
            <v>Salman Mobile</v>
          </cell>
          <cell r="E22221">
            <v>10000</v>
          </cell>
        </row>
        <row r="22222">
          <cell r="B22222" t="str">
            <v xml:space="preserve">MHR Personal </v>
          </cell>
          <cell r="C22222" t="str">
            <v>Tickets</v>
          </cell>
          <cell r="D22222" t="str">
            <v>Online by adeel to al rafay travels for tickets</v>
          </cell>
          <cell r="E22222">
            <v>23000</v>
          </cell>
        </row>
        <row r="22223">
          <cell r="B22223" t="str">
            <v>Engro 7th Floor</v>
          </cell>
          <cell r="C22223" t="str">
            <v>fuel</v>
          </cell>
          <cell r="D22223" t="str">
            <v>To salman for fuel</v>
          </cell>
          <cell r="E22223">
            <v>3000</v>
          </cell>
        </row>
        <row r="22224">
          <cell r="B22224" t="str">
            <v>Meezan bank Head office</v>
          </cell>
          <cell r="C22224" t="str">
            <v>salary</v>
          </cell>
          <cell r="D22224" t="str">
            <v>gul sher</v>
          </cell>
          <cell r="E22224">
            <v>28635</v>
          </cell>
        </row>
        <row r="22225">
          <cell r="B22225" t="str">
            <v>office</v>
          </cell>
          <cell r="C22225" t="str">
            <v>misc</v>
          </cell>
          <cell r="D22225" t="str">
            <v>umer for office use</v>
          </cell>
          <cell r="E22225">
            <v>3000</v>
          </cell>
        </row>
        <row r="22226">
          <cell r="B22226" t="str">
            <v>Engro 7th Floor</v>
          </cell>
          <cell r="C22226" t="str">
            <v>material</v>
          </cell>
          <cell r="D22226" t="str">
            <v>waste pipe 1-1/2 dia</v>
          </cell>
          <cell r="E22226">
            <v>1200</v>
          </cell>
        </row>
        <row r="22227">
          <cell r="B22227" t="str">
            <v>o/m NASTP</v>
          </cell>
          <cell r="C22227" t="str">
            <v>salary</v>
          </cell>
          <cell r="D22227" t="str">
            <v>Imran feroz + Mukhtar</v>
          </cell>
          <cell r="E22227">
            <v>118870</v>
          </cell>
        </row>
        <row r="22228">
          <cell r="B22228" t="str">
            <v>Engro 7th Floor</v>
          </cell>
          <cell r="C22228" t="str">
            <v>material</v>
          </cell>
          <cell r="D22228" t="str">
            <v>2 packet cable tie</v>
          </cell>
          <cell r="E22228">
            <v>1300</v>
          </cell>
        </row>
        <row r="22229">
          <cell r="B22229" t="str">
            <v>BAH 12th Floor</v>
          </cell>
          <cell r="C22229" t="str">
            <v>salary</v>
          </cell>
          <cell r="D22229" t="str">
            <v>Rohail sheikh salary</v>
          </cell>
          <cell r="E22229">
            <v>81000</v>
          </cell>
        </row>
        <row r="22230">
          <cell r="B22230" t="str">
            <v>saifee hospital</v>
          </cell>
          <cell r="C22230" t="str">
            <v>fare</v>
          </cell>
          <cell r="D22230" t="str">
            <v>paid</v>
          </cell>
          <cell r="E22230">
            <v>1000</v>
          </cell>
        </row>
        <row r="22231">
          <cell r="B22231" t="str">
            <v>Imtiaz supermarket</v>
          </cell>
          <cell r="C22231" t="str">
            <v>salary</v>
          </cell>
          <cell r="D22231" t="str">
            <v>Imtiaz staff salary</v>
          </cell>
          <cell r="E22231">
            <v>346954.16666666669</v>
          </cell>
        </row>
        <row r="22232">
          <cell r="B22232" t="str">
            <v>BAF-Maintenance24</v>
          </cell>
          <cell r="C22232" t="str">
            <v>salary</v>
          </cell>
          <cell r="D22232" t="str">
            <v>abid salary</v>
          </cell>
          <cell r="E22232">
            <v>59000</v>
          </cell>
        </row>
        <row r="22233">
          <cell r="B22233" t="str">
            <v>saifee hospital</v>
          </cell>
          <cell r="C22233" t="str">
            <v>salary</v>
          </cell>
          <cell r="D22233" t="str">
            <v>Shahid and khushnood</v>
          </cell>
          <cell r="E22233">
            <v>121090</v>
          </cell>
        </row>
        <row r="22234">
          <cell r="B22234" t="str">
            <v>Meezan bank Head office</v>
          </cell>
          <cell r="C22234" t="str">
            <v>salary</v>
          </cell>
          <cell r="D22234" t="str">
            <v>abbas + amir engr</v>
          </cell>
          <cell r="E22234">
            <v>101420</v>
          </cell>
        </row>
        <row r="22235">
          <cell r="B22235" t="str">
            <v>Engro 7th Floor</v>
          </cell>
          <cell r="C22235" t="str">
            <v>fare</v>
          </cell>
          <cell r="D22235" t="str">
            <v>paid</v>
          </cell>
          <cell r="E22235">
            <v>600</v>
          </cell>
        </row>
        <row r="22236">
          <cell r="B22236" t="str">
            <v>Bahria project</v>
          </cell>
          <cell r="C22236" t="str">
            <v>salary</v>
          </cell>
          <cell r="D22236" t="str">
            <v>Amjad + Faree</v>
          </cell>
          <cell r="E22236">
            <v>85220</v>
          </cell>
        </row>
        <row r="22237">
          <cell r="B22237" t="str">
            <v>Meezan bank Head office</v>
          </cell>
          <cell r="C22237" t="str">
            <v>salary</v>
          </cell>
          <cell r="D22237" t="str">
            <v xml:space="preserve">Imran engr </v>
          </cell>
          <cell r="E22237">
            <v>79050</v>
          </cell>
        </row>
        <row r="22238">
          <cell r="B22238" t="str">
            <v>office</v>
          </cell>
          <cell r="C22238" t="str">
            <v>misc</v>
          </cell>
          <cell r="D22238" t="str">
            <v>to umer for car wash</v>
          </cell>
          <cell r="E22238">
            <v>2500</v>
          </cell>
        </row>
        <row r="22239">
          <cell r="B22239" t="str">
            <v>Engro 7th Floor</v>
          </cell>
          <cell r="C22239" t="str">
            <v>sami duct</v>
          </cell>
          <cell r="D22239" t="str">
            <v>To sami for sheet hawala</v>
          </cell>
          <cell r="E22239">
            <v>500000</v>
          </cell>
        </row>
        <row r="22240">
          <cell r="B22240" t="str">
            <v xml:space="preserve">O/M Nue Multiplex </v>
          </cell>
          <cell r="C22240" t="str">
            <v>Salary</v>
          </cell>
          <cell r="D22240" t="str">
            <v>Online by adeel to Hassan for RMR salaries</v>
          </cell>
          <cell r="E22240">
            <v>120625</v>
          </cell>
        </row>
        <row r="22241">
          <cell r="B22241" t="str">
            <v>sana safinaz dml</v>
          </cell>
          <cell r="C22241" t="str">
            <v>buity</v>
          </cell>
          <cell r="D22241" t="str">
            <v>builty transformer</v>
          </cell>
          <cell r="E22241">
            <v>1070</v>
          </cell>
        </row>
        <row r="22242">
          <cell r="B22242" t="str">
            <v>BAH 12th Floor</v>
          </cell>
          <cell r="C22242" t="str">
            <v>material</v>
          </cell>
          <cell r="D22242" t="str">
            <v>channel purchsed from mughal iron</v>
          </cell>
          <cell r="E22242">
            <v>4500</v>
          </cell>
        </row>
        <row r="22243">
          <cell r="B22243" t="str">
            <v>Gul Ahmed</v>
          </cell>
          <cell r="C22243" t="str">
            <v>Adnan shamsi</v>
          </cell>
          <cell r="D22243" t="str">
            <v>cash paid for liftings and shifting</v>
          </cell>
          <cell r="E22243">
            <v>15000</v>
          </cell>
        </row>
        <row r="22244">
          <cell r="B22244" t="str">
            <v>Engro 7th Floor</v>
          </cell>
          <cell r="C22244" t="str">
            <v>material</v>
          </cell>
          <cell r="D22244" t="str">
            <v>purchased pipe reduser and lux by saad</v>
          </cell>
          <cell r="E22244">
            <v>320</v>
          </cell>
        </row>
        <row r="22245">
          <cell r="B22245" t="str">
            <v>Engro 7th Floor</v>
          </cell>
          <cell r="C22245" t="str">
            <v>fuel</v>
          </cell>
          <cell r="D22245" t="str">
            <v>to saad</v>
          </cell>
          <cell r="E22245">
            <v>500</v>
          </cell>
        </row>
        <row r="22246">
          <cell r="B22246" t="str">
            <v>Meezan gujranwala</v>
          </cell>
          <cell r="C22246" t="str">
            <v>Material</v>
          </cell>
          <cell r="D22246" t="str">
            <v>Online by adeel to M. Salman Riaz  for purchased of UPVC pipe and fittings for Meezan Gujwanwala</v>
          </cell>
          <cell r="E22246">
            <v>244864</v>
          </cell>
        </row>
        <row r="22247">
          <cell r="B22247" t="str">
            <v>BAH 12th Floor</v>
          </cell>
          <cell r="C22247" t="str">
            <v>crescent corporation</v>
          </cell>
          <cell r="D22247" t="str">
            <v>Online by adeel to crescent corporation</v>
          </cell>
          <cell r="E22247">
            <v>117363</v>
          </cell>
        </row>
        <row r="22248">
          <cell r="B22248" t="str">
            <v>Imtiaz supermarket</v>
          </cell>
          <cell r="C22248" t="str">
            <v>salary</v>
          </cell>
          <cell r="D22248" t="str">
            <v>To Jahangeer</v>
          </cell>
          <cell r="E22248">
            <v>91500</v>
          </cell>
        </row>
        <row r="22249">
          <cell r="B22249" t="str">
            <v>saifee hospital</v>
          </cell>
          <cell r="C22249" t="str">
            <v>salary</v>
          </cell>
          <cell r="D22249" t="str">
            <v>To nadeem painter salary</v>
          </cell>
          <cell r="E22249">
            <v>45000</v>
          </cell>
        </row>
        <row r="22250">
          <cell r="B22250" t="str">
            <v>saifee hospital</v>
          </cell>
          <cell r="C22250" t="str">
            <v>fare</v>
          </cell>
          <cell r="D22250" t="str">
            <v>cash paid for transportaion</v>
          </cell>
          <cell r="E22250">
            <v>16000</v>
          </cell>
        </row>
        <row r="22251">
          <cell r="B22251" t="str">
            <v>sana safinaz dml</v>
          </cell>
          <cell r="C22251" t="str">
            <v>fare</v>
          </cell>
          <cell r="D22251" t="str">
            <v>To noman in lahore</v>
          </cell>
          <cell r="E22251">
            <v>5000</v>
          </cell>
        </row>
        <row r="22252">
          <cell r="B22252" t="str">
            <v>Gul Ahmed</v>
          </cell>
          <cell r="C22252" t="str">
            <v>salary</v>
          </cell>
          <cell r="D22252" t="str">
            <v>Adnan shamsi salary</v>
          </cell>
          <cell r="E22252">
            <v>120000</v>
          </cell>
        </row>
        <row r="22253">
          <cell r="B22253" t="str">
            <v>FTC Floors</v>
          </cell>
          <cell r="C22253" t="str">
            <v>Tasleem mason</v>
          </cell>
          <cell r="D22253" t="str">
            <v>To Tasleem mason  by nadeem bhai</v>
          </cell>
          <cell r="E22253">
            <v>50000</v>
          </cell>
        </row>
        <row r="22254">
          <cell r="B22254" t="str">
            <v>office</v>
          </cell>
          <cell r="C22254" t="str">
            <v>mineral water</v>
          </cell>
          <cell r="D22254" t="str">
            <v>cash paid</v>
          </cell>
          <cell r="E22254">
            <v>3000</v>
          </cell>
        </row>
        <row r="22255">
          <cell r="B22255" t="str">
            <v>O/M The Place</v>
          </cell>
          <cell r="C22255" t="str">
            <v>salary</v>
          </cell>
          <cell r="D22255" t="str">
            <v>zeeshan ac salary</v>
          </cell>
          <cell r="E22255">
            <v>28000</v>
          </cell>
        </row>
        <row r="22256">
          <cell r="B22256" t="str">
            <v>Meezan Gujranwala</v>
          </cell>
          <cell r="C22256" t="str">
            <v>salary</v>
          </cell>
          <cell r="D22256" t="str">
            <v>Iftikhar + Touqeer salary</v>
          </cell>
          <cell r="E22256">
            <v>105000</v>
          </cell>
        </row>
        <row r="22257">
          <cell r="B22257" t="str">
            <v>office</v>
          </cell>
          <cell r="C22257" t="str">
            <v>misc</v>
          </cell>
          <cell r="D22257" t="str">
            <v>umer for office use</v>
          </cell>
          <cell r="E22257">
            <v>4000</v>
          </cell>
        </row>
        <row r="22258">
          <cell r="B22258" t="str">
            <v>BAH 12th Floor</v>
          </cell>
          <cell r="C22258" t="str">
            <v>buity</v>
          </cell>
          <cell r="D22258" t="str">
            <v>cash paid</v>
          </cell>
          <cell r="E22258">
            <v>5260</v>
          </cell>
        </row>
        <row r="22259">
          <cell r="B22259" t="str">
            <v>saifee hospital</v>
          </cell>
          <cell r="C22259" t="str">
            <v>fare</v>
          </cell>
          <cell r="D22259" t="str">
            <v>paid</v>
          </cell>
          <cell r="E22259">
            <v>1000</v>
          </cell>
        </row>
        <row r="22260">
          <cell r="B22260" t="str">
            <v>CITI Bank</v>
          </cell>
          <cell r="C22260" t="str">
            <v>salary</v>
          </cell>
          <cell r="D22260" t="str">
            <v>Shoiab khan salary</v>
          </cell>
          <cell r="E22260">
            <v>12000</v>
          </cell>
        </row>
        <row r="22261">
          <cell r="B22261" t="str">
            <v>Mall of Pindi</v>
          </cell>
          <cell r="C22261" t="str">
            <v>material</v>
          </cell>
          <cell r="D22261" t="str">
            <v>Purchased tools from MR industrial tools</v>
          </cell>
          <cell r="E22261">
            <v>57800</v>
          </cell>
        </row>
        <row r="22262">
          <cell r="B22262" t="str">
            <v>Rehmat shipping</v>
          </cell>
          <cell r="C22262" t="str">
            <v>Muzammil</v>
          </cell>
          <cell r="D22262" t="str">
            <v>paid to muzammil for lifting charges</v>
          </cell>
          <cell r="E22262">
            <v>4000</v>
          </cell>
        </row>
        <row r="22263">
          <cell r="B22263" t="str">
            <v>j outlet lucky one mall</v>
          </cell>
          <cell r="C22263" t="str">
            <v>Muzammil</v>
          </cell>
          <cell r="D22263" t="str">
            <v>paid to muzammil for lunch at site</v>
          </cell>
          <cell r="E22263">
            <v>34000</v>
          </cell>
        </row>
        <row r="22264">
          <cell r="B22264" t="str">
            <v>Rehmat shipping</v>
          </cell>
          <cell r="C22264" t="str">
            <v>material</v>
          </cell>
          <cell r="D22264" t="str">
            <v>purchased copper pipe from sajid 3/8 &amp; 5/8</v>
          </cell>
          <cell r="E22264">
            <v>14200</v>
          </cell>
        </row>
        <row r="22265">
          <cell r="B22265" t="str">
            <v>Spar supermarket</v>
          </cell>
          <cell r="C22265" t="str">
            <v>salary</v>
          </cell>
          <cell r="D22265" t="str">
            <v>Online by adeel to sadaqat ali moiz salary</v>
          </cell>
          <cell r="E22265">
            <v>45000</v>
          </cell>
        </row>
        <row r="22266">
          <cell r="B22266" t="str">
            <v xml:space="preserve">MHR Personal </v>
          </cell>
          <cell r="C22266" t="str">
            <v>misc</v>
          </cell>
          <cell r="D22266" t="str">
            <v>easy paisa to shafqat bilal (BH wife)</v>
          </cell>
          <cell r="E22266">
            <v>5000</v>
          </cell>
        </row>
        <row r="22267">
          <cell r="B22267" t="str">
            <v>Engro 7th Floor</v>
          </cell>
          <cell r="C22267" t="str">
            <v>material</v>
          </cell>
          <cell r="D22267" t="str">
            <v>purchased falring tools and adjustable by saad</v>
          </cell>
          <cell r="E22267">
            <v>2250</v>
          </cell>
        </row>
        <row r="22268">
          <cell r="B22268" t="str">
            <v>Mall of Pindi</v>
          </cell>
          <cell r="C22268" t="str">
            <v>material</v>
          </cell>
          <cell r="D22268" t="str">
            <v>Purchased welding plant from MR industrial tools</v>
          </cell>
          <cell r="E22268">
            <v>27000</v>
          </cell>
        </row>
        <row r="22269">
          <cell r="B22269" t="str">
            <v>saifee hospital</v>
          </cell>
          <cell r="C22269" t="str">
            <v>fare</v>
          </cell>
          <cell r="D22269" t="str">
            <v>paid</v>
          </cell>
          <cell r="E22269">
            <v>2600</v>
          </cell>
        </row>
        <row r="22270">
          <cell r="B22270" t="str">
            <v>office</v>
          </cell>
          <cell r="C22270" t="str">
            <v>water tanker</v>
          </cell>
          <cell r="D22270" t="str">
            <v>paid for 3 water tanker (from Nov to Dec)</v>
          </cell>
          <cell r="E22270">
            <v>16000</v>
          </cell>
        </row>
        <row r="22271">
          <cell r="B22271" t="str">
            <v>Mall of Pindi</v>
          </cell>
          <cell r="C22271" t="str">
            <v>fare</v>
          </cell>
          <cell r="D22271" t="str">
            <v>paid</v>
          </cell>
          <cell r="E22271">
            <v>800</v>
          </cell>
        </row>
        <row r="22272">
          <cell r="B22272" t="str">
            <v>saifee hospital</v>
          </cell>
          <cell r="C22272" t="str">
            <v>material</v>
          </cell>
          <cell r="D22272" t="str">
            <v>purchased colour material + mixing oil + brush</v>
          </cell>
          <cell r="E22272">
            <v>14700</v>
          </cell>
        </row>
        <row r="22273">
          <cell r="B22273" t="str">
            <v>FTC Floors</v>
          </cell>
          <cell r="C22273" t="str">
            <v>salary</v>
          </cell>
          <cell r="D22273" t="str">
            <v>Increased salaries for FTC Site</v>
          </cell>
          <cell r="E22273">
            <v>28000</v>
          </cell>
        </row>
        <row r="22274">
          <cell r="B22274" t="str">
            <v>Meezan bank Head office</v>
          </cell>
          <cell r="C22274" t="str">
            <v>misc</v>
          </cell>
          <cell r="D22274" t="str">
            <v>super card to amir for Dec 24</v>
          </cell>
          <cell r="E22274">
            <v>1500</v>
          </cell>
        </row>
        <row r="22275">
          <cell r="B22275" t="str">
            <v>sana safinaz dml</v>
          </cell>
          <cell r="C22275" t="str">
            <v>Material</v>
          </cell>
          <cell r="D22275" t="str">
            <v>Online by adeel to syed murtaza hassan hashmi for thermostate wiring for Sana safinaz + J DML Total = 131,000</v>
          </cell>
          <cell r="E22275">
            <v>65500</v>
          </cell>
        </row>
        <row r="22276">
          <cell r="B22276" t="str">
            <v>J out let DML</v>
          </cell>
          <cell r="C22276" t="str">
            <v>Material</v>
          </cell>
          <cell r="D22276" t="str">
            <v>Online by adeel to syed murtaza hassan hashmi for thermostate wiring for Sana safinaz + J DML Total = 131,000</v>
          </cell>
          <cell r="E22276">
            <v>65500</v>
          </cell>
        </row>
        <row r="22277">
          <cell r="B22277" t="str">
            <v>saifee hospital</v>
          </cell>
          <cell r="C22277" t="str">
            <v>Zaman contractor</v>
          </cell>
          <cell r="D22277" t="str">
            <v>Online by adeel to M. Zaman Total = 200,000</v>
          </cell>
          <cell r="E22277">
            <v>100000</v>
          </cell>
        </row>
        <row r="22278">
          <cell r="B22278" t="str">
            <v>Meezan Gujranwala</v>
          </cell>
          <cell r="C22278" t="str">
            <v>Zaman contractor</v>
          </cell>
          <cell r="D22278" t="str">
            <v>Online by adeel to M. Zaman Total = 200,000</v>
          </cell>
          <cell r="E22278">
            <v>100000</v>
          </cell>
        </row>
        <row r="22279">
          <cell r="B22279" t="str">
            <v>Meezan Gujranwala</v>
          </cell>
          <cell r="C22279" t="str">
            <v>Material</v>
          </cell>
          <cell r="D22279" t="str">
            <v>Online by adeel to asadullah for PVC pipe and fittings</v>
          </cell>
          <cell r="E22279">
            <v>161000</v>
          </cell>
        </row>
        <row r="22280">
          <cell r="B22280" t="str">
            <v>Imtiaz supermarket</v>
          </cell>
          <cell r="C22280" t="str">
            <v>Sadiq Pipe</v>
          </cell>
          <cell r="D22280" t="str">
            <v>Online by adeel to mehboob ur rehman</v>
          </cell>
          <cell r="E22280">
            <v>200000</v>
          </cell>
        </row>
        <row r="22281">
          <cell r="B22281" t="str">
            <v>Meezan Gujranwala</v>
          </cell>
          <cell r="C22281" t="str">
            <v>Material</v>
          </cell>
          <cell r="D22281" t="str">
            <v xml:space="preserve">Online by adeel to M. Danish Ali for Fire pipe payment </v>
          </cell>
          <cell r="E22281">
            <v>200000</v>
          </cell>
        </row>
        <row r="22282">
          <cell r="B22282" t="str">
            <v>Meezan Gujranwala</v>
          </cell>
          <cell r="C22282" t="str">
            <v>Material</v>
          </cell>
          <cell r="D22282" t="str">
            <v xml:space="preserve">Online by adeel to shaheen engineering services for Fire pipe payment </v>
          </cell>
          <cell r="E22282">
            <v>700000</v>
          </cell>
        </row>
        <row r="22283">
          <cell r="B22283" t="str">
            <v>ot area jpmc</v>
          </cell>
          <cell r="C22283" t="str">
            <v>Kamran insulator</v>
          </cell>
          <cell r="D22283" t="str">
            <v>To kamran insulation in JPMC (by nadeem bhai)</v>
          </cell>
          <cell r="E22283">
            <v>100000</v>
          </cell>
        </row>
        <row r="22284">
          <cell r="B22284" t="str">
            <v>office</v>
          </cell>
          <cell r="C22284" t="str">
            <v>misc</v>
          </cell>
          <cell r="D22284" t="str">
            <v>umer for office use</v>
          </cell>
          <cell r="E22284">
            <v>4000</v>
          </cell>
        </row>
        <row r="22285">
          <cell r="B22285" t="str">
            <v>office</v>
          </cell>
          <cell r="C22285" t="str">
            <v>fuel</v>
          </cell>
          <cell r="D22285" t="str">
            <v>to salman rider</v>
          </cell>
          <cell r="E22285">
            <v>1000</v>
          </cell>
        </row>
        <row r="22286">
          <cell r="B22286" t="str">
            <v>saifee hospital</v>
          </cell>
          <cell r="C22286" t="str">
            <v>fare</v>
          </cell>
          <cell r="D22286" t="str">
            <v>paid</v>
          </cell>
          <cell r="E22286">
            <v>1000</v>
          </cell>
        </row>
        <row r="22287">
          <cell r="B22287" t="str">
            <v>office</v>
          </cell>
          <cell r="C22287" t="str">
            <v>misc</v>
          </cell>
          <cell r="D22287" t="str">
            <v>To abdul muqeet for emails hosting and website design</v>
          </cell>
          <cell r="E22287">
            <v>22000</v>
          </cell>
        </row>
        <row r="22288">
          <cell r="B22288" t="str">
            <v>FTC Floors</v>
          </cell>
          <cell r="C22288" t="str">
            <v>fare</v>
          </cell>
          <cell r="D22288" t="str">
            <v>paid</v>
          </cell>
          <cell r="E22288">
            <v>1000</v>
          </cell>
        </row>
        <row r="22289">
          <cell r="B22289" t="str">
            <v>Rehmat shipping</v>
          </cell>
          <cell r="C22289" t="str">
            <v>misc</v>
          </cell>
          <cell r="D22289" t="str">
            <v>To amir conractor for cylinder lifting labours</v>
          </cell>
          <cell r="E22289">
            <v>10000</v>
          </cell>
        </row>
        <row r="22290">
          <cell r="B22290" t="str">
            <v>Spar supermarket</v>
          </cell>
          <cell r="C22290" t="str">
            <v>Noman Engineering</v>
          </cell>
          <cell r="D22290" t="str">
            <v>Sheet hawala to noman by al madina steel Total = 500,000</v>
          </cell>
          <cell r="E22290">
            <v>200000</v>
          </cell>
        </row>
        <row r="22291">
          <cell r="B22291" t="str">
            <v>J outlet lucky one mall</v>
          </cell>
          <cell r="C22291" t="str">
            <v>Noman Engineering</v>
          </cell>
          <cell r="D22291" t="str">
            <v>Sheet hawala to noman by al madina steel Total = 500,000</v>
          </cell>
          <cell r="E22291">
            <v>200000</v>
          </cell>
        </row>
        <row r="22292">
          <cell r="B22292" t="str">
            <v>Meezan bank Head office</v>
          </cell>
          <cell r="C22292" t="str">
            <v>Noman Engineering</v>
          </cell>
          <cell r="D22292" t="str">
            <v>Sheet hawala to noman by al madina steel Total = 500,000</v>
          </cell>
          <cell r="E22292">
            <v>100000</v>
          </cell>
        </row>
        <row r="22293">
          <cell r="B22293" t="str">
            <v>Meezan Gujranwala</v>
          </cell>
          <cell r="C22293" t="str">
            <v>material</v>
          </cell>
          <cell r="D22293" t="str">
            <v>Online by Al madina To sakhawat ali for piping payment</v>
          </cell>
          <cell r="E22293">
            <v>200000</v>
          </cell>
        </row>
        <row r="22294">
          <cell r="B22294" t="str">
            <v>J outlet lucky one mall</v>
          </cell>
          <cell r="C22294" t="str">
            <v>Noman Engineering</v>
          </cell>
          <cell r="D22294" t="str">
            <v>sheet hawala by adeel</v>
          </cell>
          <cell r="E22294">
            <v>500000</v>
          </cell>
        </row>
        <row r="22295">
          <cell r="B22295" t="str">
            <v>Sana safinaz DML</v>
          </cell>
          <cell r="C22295" t="str">
            <v>Material</v>
          </cell>
          <cell r="D22295" t="str">
            <v>Online by adeel to syed murtaza hassan hashmi for panel purchased</v>
          </cell>
          <cell r="E22295">
            <v>18000</v>
          </cell>
        </row>
        <row r="22296">
          <cell r="B22296" t="str">
            <v>Meezan Gujranwala</v>
          </cell>
          <cell r="C22296" t="str">
            <v>material</v>
          </cell>
          <cell r="D22296" t="str">
            <v>purchased angle by ahsan in gujranwala</v>
          </cell>
          <cell r="E22296">
            <v>16500</v>
          </cell>
        </row>
        <row r="22297">
          <cell r="B22297" t="str">
            <v>BAH Exhaust Work</v>
          </cell>
          <cell r="C22297" t="str">
            <v>material</v>
          </cell>
          <cell r="D22297" t="str">
            <v>purchased MS angle</v>
          </cell>
          <cell r="E22297">
            <v>3000</v>
          </cell>
        </row>
        <row r="22298">
          <cell r="B22298" t="str">
            <v>sana safinaz dml</v>
          </cell>
          <cell r="C22298" t="str">
            <v>salary</v>
          </cell>
          <cell r="D22298" t="str">
            <v>Online by Al madina To riaz hussain for lahore site salaries</v>
          </cell>
          <cell r="E22298">
            <v>100000</v>
          </cell>
        </row>
        <row r="22299">
          <cell r="B22299" t="str">
            <v>J out let DML</v>
          </cell>
          <cell r="C22299" t="str">
            <v>salary</v>
          </cell>
          <cell r="D22299" t="str">
            <v>Online by Al madina To riaz hussain for lahore site salaries</v>
          </cell>
          <cell r="E22299">
            <v>98000</v>
          </cell>
        </row>
        <row r="22300">
          <cell r="B22300" t="str">
            <v>Mall of Pindi</v>
          </cell>
          <cell r="C22300" t="str">
            <v>Misc</v>
          </cell>
          <cell r="D22300" t="str">
            <v>Online by Al madina To Engr Ahsan for Pindi house rent</v>
          </cell>
          <cell r="E22300">
            <v>42000</v>
          </cell>
        </row>
        <row r="22301">
          <cell r="B22301" t="str">
            <v>Meezan Gujranwala</v>
          </cell>
          <cell r="C22301" t="str">
            <v>material</v>
          </cell>
          <cell r="D22301" t="str">
            <v>Online by Al madina To m khalid care off touqeer site expenses'</v>
          </cell>
          <cell r="E22301">
            <v>100000</v>
          </cell>
        </row>
        <row r="22302">
          <cell r="B22302" t="str">
            <v>naveed malik</v>
          </cell>
          <cell r="C22302" t="str">
            <v>material</v>
          </cell>
          <cell r="D22302" t="str">
            <v>misc material by imran engr</v>
          </cell>
          <cell r="E22302">
            <v>71195</v>
          </cell>
        </row>
        <row r="22303">
          <cell r="B22303" t="str">
            <v>Nadir Burhani</v>
          </cell>
          <cell r="C22303" t="str">
            <v>material</v>
          </cell>
          <cell r="D22303" t="str">
            <v>misc material by abbas plumber</v>
          </cell>
          <cell r="E22303">
            <v>2100</v>
          </cell>
        </row>
        <row r="22304">
          <cell r="B22304" t="str">
            <v>Nadir Burhani</v>
          </cell>
          <cell r="C22304" t="str">
            <v>material</v>
          </cell>
          <cell r="D22304" t="str">
            <v>misc material by abbas plumber</v>
          </cell>
          <cell r="E22304">
            <v>23000</v>
          </cell>
        </row>
        <row r="22305">
          <cell r="B22305" t="str">
            <v>sana safinaz dml</v>
          </cell>
          <cell r="C22305" t="str">
            <v>Safe &amp; soung engineering</v>
          </cell>
          <cell r="D22305" t="str">
            <v>Online by Al madina To waqar brothers Total = 108000</v>
          </cell>
          <cell r="E22305">
            <v>58000</v>
          </cell>
        </row>
        <row r="22306">
          <cell r="B22306" t="str">
            <v>Orient DML</v>
          </cell>
          <cell r="C22306" t="str">
            <v>Safe &amp; soung engineering</v>
          </cell>
          <cell r="D22306" t="str">
            <v>Online by Al madina To waqar brothers Total = 108000</v>
          </cell>
          <cell r="E22306">
            <v>17000</v>
          </cell>
        </row>
        <row r="22307">
          <cell r="B22307" t="str">
            <v>Manto DML</v>
          </cell>
          <cell r="C22307" t="str">
            <v>Safe &amp; soung engineering</v>
          </cell>
          <cell r="D22307" t="str">
            <v>Online by Al madina To waqar brothers Total = 108000</v>
          </cell>
          <cell r="E22307">
            <v>17000</v>
          </cell>
        </row>
        <row r="22308">
          <cell r="B22308" t="str">
            <v>Generation DML</v>
          </cell>
          <cell r="C22308" t="str">
            <v>Safe &amp; soung engineering</v>
          </cell>
          <cell r="D22308" t="str">
            <v>Online by Al madina To waqar brothers Total = 108000</v>
          </cell>
          <cell r="E22308">
            <v>16000</v>
          </cell>
        </row>
        <row r="22309">
          <cell r="B22309" t="str">
            <v>FTC Floors</v>
          </cell>
          <cell r="C22309" t="str">
            <v>fare</v>
          </cell>
          <cell r="D22309" t="str">
            <v>paid fare for 3 times</v>
          </cell>
          <cell r="E22309">
            <v>7500</v>
          </cell>
        </row>
        <row r="22310">
          <cell r="B22310" t="str">
            <v>FTC Floors</v>
          </cell>
          <cell r="C22310" t="str">
            <v>misc</v>
          </cell>
          <cell r="D22310" t="str">
            <v>labour paid for scrap shifitng</v>
          </cell>
          <cell r="E22310">
            <v>2500</v>
          </cell>
        </row>
        <row r="22311">
          <cell r="B22311" t="str">
            <v>BAH Exhaust Work</v>
          </cell>
          <cell r="C22311" t="str">
            <v>lifter</v>
          </cell>
          <cell r="D22311" t="str">
            <v>paid for lifter for pipe shifting at BAHL</v>
          </cell>
          <cell r="E22311">
            <v>17000</v>
          </cell>
        </row>
        <row r="22312">
          <cell r="B22312" t="str">
            <v>Engro 7th Floor</v>
          </cell>
          <cell r="C22312" t="str">
            <v>ahsan insulation</v>
          </cell>
          <cell r="D22312" t="str">
            <v>Cash paid Advance</v>
          </cell>
          <cell r="E22312">
            <v>20000</v>
          </cell>
        </row>
        <row r="22313">
          <cell r="B22313" t="str">
            <v>Gul Ahmed</v>
          </cell>
          <cell r="C22313" t="str">
            <v>Adnan shamsi</v>
          </cell>
          <cell r="D22313" t="str">
            <v>paid for VRF shiftings + Labour + Lunch</v>
          </cell>
          <cell r="E22313">
            <v>35000</v>
          </cell>
        </row>
        <row r="22314">
          <cell r="B22314" t="str">
            <v>Engro 7th Floor</v>
          </cell>
          <cell r="C22314" t="str">
            <v>fare</v>
          </cell>
          <cell r="D22314" t="str">
            <v>for fire cylinder from the site to office</v>
          </cell>
          <cell r="E22314">
            <v>950</v>
          </cell>
        </row>
        <row r="22315">
          <cell r="B22315" t="str">
            <v>j outlet lucky one mall</v>
          </cell>
          <cell r="C22315" t="str">
            <v>fare</v>
          </cell>
          <cell r="D22315" t="str">
            <v>paid</v>
          </cell>
          <cell r="E22315">
            <v>1200</v>
          </cell>
        </row>
        <row r="22316">
          <cell r="B22316" t="str">
            <v>j outlet lucky one mall</v>
          </cell>
          <cell r="C22316" t="str">
            <v>material</v>
          </cell>
          <cell r="D22316" t="str">
            <v>Online by Al madina To faryal shah care of far sight for isolators</v>
          </cell>
          <cell r="E22316">
            <v>38500</v>
          </cell>
        </row>
        <row r="22317">
          <cell r="B22317" t="str">
            <v>Meezan gujranwala</v>
          </cell>
          <cell r="C22317" t="str">
            <v>material</v>
          </cell>
          <cell r="D22317" t="str">
            <v>Online by Al madina To asadullah for rods</v>
          </cell>
          <cell r="E22317">
            <v>40965</v>
          </cell>
        </row>
        <row r="22318">
          <cell r="B22318" t="str">
            <v>J out let DML</v>
          </cell>
          <cell r="C22318" t="str">
            <v>Air Balancing</v>
          </cell>
          <cell r="D22318" t="str">
            <v>Online by adeel to ali raza for Air balancing payment Lahore</v>
          </cell>
          <cell r="E22318">
            <v>50000</v>
          </cell>
        </row>
        <row r="22319">
          <cell r="B22319" t="str">
            <v>Imtiaz supermarket</v>
          </cell>
          <cell r="C22319" t="str">
            <v>misc</v>
          </cell>
          <cell r="D22319" t="str">
            <v>jahangeer mobile balance</v>
          </cell>
          <cell r="E22319">
            <v>1330</v>
          </cell>
        </row>
        <row r="22320">
          <cell r="B22320" t="str">
            <v>office</v>
          </cell>
          <cell r="C22320" t="str">
            <v>misc</v>
          </cell>
          <cell r="D22320" t="str">
            <v>umer for office use</v>
          </cell>
          <cell r="E22320">
            <v>4000</v>
          </cell>
        </row>
        <row r="22321">
          <cell r="B22321" t="str">
            <v>j outlet lucky one mall</v>
          </cell>
          <cell r="C22321" t="str">
            <v>material</v>
          </cell>
          <cell r="D22321" t="str">
            <v>purchased nut bolts</v>
          </cell>
          <cell r="E22321">
            <v>2000</v>
          </cell>
        </row>
        <row r="22322">
          <cell r="B22322" t="str">
            <v>office</v>
          </cell>
          <cell r="C22322" t="str">
            <v>fuel</v>
          </cell>
          <cell r="D22322" t="str">
            <v>to salman rider</v>
          </cell>
          <cell r="E22322">
            <v>2000</v>
          </cell>
        </row>
        <row r="22323">
          <cell r="B22323" t="str">
            <v>Salaam Taqaful</v>
          </cell>
          <cell r="C22323" t="str">
            <v>adam regger</v>
          </cell>
          <cell r="D22323" t="str">
            <v>Cash collect by imran care off Adam reger</v>
          </cell>
          <cell r="E22323">
            <v>85000</v>
          </cell>
        </row>
        <row r="22324">
          <cell r="B22324" t="str">
            <v>Spar supermarket</v>
          </cell>
          <cell r="C22324" t="str">
            <v>material</v>
          </cell>
          <cell r="D22324" t="str">
            <v>purchaed wrapping shoppers</v>
          </cell>
          <cell r="E22324">
            <v>2170</v>
          </cell>
        </row>
        <row r="22325">
          <cell r="B22325" t="str">
            <v>BAH Fire work</v>
          </cell>
          <cell r="C22325" t="str">
            <v>material</v>
          </cell>
          <cell r="D22325" t="str">
            <v>purchased duct seaent from chemicon</v>
          </cell>
          <cell r="E22325">
            <v>4800</v>
          </cell>
        </row>
        <row r="22326">
          <cell r="B22326" t="str">
            <v>office</v>
          </cell>
          <cell r="C22326" t="str">
            <v>misc</v>
          </cell>
          <cell r="D22326" t="str">
            <v>umer for office use</v>
          </cell>
          <cell r="E22326">
            <v>1000</v>
          </cell>
        </row>
        <row r="22327">
          <cell r="B22327" t="str">
            <v>Engro 7th Floor</v>
          </cell>
          <cell r="C22327" t="str">
            <v>misc</v>
          </cell>
          <cell r="D22327" t="str">
            <v>To salman for bike tuning + oil</v>
          </cell>
          <cell r="E22327">
            <v>1500</v>
          </cell>
        </row>
        <row r="22328">
          <cell r="B22328" t="str">
            <v>Gul Ahmed</v>
          </cell>
          <cell r="C22328" t="str">
            <v>transportation</v>
          </cell>
          <cell r="D22328" t="str">
            <v>paid to shehzore</v>
          </cell>
          <cell r="E22328">
            <v>9000</v>
          </cell>
        </row>
        <row r="22329">
          <cell r="B22329" t="str">
            <v>BAH Fire work</v>
          </cell>
          <cell r="C22329" t="str">
            <v>Arsalan piping</v>
          </cell>
          <cell r="D22329" t="str">
            <v>Online by Al madina To Hina shahzad younus care of arsalanpiping</v>
          </cell>
          <cell r="E22329">
            <v>50000</v>
          </cell>
        </row>
        <row r="22330">
          <cell r="B22330" t="str">
            <v>Zeta Mall</v>
          </cell>
          <cell r="C22330" t="str">
            <v>material</v>
          </cell>
          <cell r="D22330" t="str">
            <v>Online by Al madina To Fatemi enterprises for MS fittings</v>
          </cell>
          <cell r="E22330">
            <v>81000</v>
          </cell>
        </row>
        <row r="22331">
          <cell r="B22331" t="str">
            <v>BAH 12th Floor</v>
          </cell>
          <cell r="C22331" t="str">
            <v>material</v>
          </cell>
          <cell r="D22331" t="str">
            <v>Online by al madina to gul zameen khan for threaded rods = 71200</v>
          </cell>
          <cell r="E22331">
            <v>23733</v>
          </cell>
        </row>
        <row r="22332">
          <cell r="B22332" t="str">
            <v>CITI Bank</v>
          </cell>
          <cell r="C22332" t="str">
            <v>material</v>
          </cell>
          <cell r="D22332" t="str">
            <v>Online by al madina to gul zameen khan for threaded rods = 71200</v>
          </cell>
          <cell r="E22332">
            <v>23733</v>
          </cell>
        </row>
        <row r="22333">
          <cell r="B22333" t="str">
            <v>Engro 7th Floor</v>
          </cell>
          <cell r="C22333" t="str">
            <v>material</v>
          </cell>
          <cell r="D22333" t="str">
            <v>Online by al madina to gul zameen khan for threaded rods = 71200</v>
          </cell>
          <cell r="E22333">
            <v>23734</v>
          </cell>
        </row>
        <row r="22334">
          <cell r="B22334" t="str">
            <v>Zeta Mall</v>
          </cell>
          <cell r="C22334" t="str">
            <v>Engr Ahsan</v>
          </cell>
          <cell r="D22334" t="str">
            <v>Online by al madina to engr M ahsan for site expenses</v>
          </cell>
          <cell r="E22334">
            <v>30000</v>
          </cell>
        </row>
        <row r="22335">
          <cell r="B22335" t="str">
            <v>NICVD</v>
          </cell>
          <cell r="C22335" t="str">
            <v>fare</v>
          </cell>
          <cell r="D22335" t="str">
            <v>paid to shehzore truck for pipes</v>
          </cell>
          <cell r="E22335">
            <v>5000</v>
          </cell>
        </row>
        <row r="22336">
          <cell r="B22336" t="str">
            <v>LAMA Outlet</v>
          </cell>
          <cell r="C22336" t="str">
            <v>azhar duct</v>
          </cell>
          <cell r="D22336" t="str">
            <v>cash paid</v>
          </cell>
          <cell r="E22336">
            <v>31000</v>
          </cell>
        </row>
        <row r="22337">
          <cell r="B22337" t="str">
            <v>GSK DMC</v>
          </cell>
          <cell r="C22337" t="str">
            <v>material</v>
          </cell>
          <cell r="D22337" t="str">
            <v>purchased plumber material, paper holder grab bar (cash to majid)</v>
          </cell>
          <cell r="E22337">
            <v>23000</v>
          </cell>
        </row>
        <row r="22338">
          <cell r="B22338" t="str">
            <v>Meezan bank Head office</v>
          </cell>
          <cell r="C22338" t="str">
            <v>salary</v>
          </cell>
          <cell r="D22338" t="str">
            <v>Engr Amir advance returned</v>
          </cell>
          <cell r="E22338">
            <v>5000</v>
          </cell>
        </row>
        <row r="22339">
          <cell r="B22339" t="str">
            <v>office</v>
          </cell>
          <cell r="C22339" t="str">
            <v>fuel</v>
          </cell>
          <cell r="D22339" t="str">
            <v>to salman rider</v>
          </cell>
          <cell r="E22339">
            <v>2000</v>
          </cell>
        </row>
        <row r="22340">
          <cell r="B22340" t="str">
            <v>Engro 7th Floor</v>
          </cell>
          <cell r="C22340" t="str">
            <v>Forte pakistan</v>
          </cell>
          <cell r="D22340" t="str">
            <v>Online by al madina to gulzar ahmed care of forte pak for 4 rolls</v>
          </cell>
          <cell r="E22340">
            <v>140000</v>
          </cell>
        </row>
        <row r="22341">
          <cell r="B22341" t="str">
            <v>Gul Ahmed</v>
          </cell>
          <cell r="C22341" t="str">
            <v>Adam regger</v>
          </cell>
          <cell r="D22341" t="str">
            <v>Cash collect by imran care off Adam reger</v>
          </cell>
          <cell r="E22341">
            <v>60000</v>
          </cell>
        </row>
        <row r="22342">
          <cell r="B22342" t="str">
            <v>Imtiaz supermarket</v>
          </cell>
          <cell r="C22342" t="str">
            <v>Sadiq Pipe</v>
          </cell>
          <cell r="D22342" t="str">
            <v>Online by adeel to mehboob ur rehman</v>
          </cell>
          <cell r="E22342">
            <v>100000</v>
          </cell>
        </row>
        <row r="22343">
          <cell r="B22343" t="str">
            <v>Spar supermarket</v>
          </cell>
          <cell r="C22343" t="str">
            <v>Wazeer ducting</v>
          </cell>
          <cell r="D22343" t="str">
            <v>Online by adeel to rehan wazir</v>
          </cell>
          <cell r="E22343">
            <v>100000</v>
          </cell>
        </row>
        <row r="22344">
          <cell r="B22344" t="str">
            <v>Meezan bank Head office</v>
          </cell>
          <cell r="C22344" t="str">
            <v>material</v>
          </cell>
          <cell r="D22344" t="str">
            <v>misc invoices by amir engr</v>
          </cell>
          <cell r="E22344">
            <v>17300</v>
          </cell>
        </row>
        <row r="22345">
          <cell r="B22345" t="str">
            <v>office</v>
          </cell>
          <cell r="C22345" t="str">
            <v>utilities bills</v>
          </cell>
          <cell r="D22345" t="str">
            <v>ptcl bills paid</v>
          </cell>
          <cell r="E22345">
            <v>10690</v>
          </cell>
        </row>
        <row r="22346">
          <cell r="B22346" t="str">
            <v xml:space="preserve">MHR Personal </v>
          </cell>
          <cell r="C22346" t="str">
            <v>utilities bills</v>
          </cell>
          <cell r="D22346" t="str">
            <v>ptcl bills paid</v>
          </cell>
          <cell r="E22346">
            <v>3180</v>
          </cell>
        </row>
        <row r="22347">
          <cell r="B22347" t="str">
            <v>office</v>
          </cell>
          <cell r="C22347" t="str">
            <v>misc</v>
          </cell>
          <cell r="D22347" t="str">
            <v>umer for office use</v>
          </cell>
          <cell r="E22347">
            <v>3000</v>
          </cell>
        </row>
        <row r="22348">
          <cell r="B22348" t="str">
            <v>office</v>
          </cell>
          <cell r="C22348" t="str">
            <v>misc</v>
          </cell>
          <cell r="D22348" t="str">
            <v>Stamp paper for deutche bank contract + green legal papers</v>
          </cell>
          <cell r="E22348">
            <v>600</v>
          </cell>
        </row>
        <row r="22349">
          <cell r="B22349" t="str">
            <v>PSYCHIATRY JPMC</v>
          </cell>
          <cell r="C22349" t="str">
            <v>malik brothers</v>
          </cell>
          <cell r="D22349" t="str">
            <v>Online by al madina to M ayaz care of malik brothers</v>
          </cell>
          <cell r="E22349">
            <v>225000</v>
          </cell>
        </row>
        <row r="22350">
          <cell r="B22350" t="str">
            <v>Engro 3rd &amp; 8th Floor</v>
          </cell>
          <cell r="C22350" t="str">
            <v>Mungo</v>
          </cell>
          <cell r="D22350" t="str">
            <v>Online by al madina to M asim rafiq care of unique
RS 180,000
RS 320,000 = total 5 LAC</v>
          </cell>
          <cell r="E22350">
            <v>50000</v>
          </cell>
        </row>
        <row r="22351">
          <cell r="B22351" t="str">
            <v>J out let DML</v>
          </cell>
          <cell r="C22351" t="str">
            <v>Mungo</v>
          </cell>
          <cell r="D22351" t="str">
            <v>Online by al madina to M asim rafiq care of unique
RS 180,000
RS 320,000 = total 5 LAC</v>
          </cell>
          <cell r="E22351">
            <v>60000</v>
          </cell>
        </row>
        <row r="22352">
          <cell r="B22352" t="str">
            <v>J outlet lucky one mall</v>
          </cell>
          <cell r="C22352" t="str">
            <v>Mungo</v>
          </cell>
          <cell r="D22352" t="str">
            <v>Online by al madina to M asim rafiq care of unique
RS 180,000
RS 320,000 = total 5 LAC</v>
          </cell>
          <cell r="E22352">
            <v>60000</v>
          </cell>
        </row>
        <row r="22353">
          <cell r="B22353" t="str">
            <v>Spar supermarket</v>
          </cell>
          <cell r="C22353" t="str">
            <v>Mungo</v>
          </cell>
          <cell r="D22353" t="str">
            <v>Online by al madina to M asim rafiq care of unique
RS 180,000
RS 320,000 = total 5 LAC</v>
          </cell>
          <cell r="E22353">
            <v>150000</v>
          </cell>
        </row>
        <row r="22354">
          <cell r="B22354" t="str">
            <v>NICVD</v>
          </cell>
          <cell r="C22354" t="str">
            <v>Mungo</v>
          </cell>
          <cell r="D22354" t="str">
            <v>Online by al madina to M asim rafiq care of unique
RS 180,000
RS 320,000 = total 5 LAC</v>
          </cell>
          <cell r="E22354">
            <v>100000</v>
          </cell>
        </row>
        <row r="22355">
          <cell r="B22355" t="str">
            <v>BAH Fire work</v>
          </cell>
          <cell r="C22355" t="str">
            <v>Mungo</v>
          </cell>
          <cell r="D22355" t="str">
            <v>Online by al madina to M asim rafiq care of unique
RS 180,000
RS 320,000 = total 5 LAC</v>
          </cell>
          <cell r="E22355">
            <v>50000</v>
          </cell>
        </row>
        <row r="22356">
          <cell r="B22356" t="str">
            <v>Meezan bank Head office</v>
          </cell>
          <cell r="C22356" t="str">
            <v>Mungo</v>
          </cell>
          <cell r="D22356" t="str">
            <v>Online by al madina to M asim rafiq care of unique
RS 180,000
RS 320,000 = total 5 LAC</v>
          </cell>
          <cell r="E22356">
            <v>30000</v>
          </cell>
        </row>
        <row r="22357">
          <cell r="B22357" t="str">
            <v>Engro office</v>
          </cell>
          <cell r="C22357" t="str">
            <v>Thumb international</v>
          </cell>
          <cell r="D22357" t="str">
            <v>Online by al madina to syed kamran aziz care of thumb - total = 400000</v>
          </cell>
          <cell r="E22357">
            <v>50000</v>
          </cell>
        </row>
        <row r="22358">
          <cell r="B22358" t="str">
            <v>Engro 3rd &amp; 8th Floor</v>
          </cell>
          <cell r="C22358" t="str">
            <v>Thumb international</v>
          </cell>
          <cell r="D22358" t="str">
            <v>Online by al madina to syed kamran aziz care of thumb - total = 400000</v>
          </cell>
          <cell r="E22358">
            <v>100000</v>
          </cell>
        </row>
        <row r="22359">
          <cell r="B22359" t="str">
            <v>J outlet lucky one mall</v>
          </cell>
          <cell r="C22359" t="str">
            <v>Thumb international</v>
          </cell>
          <cell r="D22359" t="str">
            <v>Online by al madina to syed kamran aziz care of thumb - total = 400000</v>
          </cell>
          <cell r="E22359">
            <v>60000</v>
          </cell>
        </row>
        <row r="22360">
          <cell r="B22360" t="str">
            <v>Engro 7th Floor</v>
          </cell>
          <cell r="C22360" t="str">
            <v>Thumb international</v>
          </cell>
          <cell r="D22360" t="str">
            <v>Online by al madina to syed kamran aziz care of thumb - total = 400000</v>
          </cell>
          <cell r="E22360">
            <v>190000</v>
          </cell>
        </row>
        <row r="22361">
          <cell r="B22361" t="str">
            <v>Meezan bank Head office</v>
          </cell>
          <cell r="C22361" t="str">
            <v>Sheet</v>
          </cell>
          <cell r="D22361" t="str">
            <v>100 KG sheet at meezan</v>
          </cell>
          <cell r="E22361">
            <v>32600</v>
          </cell>
        </row>
        <row r="22362">
          <cell r="B22362" t="str">
            <v>GSK DMC</v>
          </cell>
          <cell r="C22362" t="str">
            <v>Majid insulator</v>
          </cell>
          <cell r="D22362" t="str">
            <v>Online by adeel to majid mukhtar = 500,000</v>
          </cell>
          <cell r="E22362">
            <v>100000</v>
          </cell>
        </row>
        <row r="22363">
          <cell r="B22363" t="str">
            <v>CITI Bank</v>
          </cell>
          <cell r="C22363" t="str">
            <v>Majid insulator</v>
          </cell>
          <cell r="D22363" t="str">
            <v>Online by adeel to majid mukhtar = 500,000</v>
          </cell>
          <cell r="E22363">
            <v>225000</v>
          </cell>
        </row>
        <row r="22364">
          <cell r="B22364" t="str">
            <v>Engro 7th Floor</v>
          </cell>
          <cell r="C22364" t="str">
            <v>Majid insulator</v>
          </cell>
          <cell r="D22364" t="str">
            <v>Online by adeel to majid mukhtar = 500,000</v>
          </cell>
          <cell r="E22364">
            <v>175000</v>
          </cell>
        </row>
        <row r="22365">
          <cell r="B22365" t="str">
            <v>Mall of Pindi</v>
          </cell>
          <cell r="C22365" t="str">
            <v>Zubair duct</v>
          </cell>
          <cell r="D22365" t="str">
            <v>Online by adeel to ZR contractor care off zubair ducting
1) 600,000
2) 20,000</v>
          </cell>
          <cell r="E22365">
            <v>200000</v>
          </cell>
        </row>
        <row r="22366">
          <cell r="B22366" t="str">
            <v>Zeta Mall</v>
          </cell>
          <cell r="C22366" t="str">
            <v>Zubair duct</v>
          </cell>
          <cell r="D22366" t="str">
            <v>Online by adeel to ZR contractor care off zubair ducting
1) 600,000
2) 20,000</v>
          </cell>
          <cell r="E22366">
            <v>200000</v>
          </cell>
        </row>
        <row r="22367">
          <cell r="B22367" t="str">
            <v>Meezan bank Head office</v>
          </cell>
          <cell r="C22367" t="str">
            <v>Zubair duct</v>
          </cell>
          <cell r="D22367" t="str">
            <v>Online by adeel to ZR contractor care off zubair ducting
1) 600,000
2) 20,000</v>
          </cell>
          <cell r="E22367">
            <v>220000</v>
          </cell>
        </row>
        <row r="22368">
          <cell r="B22368" t="str">
            <v>CITI Bank</v>
          </cell>
          <cell r="C22368" t="str">
            <v>fuel</v>
          </cell>
          <cell r="D22368" t="str">
            <v>To umair for 2 turns</v>
          </cell>
          <cell r="E22368">
            <v>500</v>
          </cell>
        </row>
        <row r="22369">
          <cell r="B22369" t="str">
            <v>Engro 7th Floor</v>
          </cell>
          <cell r="C22369" t="str">
            <v>fare</v>
          </cell>
          <cell r="D22369" t="str">
            <v>paid to suzuki</v>
          </cell>
          <cell r="E22369">
            <v>3500</v>
          </cell>
        </row>
        <row r="22370">
          <cell r="B22370" t="str">
            <v>NASTP II</v>
          </cell>
          <cell r="C22370" t="str">
            <v>material</v>
          </cell>
          <cell r="D22370" t="str">
            <v>purchased colour + rawal bots cutting discs</v>
          </cell>
          <cell r="E22370">
            <v>4660</v>
          </cell>
        </row>
        <row r="22371">
          <cell r="B22371" t="str">
            <v>j outlet lucky one mall</v>
          </cell>
          <cell r="C22371" t="str">
            <v>material</v>
          </cell>
          <cell r="D22371" t="str">
            <v>red oxide + sticker print</v>
          </cell>
          <cell r="E22371">
            <v>2350</v>
          </cell>
        </row>
        <row r="22372">
          <cell r="B22372" t="str">
            <v>engro 7th floor</v>
          </cell>
          <cell r="C22372" t="str">
            <v>material</v>
          </cell>
          <cell r="D22372" t="str">
            <v>purchased nut bot, bit</v>
          </cell>
          <cell r="E22372">
            <v>1370</v>
          </cell>
        </row>
        <row r="22373">
          <cell r="B22373" t="str">
            <v>Meezan Gujranwala</v>
          </cell>
          <cell r="C22373" t="str">
            <v>misc</v>
          </cell>
          <cell r="D22373" t="str">
            <v>Easypaisa to Ahsan for core work</v>
          </cell>
          <cell r="E22373">
            <v>10000</v>
          </cell>
        </row>
        <row r="22374">
          <cell r="B22374" t="str">
            <v>j outlet lucky one mall</v>
          </cell>
          <cell r="C22374" t="str">
            <v>fare</v>
          </cell>
          <cell r="D22374" t="str">
            <v>paid</v>
          </cell>
          <cell r="E22374">
            <v>1000</v>
          </cell>
        </row>
        <row r="22375">
          <cell r="B22375" t="str">
            <v>saifee hospital</v>
          </cell>
          <cell r="C22375" t="str">
            <v>fare</v>
          </cell>
          <cell r="D22375" t="str">
            <v>paid to truck driver for pipe and fititngs</v>
          </cell>
          <cell r="E22375">
            <v>5000</v>
          </cell>
        </row>
        <row r="22376">
          <cell r="B22376" t="str">
            <v>office</v>
          </cell>
          <cell r="C22376" t="str">
            <v>tender</v>
          </cell>
          <cell r="D22376" t="str">
            <v>Tender submitted via indrive car 2 turn</v>
          </cell>
          <cell r="E22376">
            <v>3500</v>
          </cell>
        </row>
        <row r="22377">
          <cell r="B22377" t="str">
            <v>j outlet lucky one mall</v>
          </cell>
          <cell r="C22377" t="str">
            <v>shan controls</v>
          </cell>
          <cell r="D22377" t="str">
            <v>cash collect by imran care shan controls (tot cash collect is 325000)</v>
          </cell>
          <cell r="E22377">
            <v>250000</v>
          </cell>
        </row>
        <row r="22378">
          <cell r="B22378" t="str">
            <v>j outlet lucky one mall</v>
          </cell>
          <cell r="C22378" t="str">
            <v>shan controls</v>
          </cell>
          <cell r="D22378" t="str">
            <v>Purchased Coil from imranshan contrls shielded cable 2 core (tot cash collect is 325000)</v>
          </cell>
          <cell r="E22378">
            <v>75000</v>
          </cell>
        </row>
        <row r="22379">
          <cell r="B22379" t="str">
            <v>Meezan bank Head office</v>
          </cell>
          <cell r="C22379" t="str">
            <v>abdullah enterprise</v>
          </cell>
          <cell r="D22379" t="str">
            <v>Online by Al madina to kashif / hijab fatime care off abdullah enterprised Totla is 198500</v>
          </cell>
          <cell r="E22379">
            <v>162500</v>
          </cell>
        </row>
        <row r="22380">
          <cell r="B22380" t="str">
            <v>CITI Bank</v>
          </cell>
          <cell r="C22380" t="str">
            <v>abdullah enterprise</v>
          </cell>
          <cell r="D22380" t="str">
            <v>Online by Al madina to kashif / hijab fatime care off abdullah enterprised Totla is 198500</v>
          </cell>
          <cell r="E22380">
            <v>36000</v>
          </cell>
        </row>
        <row r="22381">
          <cell r="B22381" t="str">
            <v>BAH 12th Floor</v>
          </cell>
          <cell r="C22381" t="str">
            <v>Tariq automation</v>
          </cell>
          <cell r="D22381" t="str">
            <v>Online by adeel to M naveed shareef care of tariq automation</v>
          </cell>
          <cell r="E22381">
            <v>150000</v>
          </cell>
        </row>
        <row r="22382">
          <cell r="B22382" t="str">
            <v>Gul Ahmed</v>
          </cell>
          <cell r="C22382" t="str">
            <v>amir contractor</v>
          </cell>
          <cell r="D22382" t="str">
            <v>Online by adeel to M amir shakh</v>
          </cell>
          <cell r="E22382">
            <v>100000</v>
          </cell>
        </row>
        <row r="22383">
          <cell r="B22383" t="str">
            <v>NASTP II</v>
          </cell>
          <cell r="C22383" t="str">
            <v>misc</v>
          </cell>
          <cell r="D22383" t="str">
            <v>Online by adeel to M Awais</v>
          </cell>
          <cell r="E22383">
            <v>200000</v>
          </cell>
        </row>
        <row r="22384">
          <cell r="B22384" t="str">
            <v>O/M Deutche bank</v>
          </cell>
          <cell r="C22384" t="str">
            <v>misc</v>
          </cell>
          <cell r="D22384" t="str">
            <v>Given to Accrescent for misc purchases</v>
          </cell>
          <cell r="E22384">
            <v>10000</v>
          </cell>
        </row>
        <row r="22385">
          <cell r="B22385" t="str">
            <v>BAH Fire work</v>
          </cell>
          <cell r="C22385" t="str">
            <v>material</v>
          </cell>
          <cell r="D22385" t="str">
            <v>purchased C channel</v>
          </cell>
          <cell r="E22385">
            <v>4900</v>
          </cell>
        </row>
        <row r="22386">
          <cell r="B22386" t="str">
            <v>Mall of Pindi</v>
          </cell>
          <cell r="C22386" t="str">
            <v>material</v>
          </cell>
          <cell r="D22386" t="str">
            <v>purchased chutki valve 2 nos</v>
          </cell>
          <cell r="E22386">
            <v>1500</v>
          </cell>
        </row>
        <row r="22387">
          <cell r="B22387" t="str">
            <v>BAH Fire work</v>
          </cell>
          <cell r="C22387" t="str">
            <v>material</v>
          </cell>
          <cell r="D22387" t="str">
            <v>purchased colour material + mixing oil + brush</v>
          </cell>
          <cell r="E22387">
            <v>3540</v>
          </cell>
        </row>
        <row r="22388">
          <cell r="B22388" t="str">
            <v>CITI Bank</v>
          </cell>
          <cell r="C22388" t="str">
            <v>fuel</v>
          </cell>
          <cell r="D22388" t="str">
            <v>to salman rider</v>
          </cell>
          <cell r="E22388">
            <v>2000</v>
          </cell>
        </row>
        <row r="22389">
          <cell r="B22389" t="str">
            <v>GSK DMC</v>
          </cell>
          <cell r="C22389" t="str">
            <v>material</v>
          </cell>
          <cell r="D22389" t="str">
            <v>purchased grab bar by majid</v>
          </cell>
          <cell r="E22389">
            <v>25000</v>
          </cell>
        </row>
        <row r="22390">
          <cell r="B22390" t="str">
            <v>Mall of Pindi</v>
          </cell>
          <cell r="C22390" t="str">
            <v>fare</v>
          </cell>
          <cell r="D22390" t="str">
            <v>cargo</v>
          </cell>
          <cell r="E22390">
            <v>1030</v>
          </cell>
        </row>
        <row r="22391">
          <cell r="B22391" t="str">
            <v>BAH Fire work</v>
          </cell>
          <cell r="C22391" t="str">
            <v>material</v>
          </cell>
          <cell r="D22391" t="str">
            <v>purchased C channel</v>
          </cell>
          <cell r="E22391">
            <v>9500</v>
          </cell>
        </row>
        <row r="22392">
          <cell r="B22392" t="str">
            <v>office</v>
          </cell>
          <cell r="C22392" t="str">
            <v>misc</v>
          </cell>
          <cell r="D22392" t="str">
            <v>umer for office use</v>
          </cell>
          <cell r="E22392">
            <v>3500</v>
          </cell>
        </row>
        <row r="22393">
          <cell r="B22393" t="str">
            <v>office</v>
          </cell>
          <cell r="C22393" t="str">
            <v>misc</v>
          </cell>
          <cell r="D22393" t="str">
            <v>Rehan printer refilling</v>
          </cell>
          <cell r="E22393">
            <v>500</v>
          </cell>
        </row>
        <row r="22394">
          <cell r="B22394" t="str">
            <v>Meezan Gujranwala</v>
          </cell>
          <cell r="C22394" t="str">
            <v>misc</v>
          </cell>
          <cell r="D22394" t="str">
            <v>Nadeem bhai mobile balance</v>
          </cell>
          <cell r="E22394">
            <v>1000</v>
          </cell>
        </row>
        <row r="22395">
          <cell r="B22395" t="str">
            <v>j outlet lucky one mall</v>
          </cell>
          <cell r="C22395" t="str">
            <v>fare</v>
          </cell>
          <cell r="D22395" t="str">
            <v>paid</v>
          </cell>
          <cell r="E22395">
            <v>1800</v>
          </cell>
        </row>
        <row r="22396">
          <cell r="B22396" t="str">
            <v>saifee hospital</v>
          </cell>
          <cell r="C22396" t="str">
            <v>fare</v>
          </cell>
          <cell r="D22396" t="str">
            <v>paid</v>
          </cell>
          <cell r="E22396">
            <v>1800</v>
          </cell>
        </row>
        <row r="22397">
          <cell r="B22397" t="str">
            <v>BAH Fire work</v>
          </cell>
          <cell r="C22397" t="str">
            <v>material</v>
          </cell>
          <cell r="D22397" t="str">
            <v>purchased channel</v>
          </cell>
          <cell r="E22397">
            <v>13000</v>
          </cell>
        </row>
        <row r="22398">
          <cell r="B22398" t="str">
            <v>Meezan Gujranwala</v>
          </cell>
          <cell r="C22398" t="str">
            <v>material</v>
          </cell>
          <cell r="D22398" t="str">
            <v>Online by Al madina to M Salan Riaz Elbow and access plug purchased for meezan gujranwala</v>
          </cell>
          <cell r="E22398">
            <v>42678</v>
          </cell>
        </row>
        <row r="22399">
          <cell r="B22399" t="str">
            <v>Zeta Mall</v>
          </cell>
          <cell r="C22399" t="str">
            <v>Engr Ahsan</v>
          </cell>
          <cell r="D22399" t="str">
            <v>Online by al madina to engr M ahsan for site expenses</v>
          </cell>
          <cell r="E22399">
            <v>30000</v>
          </cell>
        </row>
        <row r="22400">
          <cell r="B22400" t="str">
            <v>Mall of Pindi</v>
          </cell>
          <cell r="C22400" t="str">
            <v>transportation</v>
          </cell>
          <cell r="D22400" t="str">
            <v>Online by adeel to huzaifa taj</v>
          </cell>
          <cell r="E22400">
            <v>52000</v>
          </cell>
        </row>
        <row r="22401">
          <cell r="B22401" t="str">
            <v>J out let DML</v>
          </cell>
          <cell r="C22401" t="str">
            <v>EAP</v>
          </cell>
          <cell r="D22401" t="str">
            <v>Online by adeel to M Saqib EAP</v>
          </cell>
          <cell r="E22401">
            <v>140000</v>
          </cell>
        </row>
        <row r="22402">
          <cell r="B22402" t="str">
            <v>J out let DML</v>
          </cell>
          <cell r="C22402" t="str">
            <v>EAP</v>
          </cell>
          <cell r="D22402" t="str">
            <v>To M Saqib EAP by BH</v>
          </cell>
          <cell r="E22402">
            <v>214000</v>
          </cell>
        </row>
        <row r="22403">
          <cell r="B22403" t="str">
            <v>NICVD</v>
          </cell>
          <cell r="C22403" t="str">
            <v>material</v>
          </cell>
          <cell r="D22403" t="str">
            <v>purchased 2 carton black tapes</v>
          </cell>
          <cell r="E22403">
            <v>17000</v>
          </cell>
        </row>
        <row r="22404">
          <cell r="B22404" t="str">
            <v>office</v>
          </cell>
          <cell r="C22404" t="str">
            <v>misc</v>
          </cell>
          <cell r="D22404" t="str">
            <v>umer for office use</v>
          </cell>
          <cell r="E22404">
            <v>3500</v>
          </cell>
        </row>
        <row r="22405">
          <cell r="B22405" t="str">
            <v>Zeta Mall</v>
          </cell>
          <cell r="C22405" t="str">
            <v>charity</v>
          </cell>
          <cell r="D22405" t="str">
            <v>cash paid (to office mossi)</v>
          </cell>
          <cell r="E22405">
            <v>5000</v>
          </cell>
        </row>
        <row r="22406">
          <cell r="B22406" t="str">
            <v>Bahria project</v>
          </cell>
          <cell r="C22406" t="str">
            <v>material</v>
          </cell>
          <cell r="D22406" t="str">
            <v>paid for SSGC gas connection + utilities</v>
          </cell>
          <cell r="E22406">
            <v>30000</v>
          </cell>
        </row>
        <row r="22407">
          <cell r="B22407" t="str">
            <v>Bahria project</v>
          </cell>
          <cell r="C22407" t="str">
            <v>fuel</v>
          </cell>
          <cell r="D22407" t="str">
            <v>To amjad for fuel</v>
          </cell>
          <cell r="E22407">
            <v>2000</v>
          </cell>
        </row>
        <row r="22408">
          <cell r="B22408" t="str">
            <v>BAH Fire work</v>
          </cell>
          <cell r="C22408" t="str">
            <v>fare</v>
          </cell>
          <cell r="D22408" t="str">
            <v>paid</v>
          </cell>
          <cell r="E22408">
            <v>1000</v>
          </cell>
        </row>
        <row r="22409">
          <cell r="B22409" t="str">
            <v>NASTP II</v>
          </cell>
          <cell r="C22409" t="str">
            <v>fare</v>
          </cell>
          <cell r="D22409" t="str">
            <v>paid</v>
          </cell>
          <cell r="E22409">
            <v>2000</v>
          </cell>
        </row>
        <row r="22410">
          <cell r="B22410" t="str">
            <v>O/M VISA office</v>
          </cell>
          <cell r="C22410" t="str">
            <v>faisal qazi</v>
          </cell>
          <cell r="D22410" t="str">
            <v>Online by al madina to faisal qazi</v>
          </cell>
          <cell r="E22410">
            <v>50000</v>
          </cell>
        </row>
        <row r="22411">
          <cell r="B22411" t="str">
            <v>Bahria project</v>
          </cell>
          <cell r="C22411" t="str">
            <v>John</v>
          </cell>
          <cell r="D22411" t="str">
            <v>Online by al madina to yousuf john</v>
          </cell>
          <cell r="E22411">
            <v>100000</v>
          </cell>
        </row>
        <row r="22412">
          <cell r="B22412" t="str">
            <v>office</v>
          </cell>
          <cell r="C22412" t="str">
            <v>misc</v>
          </cell>
          <cell r="D22412" t="str">
            <v>umer for office use</v>
          </cell>
          <cell r="E22412">
            <v>3000</v>
          </cell>
        </row>
        <row r="22413">
          <cell r="B22413" t="str">
            <v xml:space="preserve">MHR Personal </v>
          </cell>
          <cell r="C22413" t="str">
            <v>misc</v>
          </cell>
          <cell r="D22413" t="str">
            <v>mobile balance</v>
          </cell>
          <cell r="E22413">
            <v>1500</v>
          </cell>
        </row>
        <row r="22414">
          <cell r="B22414" t="str">
            <v>Rehmat shipping</v>
          </cell>
          <cell r="C22414" t="str">
            <v>material</v>
          </cell>
          <cell r="D22414" t="str">
            <v>purchased cutting disc</v>
          </cell>
          <cell r="E22414">
            <v>250</v>
          </cell>
        </row>
        <row r="22415">
          <cell r="B22415" t="str">
            <v>Imtiaz supermarket</v>
          </cell>
          <cell r="C22415" t="str">
            <v>material</v>
          </cell>
          <cell r="D22415" t="str">
            <v>Purchased Gutkay 1 set by abbas</v>
          </cell>
          <cell r="E22415">
            <v>18400</v>
          </cell>
        </row>
        <row r="22416">
          <cell r="B22416" t="str">
            <v>naveed malik</v>
          </cell>
          <cell r="C22416" t="str">
            <v>amir contractor</v>
          </cell>
          <cell r="D22416" t="str">
            <v>cash paid for welding</v>
          </cell>
          <cell r="E22416">
            <v>3000</v>
          </cell>
        </row>
        <row r="22417">
          <cell r="B22417" t="str">
            <v>BAF-Maintenance24</v>
          </cell>
          <cell r="C22417" t="str">
            <v>Engr Noman</v>
          </cell>
          <cell r="D22417" t="str">
            <v>cash paid</v>
          </cell>
          <cell r="E22417">
            <v>50000</v>
          </cell>
        </row>
        <row r="22418">
          <cell r="B22418" t="str">
            <v>Spar supermarket</v>
          </cell>
          <cell r="C22418" t="str">
            <v>adam regger</v>
          </cell>
          <cell r="D22418" t="str">
            <v>cash paid</v>
          </cell>
          <cell r="E22418">
            <v>15000</v>
          </cell>
        </row>
        <row r="22419">
          <cell r="B22419" t="str">
            <v xml:space="preserve">MHR Personal </v>
          </cell>
          <cell r="C22419" t="str">
            <v>material</v>
          </cell>
          <cell r="D22419" t="str">
            <v>To abbas for MHR for mis invoices</v>
          </cell>
          <cell r="E22419">
            <v>4000</v>
          </cell>
        </row>
        <row r="22420">
          <cell r="B22420" t="str">
            <v>Nadir Burhani</v>
          </cell>
          <cell r="C22420" t="str">
            <v>misc</v>
          </cell>
          <cell r="D22420" t="str">
            <v>misc invoices by abbas</v>
          </cell>
          <cell r="E22420">
            <v>34000</v>
          </cell>
        </row>
        <row r="22421">
          <cell r="B22421" t="str">
            <v>office</v>
          </cell>
          <cell r="C22421" t="str">
            <v>misc</v>
          </cell>
          <cell r="D22421" t="str">
            <v>umer for office use</v>
          </cell>
          <cell r="E22421">
            <v>4000</v>
          </cell>
        </row>
        <row r="22422">
          <cell r="B22422" t="str">
            <v>BAF-Maintenance24</v>
          </cell>
          <cell r="C22422" t="str">
            <v>shakeel duct</v>
          </cell>
          <cell r="D22422" t="str">
            <v>cash paid</v>
          </cell>
          <cell r="E22422">
            <v>15000</v>
          </cell>
        </row>
        <row r="22423">
          <cell r="B22423" t="str">
            <v>Zeta Mall</v>
          </cell>
          <cell r="C22423" t="str">
            <v>charity</v>
          </cell>
          <cell r="D22423" t="str">
            <v>cash paid to faheem for someone</v>
          </cell>
          <cell r="E22423">
            <v>5000</v>
          </cell>
        </row>
        <row r="22424">
          <cell r="B22424" t="str">
            <v>Honey moon lounge</v>
          </cell>
          <cell r="C22424" t="str">
            <v>charity</v>
          </cell>
          <cell r="D22424" t="str">
            <v>cash paid to faheem for someone</v>
          </cell>
          <cell r="E22424">
            <v>10000</v>
          </cell>
        </row>
        <row r="22425">
          <cell r="B22425" t="str">
            <v xml:space="preserve">MHR Personal </v>
          </cell>
          <cell r="C22425" t="str">
            <v>material</v>
          </cell>
          <cell r="D22425" t="str">
            <v>purchased 9 fans + Wire and pipe</v>
          </cell>
          <cell r="E22425">
            <v>58000</v>
          </cell>
        </row>
        <row r="22426">
          <cell r="B22426" t="str">
            <v>Mall of Pindi</v>
          </cell>
          <cell r="C22426" t="str">
            <v>material</v>
          </cell>
          <cell r="D22426" t="str">
            <v>Online by Al madina To Fatemi enterprises for purchased fittings</v>
          </cell>
          <cell r="E22426">
            <v>50000</v>
          </cell>
        </row>
        <row r="22427">
          <cell r="B22427" t="str">
            <v>Meezan Gujranwala</v>
          </cell>
          <cell r="C22427" t="str">
            <v>Zaman contractor</v>
          </cell>
          <cell r="D22427" t="str">
            <v>Online by Al madina To zaman</v>
          </cell>
          <cell r="E22427">
            <v>100000</v>
          </cell>
        </row>
        <row r="22428">
          <cell r="B22428" t="str">
            <v>FTC Floors</v>
          </cell>
          <cell r="C22428" t="str">
            <v>Tasleem mason</v>
          </cell>
          <cell r="D22428" t="str">
            <v>by nadeem bhai</v>
          </cell>
          <cell r="E22428">
            <v>1000</v>
          </cell>
        </row>
        <row r="22429">
          <cell r="B22429" t="str">
            <v>j outlet lucky one mall</v>
          </cell>
          <cell r="C22429" t="str">
            <v>fuel</v>
          </cell>
          <cell r="D22429" t="str">
            <v>to salman</v>
          </cell>
          <cell r="E22429">
            <v>2000</v>
          </cell>
        </row>
        <row r="22430">
          <cell r="B22430" t="str">
            <v>office</v>
          </cell>
          <cell r="C22430" t="str">
            <v>misc</v>
          </cell>
          <cell r="D22430" t="str">
            <v>umer for office use</v>
          </cell>
          <cell r="E22430">
            <v>5000</v>
          </cell>
        </row>
        <row r="22431">
          <cell r="B22431" t="str">
            <v>FTC Floors</v>
          </cell>
          <cell r="C22431" t="str">
            <v>tasleem</v>
          </cell>
          <cell r="D22431" t="str">
            <v>cash paid</v>
          </cell>
          <cell r="E22431">
            <v>15000</v>
          </cell>
        </row>
        <row r="22432">
          <cell r="B22432" t="str">
            <v>j outlet lucky one mall</v>
          </cell>
          <cell r="C22432" t="str">
            <v>fare</v>
          </cell>
          <cell r="D22432" t="str">
            <v>paid</v>
          </cell>
          <cell r="E22432">
            <v>2000</v>
          </cell>
        </row>
        <row r="22433">
          <cell r="B22433" t="str">
            <v>Spar supermarket</v>
          </cell>
          <cell r="C22433" t="str">
            <v>fare</v>
          </cell>
          <cell r="D22433" t="str">
            <v>paid</v>
          </cell>
          <cell r="E22433">
            <v>1200</v>
          </cell>
        </row>
        <row r="22434">
          <cell r="B22434" t="str">
            <v>NICVD</v>
          </cell>
          <cell r="C22434" t="str">
            <v>fare</v>
          </cell>
          <cell r="D22434" t="str">
            <v>paid</v>
          </cell>
          <cell r="E22434">
            <v>1500</v>
          </cell>
        </row>
        <row r="22435">
          <cell r="B22435" t="str">
            <v>Gul Ahmed</v>
          </cell>
          <cell r="C22435" t="str">
            <v>material</v>
          </cell>
          <cell r="D22435" t="str">
            <v>purchased 1mm 2 core shielded wire</v>
          </cell>
          <cell r="E22435">
            <v>26500</v>
          </cell>
        </row>
        <row r="22436">
          <cell r="B22436" t="str">
            <v>Gul Ahmed</v>
          </cell>
          <cell r="C22436" t="str">
            <v>Adnan shamsi</v>
          </cell>
          <cell r="D22436" t="str">
            <v>for labour tea and refreshment</v>
          </cell>
          <cell r="E22436">
            <v>5000</v>
          </cell>
        </row>
        <row r="22437">
          <cell r="B22437" t="str">
            <v>Meezan Gujranwala</v>
          </cell>
          <cell r="C22437" t="str">
            <v>Material</v>
          </cell>
          <cell r="D22437" t="str">
            <v xml:space="preserve">Online by adeel to naveed asif azeem for porta plumbing fixtures </v>
          </cell>
          <cell r="E22437">
            <v>615000</v>
          </cell>
        </row>
        <row r="22438">
          <cell r="B22438" t="str">
            <v>Engro 3rd &amp; 8th Floor</v>
          </cell>
          <cell r="C22438" t="str">
            <v>sami duct</v>
          </cell>
          <cell r="D22438" t="str">
            <v>sheet from adeel = 800,000</v>
          </cell>
          <cell r="E22438">
            <v>400000</v>
          </cell>
        </row>
        <row r="22439">
          <cell r="B22439" t="str">
            <v>NICVD</v>
          </cell>
          <cell r="C22439" t="str">
            <v>sami duct</v>
          </cell>
          <cell r="D22439" t="str">
            <v>sheet from adeel = 800,000</v>
          </cell>
          <cell r="E22439">
            <v>400000</v>
          </cell>
        </row>
        <row r="22440">
          <cell r="B22440" t="str">
            <v xml:space="preserve">MHR Personal </v>
          </cell>
          <cell r="C22440" t="str">
            <v>utilities bills</v>
          </cell>
          <cell r="D22440" t="str">
            <v>K elec bills</v>
          </cell>
          <cell r="E22440">
            <v>40311</v>
          </cell>
        </row>
        <row r="22441">
          <cell r="B22441" t="str">
            <v>office</v>
          </cell>
          <cell r="C22441" t="str">
            <v>utilities bills</v>
          </cell>
          <cell r="D22441" t="str">
            <v>K elec bills</v>
          </cell>
          <cell r="E22441">
            <v>54688</v>
          </cell>
        </row>
        <row r="22442">
          <cell r="B22442" t="str">
            <v>Rehmat shipping</v>
          </cell>
          <cell r="C22442" t="str">
            <v>material</v>
          </cell>
          <cell r="D22442" t="str">
            <v>purchased bit and cutting disc</v>
          </cell>
          <cell r="E22442">
            <v>550</v>
          </cell>
        </row>
        <row r="22443">
          <cell r="B22443" t="str">
            <v>Spar supermarket</v>
          </cell>
          <cell r="C22443" t="str">
            <v>fare</v>
          </cell>
          <cell r="D22443" t="str">
            <v>paid</v>
          </cell>
          <cell r="E22443">
            <v>250</v>
          </cell>
        </row>
        <row r="22444">
          <cell r="B22444" t="str">
            <v>office</v>
          </cell>
          <cell r="C22444" t="str">
            <v>misc</v>
          </cell>
          <cell r="D22444" t="str">
            <v>umer for office use</v>
          </cell>
          <cell r="E22444">
            <v>4000</v>
          </cell>
        </row>
        <row r="22445">
          <cell r="B22445" t="str">
            <v>NASTP II</v>
          </cell>
          <cell r="C22445" t="str">
            <v>misc</v>
          </cell>
          <cell r="D22445" t="str">
            <v>to salman for mobile package and challan</v>
          </cell>
          <cell r="E22445">
            <v>500</v>
          </cell>
        </row>
        <row r="22446">
          <cell r="B22446" t="str">
            <v>BAH Fire work</v>
          </cell>
          <cell r="C22446" t="str">
            <v>material</v>
          </cell>
          <cell r="D22446" t="str">
            <v>coulor material purchaed</v>
          </cell>
          <cell r="E22446">
            <v>11900</v>
          </cell>
        </row>
        <row r="22447">
          <cell r="B22447" t="str">
            <v>Mall of Pindi</v>
          </cell>
          <cell r="C22447" t="str">
            <v>material</v>
          </cell>
          <cell r="D22447" t="str">
            <v>purchased gasket 5mm 2 x 2</v>
          </cell>
          <cell r="E22447">
            <v>4800</v>
          </cell>
        </row>
        <row r="22448">
          <cell r="B22448" t="str">
            <v>Zeta Mall</v>
          </cell>
          <cell r="C22448" t="str">
            <v>material</v>
          </cell>
          <cell r="D22448" t="str">
            <v>Online by al madina to engr M ahsan for site expenses</v>
          </cell>
          <cell r="E22448">
            <v>27500</v>
          </cell>
        </row>
        <row r="22449">
          <cell r="B22449" t="str">
            <v>Meezan Gujranwala</v>
          </cell>
          <cell r="C22449" t="str">
            <v>Material</v>
          </cell>
          <cell r="D22449" t="str">
            <v>Online by adeel to khalid care of touqeer</v>
          </cell>
          <cell r="E22449">
            <v>100000</v>
          </cell>
        </row>
        <row r="22450">
          <cell r="B22450" t="str">
            <v>sana safinaz dml</v>
          </cell>
          <cell r="C22450" t="str">
            <v>Material</v>
          </cell>
          <cell r="D22450" t="str">
            <v>Online by adeel to nomna engr for site expenses</v>
          </cell>
          <cell r="E22450">
            <v>54000</v>
          </cell>
        </row>
        <row r="22451">
          <cell r="B22451" t="str">
            <v>Mall of Pindi</v>
          </cell>
          <cell r="C22451" t="str">
            <v>Material</v>
          </cell>
          <cell r="D22451" t="str">
            <v>Online by adeel to ahsan for site expenses</v>
          </cell>
          <cell r="E22451">
            <v>31000</v>
          </cell>
        </row>
        <row r="22452">
          <cell r="B22452" t="str">
            <v>Meezan Gujranwala</v>
          </cell>
          <cell r="C22452" t="str">
            <v>Material</v>
          </cell>
          <cell r="D22452" t="str">
            <v>Online by adeel to asadullah for fittings</v>
          </cell>
          <cell r="E22452">
            <v>328852</v>
          </cell>
        </row>
        <row r="22453">
          <cell r="B22453" t="str">
            <v>Meezan Gujranwala</v>
          </cell>
          <cell r="C22453" t="str">
            <v>Material</v>
          </cell>
          <cell r="D22453" t="str">
            <v>Online by adeel to m salman riaz for payment for fittings dadex for gujranwala</v>
          </cell>
          <cell r="E22453">
            <v>27480</v>
          </cell>
        </row>
        <row r="22454">
          <cell r="B22454" t="str">
            <v>Mall of Pindi</v>
          </cell>
          <cell r="C22454" t="str">
            <v>SCON VALVES</v>
          </cell>
          <cell r="D22454" t="str">
            <v>Online by adeel to farhan nawar care of scon for Payment to scon for balancing valves for zeta mall</v>
          </cell>
          <cell r="E22454">
            <v>59296</v>
          </cell>
        </row>
        <row r="22455">
          <cell r="B22455" t="str">
            <v>office</v>
          </cell>
          <cell r="C22455" t="str">
            <v>misc</v>
          </cell>
          <cell r="D22455" t="str">
            <v>umer for office use</v>
          </cell>
          <cell r="E22455">
            <v>4000</v>
          </cell>
        </row>
        <row r="22456">
          <cell r="B22456" t="str">
            <v>Engro 7th Floor</v>
          </cell>
          <cell r="C22456" t="str">
            <v>fuel</v>
          </cell>
          <cell r="D22456" t="str">
            <v>to salman</v>
          </cell>
          <cell r="E22456">
            <v>1500</v>
          </cell>
        </row>
        <row r="22457">
          <cell r="B22457" t="str">
            <v>NASTP II</v>
          </cell>
          <cell r="C22457" t="str">
            <v>material</v>
          </cell>
          <cell r="D22457" t="str">
            <v>purchased rawal bolt and bit</v>
          </cell>
          <cell r="E22457">
            <v>1130</v>
          </cell>
        </row>
        <row r="22458">
          <cell r="B22458" t="str">
            <v>Gul Ahmed</v>
          </cell>
          <cell r="C22458" t="str">
            <v>fare</v>
          </cell>
          <cell r="D22458" t="str">
            <v>paid</v>
          </cell>
          <cell r="E22458">
            <v>1600</v>
          </cell>
        </row>
        <row r="22459">
          <cell r="B22459" t="str">
            <v>Rehmat shipping</v>
          </cell>
          <cell r="C22459" t="str">
            <v>fare</v>
          </cell>
          <cell r="D22459" t="str">
            <v>paid</v>
          </cell>
          <cell r="E22459">
            <v>1500</v>
          </cell>
        </row>
        <row r="22460">
          <cell r="B22460" t="str">
            <v>NASTP II</v>
          </cell>
          <cell r="C22460" t="str">
            <v>material</v>
          </cell>
          <cell r="D22460" t="str">
            <v>purchased cutting disc, lucnh tea and petriol by mukhar</v>
          </cell>
          <cell r="E22460">
            <v>1800</v>
          </cell>
        </row>
        <row r="22461">
          <cell r="B22461" t="str">
            <v>BAH Fire work</v>
          </cell>
          <cell r="C22461" t="str">
            <v>Global technologies</v>
          </cell>
          <cell r="D22461" t="str">
            <v>cash paid for Bah insulation (rec by Talib)</v>
          </cell>
          <cell r="E22461">
            <v>3000</v>
          </cell>
        </row>
        <row r="22462">
          <cell r="B22462" t="str">
            <v>NASTP II</v>
          </cell>
          <cell r="C22462" t="str">
            <v>fuel</v>
          </cell>
          <cell r="D22462" t="str">
            <v>to saad</v>
          </cell>
          <cell r="E22462">
            <v>500</v>
          </cell>
        </row>
        <row r="22463">
          <cell r="B22463" t="str">
            <v>Gul Ahmed</v>
          </cell>
          <cell r="C22463" t="str">
            <v>fare</v>
          </cell>
          <cell r="D22463" t="str">
            <v>paid to dad muhammad suzuki</v>
          </cell>
          <cell r="E22463">
            <v>3200</v>
          </cell>
        </row>
        <row r="22464">
          <cell r="B22464" t="str">
            <v>Gul Ahmed</v>
          </cell>
          <cell r="C22464" t="str">
            <v>material</v>
          </cell>
          <cell r="D22464" t="str">
            <v xml:space="preserve">purchased cut screw , copper rods, PVC solution </v>
          </cell>
          <cell r="E22464">
            <v>6560</v>
          </cell>
        </row>
        <row r="22465">
          <cell r="B22465" t="str">
            <v>Meezan Gujranwala</v>
          </cell>
          <cell r="C22465" t="str">
            <v>Material</v>
          </cell>
          <cell r="D22465" t="str">
            <v>Online by adeel to lahor center for purchased of 5 geysers</v>
          </cell>
          <cell r="E22465">
            <v>137500</v>
          </cell>
        </row>
        <row r="22466">
          <cell r="B22466" t="str">
            <v>BAH Fire work</v>
          </cell>
          <cell r="C22466" t="str">
            <v>Material</v>
          </cell>
          <cell r="D22466" t="str">
            <v>misc invoices by mukhtiar</v>
          </cell>
          <cell r="E22466">
            <v>32850</v>
          </cell>
        </row>
        <row r="22467">
          <cell r="B22467" t="str">
            <v>BAH Fire work</v>
          </cell>
          <cell r="C22467" t="str">
            <v>Material</v>
          </cell>
          <cell r="D22467" t="str">
            <v>misc invoices by mukhtiar</v>
          </cell>
          <cell r="E22467">
            <v>11030</v>
          </cell>
        </row>
        <row r="22468">
          <cell r="B22468" t="str">
            <v>Imtiaz supermarket</v>
          </cell>
          <cell r="C22468" t="str">
            <v>Material</v>
          </cell>
          <cell r="D22468" t="str">
            <v>misc invoice by faheem</v>
          </cell>
          <cell r="E22468">
            <v>25400</v>
          </cell>
        </row>
        <row r="22469">
          <cell r="B22469" t="str">
            <v>Imtiaz supermarket</v>
          </cell>
          <cell r="C22469" t="str">
            <v>Material</v>
          </cell>
          <cell r="D22469" t="str">
            <v>misc invoice by faheem</v>
          </cell>
          <cell r="E22469">
            <v>55250</v>
          </cell>
        </row>
        <row r="22470">
          <cell r="B22470" t="str">
            <v>o/m NASTP</v>
          </cell>
          <cell r="C22470" t="str">
            <v>Salary</v>
          </cell>
          <cell r="D22470" t="str">
            <v>Online by adeel to M Asad mobin</v>
          </cell>
          <cell r="E22470">
            <v>50000</v>
          </cell>
        </row>
        <row r="22471">
          <cell r="B22471" t="str">
            <v>CITI Bank</v>
          </cell>
          <cell r="C22471" t="str">
            <v>fuel</v>
          </cell>
          <cell r="D22471" t="str">
            <v>to salman</v>
          </cell>
          <cell r="E22471">
            <v>2000</v>
          </cell>
        </row>
        <row r="22472">
          <cell r="B22472" t="str">
            <v>Spar supermarket</v>
          </cell>
          <cell r="C22472" t="str">
            <v>material</v>
          </cell>
          <cell r="D22472" t="str">
            <v>purchased wrapping rolls</v>
          </cell>
          <cell r="E22472">
            <v>1600</v>
          </cell>
        </row>
        <row r="22473">
          <cell r="B22473" t="str">
            <v>Gul Ahmed</v>
          </cell>
          <cell r="C22473" t="str">
            <v>material</v>
          </cell>
          <cell r="D22473" t="str">
            <v>purchased flexible pipe 3/4</v>
          </cell>
          <cell r="E22473">
            <v>950</v>
          </cell>
        </row>
        <row r="22474">
          <cell r="B22474" t="str">
            <v>NASTP II</v>
          </cell>
          <cell r="C22474" t="str">
            <v>fare</v>
          </cell>
          <cell r="D22474" t="str">
            <v>paid</v>
          </cell>
          <cell r="E22474">
            <v>2200</v>
          </cell>
        </row>
        <row r="22475">
          <cell r="B22475" t="str">
            <v>Mall of Pindi</v>
          </cell>
          <cell r="C22475" t="str">
            <v>transportation</v>
          </cell>
          <cell r="D22475" t="str">
            <v>paid</v>
          </cell>
          <cell r="E22475">
            <v>30000</v>
          </cell>
        </row>
        <row r="22476">
          <cell r="B22476" t="str">
            <v>BAH Fire work</v>
          </cell>
          <cell r="C22476" t="str">
            <v>misc</v>
          </cell>
          <cell r="D22476" t="str">
            <v>to arsalan for crane charges</v>
          </cell>
          <cell r="E22476">
            <v>4000</v>
          </cell>
        </row>
        <row r="22477">
          <cell r="B22477" t="str">
            <v>office</v>
          </cell>
          <cell r="C22477" t="str">
            <v>misc</v>
          </cell>
          <cell r="D22477" t="str">
            <v>umer for office use</v>
          </cell>
          <cell r="E22477">
            <v>2000</v>
          </cell>
        </row>
        <row r="22478">
          <cell r="B22478" t="str">
            <v xml:space="preserve">MHR Personal </v>
          </cell>
          <cell r="C22478" t="str">
            <v>utilities bills</v>
          </cell>
          <cell r="D22478" t="str">
            <v>ssgc bill</v>
          </cell>
          <cell r="E22478">
            <v>780</v>
          </cell>
        </row>
        <row r="22479">
          <cell r="B22479" t="str">
            <v>office</v>
          </cell>
          <cell r="C22479" t="str">
            <v>utilities bills</v>
          </cell>
          <cell r="D22479" t="str">
            <v>ssgc bill</v>
          </cell>
          <cell r="E22479">
            <v>1040</v>
          </cell>
        </row>
        <row r="22480">
          <cell r="B22480" t="str">
            <v>Mall of Pindi</v>
          </cell>
          <cell r="C22480" t="str">
            <v>material</v>
          </cell>
          <cell r="D22480" t="str">
            <v>purchased pressure guages</v>
          </cell>
          <cell r="E22480">
            <v>3900</v>
          </cell>
        </row>
        <row r="22481">
          <cell r="B22481" t="str">
            <v>Meezan Gujranwala</v>
          </cell>
          <cell r="C22481" t="str">
            <v>Ismail gee</v>
          </cell>
          <cell r="D22481" t="str">
            <v>Online by adeel to yousuf ali care of M Ismail gee</v>
          </cell>
          <cell r="E22481">
            <v>600000</v>
          </cell>
        </row>
        <row r="22482">
          <cell r="B22482" t="str">
            <v>Meezan Gujranwala</v>
          </cell>
          <cell r="C22482" t="str">
            <v>Ismail gee</v>
          </cell>
          <cell r="D22482" t="str">
            <v>Online by adeel to yousuf ali care of M Ismail gee</v>
          </cell>
          <cell r="E22482">
            <v>400000</v>
          </cell>
        </row>
        <row r="22483">
          <cell r="B22483" t="str">
            <v>j outlet lucky one mall</v>
          </cell>
          <cell r="C22483" t="str">
            <v>sheeraz corportation</v>
          </cell>
          <cell r="D22483" t="str">
            <v>MCB chq 2007570394</v>
          </cell>
          <cell r="E22483">
            <v>123270</v>
          </cell>
        </row>
        <row r="22484">
          <cell r="B22484" t="str">
            <v>Spar supermarket</v>
          </cell>
          <cell r="C22484" t="str">
            <v>amir contractor</v>
          </cell>
          <cell r="D22484" t="str">
            <v>MCB chq 2007570395</v>
          </cell>
          <cell r="E22484">
            <v>200000</v>
          </cell>
        </row>
        <row r="22485">
          <cell r="B22485" t="str">
            <v>CITI Bank</v>
          </cell>
          <cell r="C22485" t="str">
            <v>faheem elec</v>
          </cell>
          <cell r="D22485" t="str">
            <v>MCB chq 2007570397
chq amt = 100,000
cash       = 60,000</v>
          </cell>
          <cell r="E22485">
            <v>70000</v>
          </cell>
        </row>
        <row r="22486">
          <cell r="B22486" t="str">
            <v>GSK DMC</v>
          </cell>
          <cell r="C22486" t="str">
            <v>faheem elec</v>
          </cell>
          <cell r="D22486" t="str">
            <v>MCB chq 2007570397
chq amt = 100,000
cash       = 60,000</v>
          </cell>
          <cell r="E22486">
            <v>90000</v>
          </cell>
        </row>
        <row r="22487">
          <cell r="B22487" t="str">
            <v>NICVD</v>
          </cell>
          <cell r="C22487" t="str">
            <v>crescent corporation</v>
          </cell>
          <cell r="D22487" t="str">
            <v>Received from Ik in acc of J outlet lucky one mall (Meezan bank chq # A-03650839 Given to crescent corp in NIVCD deal)</v>
          </cell>
          <cell r="E22487">
            <v>2175753</v>
          </cell>
        </row>
        <row r="22488">
          <cell r="B22488" t="str">
            <v>Engro 3rd &amp; 8th Floor</v>
          </cell>
          <cell r="C22488" t="str">
            <v>John</v>
          </cell>
          <cell r="D22488" t="str">
            <v>MCB chq 2007570399 chq amt = 100,000</v>
          </cell>
          <cell r="E22488">
            <v>50000</v>
          </cell>
        </row>
        <row r="22489">
          <cell r="B22489" t="str">
            <v>Gul Ahmed</v>
          </cell>
          <cell r="C22489" t="str">
            <v>John</v>
          </cell>
          <cell r="D22489" t="str">
            <v>MCB chq 2007570399 chq amt = 100,000</v>
          </cell>
          <cell r="E22489">
            <v>50000</v>
          </cell>
        </row>
        <row r="22490">
          <cell r="B22490" t="str">
            <v>saifee hospital</v>
          </cell>
          <cell r="C22490" t="str">
            <v>IIL pipe</v>
          </cell>
          <cell r="D22490" t="str">
            <v>MCB chq 2007570400</v>
          </cell>
          <cell r="E22490">
            <v>444919</v>
          </cell>
        </row>
        <row r="22491">
          <cell r="B22491" t="str">
            <v xml:space="preserve">MHR Personal </v>
          </cell>
          <cell r="C22491" t="str">
            <v>sir rehman</v>
          </cell>
          <cell r="D22491" t="str">
            <v>MCB chq 2007570401 (misc invoices)</v>
          </cell>
          <cell r="E22491">
            <v>84620</v>
          </cell>
        </row>
        <row r="22492">
          <cell r="B22492" t="str">
            <v>saifee hospital</v>
          </cell>
          <cell r="C22492" t="str">
            <v>owais traders</v>
          </cell>
          <cell r="D22492" t="str">
            <v>Cash cheque received from Mughal construction .  BAHL chq # 11606807 (Given to owais traders in saifee deal)</v>
          </cell>
          <cell r="E22492">
            <v>400000</v>
          </cell>
        </row>
        <row r="22493">
          <cell r="B22493" t="str">
            <v>CITI Bank</v>
          </cell>
          <cell r="C22493" t="str">
            <v>Air guide</v>
          </cell>
          <cell r="D22493" t="str">
            <v>Cash cheque received from Mughal construction .  BAHL chq # 11606806 (Given to Air guide) chq amount is 1000,000</v>
          </cell>
          <cell r="E22493">
            <v>900000</v>
          </cell>
        </row>
        <row r="22494">
          <cell r="B22494" t="str">
            <v>Tomo JPMC</v>
          </cell>
          <cell r="C22494" t="str">
            <v>Air guide</v>
          </cell>
          <cell r="D22494" t="str">
            <v>Cash cheque received from Mughal construction .  BAHL chq # 11606806 (Given to Air guide) chq amount is 1000,000</v>
          </cell>
          <cell r="E22494">
            <v>100000</v>
          </cell>
        </row>
        <row r="22495">
          <cell r="B22495" t="str">
            <v>Rehmat shipping</v>
          </cell>
          <cell r="C22495" t="str">
            <v>Muzammil</v>
          </cell>
          <cell r="D22495" t="str">
            <v>MCB chq 2007570403</v>
          </cell>
          <cell r="E22495">
            <v>100000</v>
          </cell>
        </row>
        <row r="22496">
          <cell r="B22496" t="str">
            <v>NICVD</v>
          </cell>
          <cell r="C22496" t="str">
            <v>crescent corporation</v>
          </cell>
          <cell r="D22496" t="str">
            <v>Received from Ik in acc of J outlet lucky one mall (Meezan bank chq # A-03650827 Given to crescent corp in NIVCD deal)</v>
          </cell>
          <cell r="E22496">
            <v>864358</v>
          </cell>
        </row>
        <row r="22497">
          <cell r="B22497" t="str">
            <v>BAH PPRC Job</v>
          </cell>
          <cell r="C22497" t="str">
            <v>Build Con</v>
          </cell>
          <cell r="D22497" t="str">
            <v>Received from My interiors (online transfer to Build con against PPRC pipe deal in BAHL)</v>
          </cell>
          <cell r="E22497">
            <v>800000</v>
          </cell>
        </row>
        <row r="22498">
          <cell r="B22498" t="str">
            <v>Meezan bank Head office</v>
          </cell>
          <cell r="C22498" t="str">
            <v>kaytees</v>
          </cell>
          <cell r="D22498" t="str">
            <v>Received from Ik in acc of Manto DML (Meezan bank chq # A-08775251 (Given to Kaytes) amt = 350,000</v>
          </cell>
          <cell r="E22498">
            <v>150000</v>
          </cell>
        </row>
        <row r="22499">
          <cell r="B22499" t="str">
            <v>j outlet lucky one mall</v>
          </cell>
          <cell r="C22499" t="str">
            <v>kaytees</v>
          </cell>
          <cell r="D22499" t="str">
            <v>Received from Ik in acc of Manto DML (Meezan bank chq # A-08775251 (Given to Kaytes) amt = 350,000</v>
          </cell>
          <cell r="E22499">
            <v>200000</v>
          </cell>
        </row>
        <row r="22500">
          <cell r="B22500" t="str">
            <v>Zeta Mall</v>
          </cell>
          <cell r="C22500" t="str">
            <v>IIL pipe</v>
          </cell>
          <cell r="D22500" t="str">
            <v>MCB chq 2007570406 (cash transfer in IIL)</v>
          </cell>
          <cell r="E22500">
            <v>795490</v>
          </cell>
        </row>
        <row r="22501">
          <cell r="B22501" t="str">
            <v>BAF-Maintenance24</v>
          </cell>
          <cell r="C22501" t="str">
            <v>SST Tax</v>
          </cell>
          <cell r="D22501" t="str">
            <v>MCB chq 2007570407 = tot amt = 104945</v>
          </cell>
          <cell r="E22501">
            <v>25000</v>
          </cell>
        </row>
        <row r="22502">
          <cell r="B22502" t="str">
            <v xml:space="preserve">O/M Nue Multiplex </v>
          </cell>
          <cell r="C22502" t="str">
            <v>SST Tax</v>
          </cell>
          <cell r="D22502" t="str">
            <v>MCB chq 2007570407 = tot amt = 104945</v>
          </cell>
          <cell r="E22502">
            <v>11945</v>
          </cell>
        </row>
        <row r="22503">
          <cell r="B22503" t="str">
            <v>O/M The Place</v>
          </cell>
          <cell r="C22503" t="str">
            <v>SST Tax</v>
          </cell>
          <cell r="D22503" t="str">
            <v>MCB chq 2007570407 = tot amt = 104945</v>
          </cell>
          <cell r="E22503">
            <v>11000</v>
          </cell>
        </row>
        <row r="22504">
          <cell r="B22504" t="str">
            <v>FTC Floors</v>
          </cell>
          <cell r="C22504" t="str">
            <v>SST Tax</v>
          </cell>
          <cell r="D22504" t="str">
            <v>MCB chq 2007570407 = tot amt = 104945</v>
          </cell>
          <cell r="E22504">
            <v>12000</v>
          </cell>
        </row>
        <row r="22505">
          <cell r="B22505" t="str">
            <v>o/m NASTP</v>
          </cell>
          <cell r="C22505" t="str">
            <v>SST Tax</v>
          </cell>
          <cell r="D22505" t="str">
            <v>MCB chq 2007570407 = tot amt = 104945</v>
          </cell>
          <cell r="E22505">
            <v>45000</v>
          </cell>
        </row>
        <row r="22506">
          <cell r="B22506" t="str">
            <v>Meezan bank Head office</v>
          </cell>
          <cell r="C22506" t="str">
            <v>iqbal sons</v>
          </cell>
          <cell r="D22506" t="str">
            <v>Received from Ik in acc of Generation Amt = 1300,000</v>
          </cell>
          <cell r="E22506">
            <v>117087</v>
          </cell>
        </row>
        <row r="22507">
          <cell r="B22507" t="str">
            <v>Tri fit Gym</v>
          </cell>
          <cell r="C22507" t="str">
            <v>iqbal sons</v>
          </cell>
          <cell r="D22507" t="str">
            <v>Received from Ik in acc of Generation Amt = 1300,000</v>
          </cell>
          <cell r="E22507">
            <v>6000</v>
          </cell>
        </row>
        <row r="22508">
          <cell r="B22508" t="str">
            <v>Engro 3rd &amp; 8th Floor</v>
          </cell>
          <cell r="C22508" t="str">
            <v>iqbal sons</v>
          </cell>
          <cell r="D22508" t="str">
            <v>Received from Ik in acc of Generation Amt = 1300,000</v>
          </cell>
          <cell r="E22508">
            <v>104064</v>
          </cell>
        </row>
        <row r="22509">
          <cell r="B22509" t="str">
            <v>BAH 12th Floor</v>
          </cell>
          <cell r="C22509" t="str">
            <v>iqbal sons</v>
          </cell>
          <cell r="D22509" t="str">
            <v>Received from Ik in acc of Generation Amt = 1300,000</v>
          </cell>
          <cell r="E22509">
            <v>87831</v>
          </cell>
        </row>
        <row r="22510">
          <cell r="B22510" t="str">
            <v>Gul Ahmed</v>
          </cell>
          <cell r="C22510" t="str">
            <v>iqbal sons</v>
          </cell>
          <cell r="D22510" t="str">
            <v>Received from Ik in acc of Generation Amt = 1300,000</v>
          </cell>
          <cell r="E22510">
            <v>47250</v>
          </cell>
        </row>
        <row r="22511">
          <cell r="B22511" t="str">
            <v>J out let DML</v>
          </cell>
          <cell r="C22511" t="str">
            <v>iqbal sons</v>
          </cell>
          <cell r="D22511" t="str">
            <v>Received from Ik in acc of Generation Amt = 1300,000</v>
          </cell>
          <cell r="E22511">
            <v>30500</v>
          </cell>
        </row>
        <row r="22512">
          <cell r="B22512" t="str">
            <v>DHL office</v>
          </cell>
          <cell r="C22512" t="str">
            <v>iqbal sons</v>
          </cell>
          <cell r="D22512" t="str">
            <v>Received from Ik in acc of Generation Amt = 1300,000</v>
          </cell>
          <cell r="E22512">
            <v>96058</v>
          </cell>
        </row>
        <row r="22513">
          <cell r="B22513" t="str">
            <v>Rehmat shipping</v>
          </cell>
          <cell r="C22513" t="str">
            <v>iqbal sons</v>
          </cell>
          <cell r="D22513" t="str">
            <v>Received from Ik in acc of Generation Amt = 1300,000</v>
          </cell>
          <cell r="E22513">
            <v>4902</v>
          </cell>
        </row>
        <row r="22514">
          <cell r="B22514" t="str">
            <v>J outlet lucky one mall</v>
          </cell>
          <cell r="C22514" t="str">
            <v>iqbal sons</v>
          </cell>
          <cell r="D22514" t="str">
            <v>Received from Ik in acc of Generation Amt = 1300,000</v>
          </cell>
          <cell r="E22514">
            <v>532568</v>
          </cell>
        </row>
        <row r="22515">
          <cell r="B22515" t="str">
            <v>Spar supermarket</v>
          </cell>
          <cell r="C22515" t="str">
            <v>iqbal sons</v>
          </cell>
          <cell r="D22515" t="str">
            <v>Received from Ik in acc of Generation Amt = 1300,000</v>
          </cell>
          <cell r="E22515">
            <v>42789</v>
          </cell>
        </row>
        <row r="22516">
          <cell r="B22516" t="str">
            <v>NICVD</v>
          </cell>
          <cell r="C22516" t="str">
            <v>iqbal sons</v>
          </cell>
          <cell r="D22516" t="str">
            <v>Received from Ik in acc of Generation Amt = 1300,000</v>
          </cell>
          <cell r="E22516">
            <v>109721</v>
          </cell>
        </row>
        <row r="22517">
          <cell r="B22517" t="str">
            <v>Salaam Taqaful</v>
          </cell>
          <cell r="C22517" t="str">
            <v>iqbal sons</v>
          </cell>
          <cell r="D22517" t="str">
            <v>Received from Ik in acc of Generation Amt = 1300,000</v>
          </cell>
          <cell r="E22517">
            <v>5871</v>
          </cell>
        </row>
        <row r="22518">
          <cell r="B22518" t="str">
            <v>Spar supermarket</v>
          </cell>
          <cell r="C22518" t="str">
            <v>iqbal sons</v>
          </cell>
          <cell r="D22518" t="str">
            <v>Received from Ik in acc of Generation Amt = 1300,000</v>
          </cell>
          <cell r="E22518">
            <v>115359</v>
          </cell>
        </row>
        <row r="22519">
          <cell r="B22519" t="str">
            <v>PSYCHIATRY JPMC</v>
          </cell>
          <cell r="C22519" t="str">
            <v>habib insulation</v>
          </cell>
          <cell r="D22519" t="str">
            <v>Received from Ik in acc of Sana safinaz = Amt = 1800,000/-</v>
          </cell>
          <cell r="E22519">
            <v>194672</v>
          </cell>
        </row>
        <row r="22520">
          <cell r="B22520" t="str">
            <v>Meezan bank Head office</v>
          </cell>
          <cell r="C22520" t="str">
            <v>habib insulation</v>
          </cell>
          <cell r="D22520" t="str">
            <v>Received from Ik in acc of Sana safinaz = Amt = 1800,000/-</v>
          </cell>
          <cell r="E22520">
            <v>327067</v>
          </cell>
        </row>
        <row r="22521">
          <cell r="B22521" t="str">
            <v>Tomo JPMC</v>
          </cell>
          <cell r="C22521" t="str">
            <v>habib insulation</v>
          </cell>
          <cell r="D22521" t="str">
            <v>Received from Ik in acc of Sana safinaz = Amt = 1800,000/-</v>
          </cell>
          <cell r="E22521">
            <v>274418</v>
          </cell>
        </row>
        <row r="22522">
          <cell r="B22522" t="str">
            <v>Sana safinaz DML</v>
          </cell>
          <cell r="C22522" t="str">
            <v>habib insulation</v>
          </cell>
          <cell r="D22522" t="str">
            <v>Received from Ik in acc of Sana safinaz = Amt = 1800,000/-</v>
          </cell>
          <cell r="E22522">
            <v>519055</v>
          </cell>
        </row>
        <row r="22523">
          <cell r="B22523" t="str">
            <v>Spar supermarket</v>
          </cell>
          <cell r="C22523" t="str">
            <v>habib insulation</v>
          </cell>
          <cell r="D22523" t="str">
            <v>Received from Ik in acc of Sana safinaz = Amt = 1800,000/-</v>
          </cell>
          <cell r="E22523">
            <v>484788</v>
          </cell>
        </row>
        <row r="22524">
          <cell r="B22524" t="str">
            <v>BAH Fire work</v>
          </cell>
          <cell r="C22524" t="str">
            <v>Arsalan piping</v>
          </cell>
          <cell r="D22524" t="str">
            <v xml:space="preserve">MCB chq 2007570410 </v>
          </cell>
          <cell r="E22524">
            <v>75000</v>
          </cell>
        </row>
        <row r="22525">
          <cell r="B22525" t="str">
            <v>saifee hospital</v>
          </cell>
          <cell r="C22525" t="str">
            <v>Received</v>
          </cell>
          <cell r="D22525" t="str">
            <v>Cash cheque received from Mughal construction .  BAHL chq # 11606806 (Given to Air Guide Akber)</v>
          </cell>
          <cell r="F22525">
            <v>1000000</v>
          </cell>
        </row>
        <row r="22526">
          <cell r="B22526" t="str">
            <v>saifee hospital</v>
          </cell>
          <cell r="C22526" t="str">
            <v>Received</v>
          </cell>
          <cell r="D22526" t="str">
            <v>Cash cheque received from Mughal construction .  BAHL chq # 11606805 (Given to Nadeem bhai in his profit share)</v>
          </cell>
          <cell r="F22526">
            <v>1100000</v>
          </cell>
        </row>
        <row r="22527">
          <cell r="B22527" t="str">
            <v>saifee hospital</v>
          </cell>
          <cell r="C22527" t="str">
            <v>Received</v>
          </cell>
          <cell r="D22527" t="str">
            <v>Cash cheque received from Mughal construction .  BAHL chq # 11606807 (Given to owais traders in saifee deal)</v>
          </cell>
          <cell r="F22527">
            <v>400000</v>
          </cell>
        </row>
        <row r="22528">
          <cell r="B22528" t="str">
            <v>j outlet lucky one mall</v>
          </cell>
          <cell r="C22528" t="str">
            <v>Received</v>
          </cell>
          <cell r="D22528" t="str">
            <v>Received from Ik in acc of J outlet lucky one mall (Meezan bank chq # A-03650839 Given to crescent corp in NIVCD deal)</v>
          </cell>
          <cell r="F22528">
            <v>2175753</v>
          </cell>
        </row>
        <row r="22529">
          <cell r="B22529" t="str">
            <v>j outlet lucky one mall</v>
          </cell>
          <cell r="C22529" t="str">
            <v>Received</v>
          </cell>
          <cell r="D22529" t="str">
            <v>Received from Ik in acc of J outlet lucky one mall (Meezan bank chq # A 03650840 Given to Universal traders care of adeel)</v>
          </cell>
          <cell r="F22529">
            <v>2002145</v>
          </cell>
        </row>
        <row r="22530">
          <cell r="B22530" t="str">
            <v>j outlet lucky one mall</v>
          </cell>
          <cell r="C22530" t="str">
            <v>Received</v>
          </cell>
          <cell r="D22530" t="str">
            <v>1% invoice charges (for 2,002,145 + MCB chq amount 1,506,005)</v>
          </cell>
          <cell r="E22530">
            <v>30000</v>
          </cell>
        </row>
        <row r="22531">
          <cell r="B22531" t="str">
            <v>O/M The Place</v>
          </cell>
          <cell r="C22531" t="str">
            <v>Received</v>
          </cell>
          <cell r="D22531" t="str">
            <v xml:space="preserve">O &amp; M bill for Nov 4 </v>
          </cell>
          <cell r="F22531">
            <v>401676</v>
          </cell>
        </row>
        <row r="22532">
          <cell r="B22532" t="str">
            <v>Manto DML</v>
          </cell>
          <cell r="C22532" t="str">
            <v>Received</v>
          </cell>
          <cell r="D22532" t="str">
            <v>Received from Ik in acc of Manto DML (Meezan bank chq # A-08775249 Given to Al madina steel)</v>
          </cell>
          <cell r="F22532">
            <v>499999</v>
          </cell>
        </row>
        <row r="22533">
          <cell r="B22533" t="str">
            <v>Generation DML</v>
          </cell>
          <cell r="C22533" t="str">
            <v>Received</v>
          </cell>
          <cell r="D22533" t="str">
            <v>Received from Ik in acc of Generation DML (Meezan bank chq # A-08775248 Given to Al madina steel)</v>
          </cell>
          <cell r="F22533">
            <v>1500001</v>
          </cell>
        </row>
        <row r="22534">
          <cell r="B22534" t="str">
            <v>sana safinaz dml</v>
          </cell>
          <cell r="C22534" t="str">
            <v>Received</v>
          </cell>
          <cell r="D22534" t="str">
            <v>Received from Ik in acc of Sana DML (Meezan bank chq # A-08775247 Given to Al madina steell)</v>
          </cell>
          <cell r="F22534">
            <v>1900010</v>
          </cell>
        </row>
        <row r="22535">
          <cell r="B22535" t="str">
            <v>sana safinaz dml</v>
          </cell>
          <cell r="C22535" t="str">
            <v>Received</v>
          </cell>
          <cell r="D22535" t="str">
            <v>1% invoice charges (for above 3 receivings)</v>
          </cell>
          <cell r="E22535">
            <v>34000</v>
          </cell>
        </row>
        <row r="22536">
          <cell r="B22536" t="str">
            <v>j outlet lucky one mall</v>
          </cell>
          <cell r="C22536" t="str">
            <v>Received</v>
          </cell>
          <cell r="D22536" t="str">
            <v>Received from Ik in acc of J outlet lucky one mall (Meezan bank chq # A-03650827 Given to crescent corp in NIVCD deal)</v>
          </cell>
          <cell r="F22536">
            <v>864358</v>
          </cell>
        </row>
        <row r="22537">
          <cell r="B22537" t="str">
            <v>IT Work Deutsche Bank</v>
          </cell>
          <cell r="C22537" t="str">
            <v>Received</v>
          </cell>
          <cell r="D22537" t="str">
            <v>Received from My interiors (online transfer to Build con against PPRC pipe deal in BAHL)</v>
          </cell>
          <cell r="F22537">
            <v>800000</v>
          </cell>
        </row>
        <row r="22538">
          <cell r="B22538" t="str">
            <v>O/M The Place</v>
          </cell>
          <cell r="C22538" t="str">
            <v>Received</v>
          </cell>
          <cell r="D22538" t="str">
            <v>Received cash from Mumtaz site eng against misc bills</v>
          </cell>
          <cell r="F22538">
            <v>50000</v>
          </cell>
        </row>
        <row r="22539">
          <cell r="B22539" t="str">
            <v>Air war college</v>
          </cell>
          <cell r="C22539" t="str">
            <v>Received</v>
          </cell>
          <cell r="D22539" t="str">
            <v>Received final payment against Bill (Online transfer)</v>
          </cell>
          <cell r="F22539">
            <v>780810</v>
          </cell>
        </row>
        <row r="22540">
          <cell r="B22540" t="str">
            <v>Air war college</v>
          </cell>
          <cell r="C22540" t="str">
            <v>Received</v>
          </cell>
          <cell r="D22540" t="str">
            <v>Received final payment against Bill (Online transfer)</v>
          </cell>
          <cell r="F22540">
            <v>736000</v>
          </cell>
        </row>
        <row r="22541">
          <cell r="B22541" t="str">
            <v>O/M VISA office</v>
          </cell>
          <cell r="C22541" t="str">
            <v>Received</v>
          </cell>
          <cell r="D22541" t="str">
            <v>Received from EFSE against VISA Office maintenance July 24 to Sept 24</v>
          </cell>
          <cell r="F22541">
            <v>281462</v>
          </cell>
        </row>
        <row r="22542">
          <cell r="B22542" t="str">
            <v>Manto DML</v>
          </cell>
          <cell r="C22542" t="str">
            <v>Received</v>
          </cell>
          <cell r="D22542" t="str">
            <v>Received from Ik in acc of Manto DML (Meezan bank chq # A-08775251 (Given to Kaytes)</v>
          </cell>
          <cell r="F22542">
            <v>350000</v>
          </cell>
        </row>
        <row r="22543">
          <cell r="B22543" t="str">
            <v>Engro 7th Floor</v>
          </cell>
          <cell r="C22543" t="str">
            <v>Received</v>
          </cell>
          <cell r="D22543" t="str">
            <v>Received from Ik in acc of Engro 7th Floor (Meezan bank chq # A-03650930 Given to universal traders care of Adeel)</v>
          </cell>
          <cell r="F22543">
            <v>8508670</v>
          </cell>
        </row>
        <row r="22544">
          <cell r="B22544" t="str">
            <v>Engro 7th Floor</v>
          </cell>
          <cell r="C22544" t="str">
            <v>Received</v>
          </cell>
          <cell r="D22544" t="str">
            <v>1% invoice charges</v>
          </cell>
          <cell r="E22544">
            <v>77086</v>
          </cell>
        </row>
        <row r="22545">
          <cell r="B22545" t="str">
            <v>naveed malik</v>
          </cell>
          <cell r="C22545" t="str">
            <v>Received</v>
          </cell>
          <cell r="D22545" t="str">
            <v>Received cash (given to imran engr in NICVD Site)</v>
          </cell>
          <cell r="F22545">
            <v>50000</v>
          </cell>
        </row>
        <row r="22546">
          <cell r="B22546" t="str">
            <v>FTC Floors</v>
          </cell>
          <cell r="C22546" t="str">
            <v>Received</v>
          </cell>
          <cell r="D22546" t="str">
            <v xml:space="preserve">FTC Monthly Nov 24 </v>
          </cell>
          <cell r="F22546">
            <v>280434</v>
          </cell>
        </row>
        <row r="22547">
          <cell r="B22547" t="str">
            <v>Generation DML</v>
          </cell>
          <cell r="C22547" t="str">
            <v>Received</v>
          </cell>
          <cell r="D22547" t="str">
            <v>Received from Ik in acc of Generation (Meezan bank chq # A-08775252 (Given to Iqbal sons trading company)</v>
          </cell>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F22548">
            <v>1800000</v>
          </cell>
        </row>
        <row r="22549">
          <cell r="B22549" t="str">
            <v xml:space="preserve">O/M Nue Multiplex </v>
          </cell>
          <cell r="C22549" t="str">
            <v>Received</v>
          </cell>
          <cell r="D22549" t="str">
            <v>Received O/M November 24 Bill (10% increased amount )</v>
          </cell>
          <cell r="F22549">
            <v>372141</v>
          </cell>
        </row>
        <row r="22550">
          <cell r="B22550" t="str">
            <v>Zeta Mall</v>
          </cell>
          <cell r="C22550" t="str">
            <v>fare</v>
          </cell>
          <cell r="D22550" t="str">
            <v>paid</v>
          </cell>
          <cell r="E22550">
            <v>800</v>
          </cell>
        </row>
        <row r="22551">
          <cell r="B22551" t="str">
            <v>office</v>
          </cell>
          <cell r="C22551" t="str">
            <v>salary</v>
          </cell>
          <cell r="D22551" t="str">
            <v>umer salary</v>
          </cell>
          <cell r="E22551">
            <v>22000</v>
          </cell>
        </row>
        <row r="22552">
          <cell r="B22552" t="str">
            <v>office</v>
          </cell>
          <cell r="C22552" t="str">
            <v>misc</v>
          </cell>
          <cell r="D22552" t="str">
            <v>umer for office use</v>
          </cell>
          <cell r="E22552">
            <v>3000</v>
          </cell>
        </row>
        <row r="22553">
          <cell r="B22553" t="str">
            <v>zeta mall</v>
          </cell>
          <cell r="C22553" t="str">
            <v>scon valves</v>
          </cell>
          <cell r="D22553" t="str">
            <v>Online by adeel to farhan nasar care of scon for purchased of valves</v>
          </cell>
          <cell r="E22553">
            <v>291040</v>
          </cell>
        </row>
        <row r="22554">
          <cell r="B22554" t="str">
            <v>NICVD</v>
          </cell>
          <cell r="C22554" t="str">
            <v>material</v>
          </cell>
          <cell r="D22554" t="str">
            <v>misc invoices by imran engr</v>
          </cell>
          <cell r="E22554">
            <v>39290</v>
          </cell>
        </row>
        <row r="22555">
          <cell r="B22555" t="str">
            <v>j outlet lucky one mall</v>
          </cell>
          <cell r="C22555" t="str">
            <v>material</v>
          </cell>
          <cell r="D22555" t="str">
            <v>purchased C channel</v>
          </cell>
          <cell r="E22555">
            <v>16820</v>
          </cell>
        </row>
        <row r="22556">
          <cell r="B22556" t="str">
            <v>Gul Ahmed</v>
          </cell>
          <cell r="C22556" t="str">
            <v>fare</v>
          </cell>
          <cell r="D22556" t="str">
            <v>paid</v>
          </cell>
          <cell r="E22556">
            <v>800</v>
          </cell>
        </row>
        <row r="22557">
          <cell r="B22557" t="str">
            <v>Rehmat shipping</v>
          </cell>
          <cell r="C22557" t="str">
            <v>fare</v>
          </cell>
          <cell r="D22557" t="str">
            <v>paid</v>
          </cell>
          <cell r="E22557">
            <v>2300</v>
          </cell>
        </row>
        <row r="22558">
          <cell r="B22558" t="str">
            <v>office</v>
          </cell>
          <cell r="C22558" t="str">
            <v>misc</v>
          </cell>
          <cell r="D22558" t="str">
            <v>umer for office use</v>
          </cell>
          <cell r="E22558">
            <v>4000</v>
          </cell>
        </row>
        <row r="22559">
          <cell r="B22559" t="str">
            <v>CITI Bank</v>
          </cell>
          <cell r="C22559" t="str">
            <v>fuel</v>
          </cell>
          <cell r="D22559" t="str">
            <v>to salman</v>
          </cell>
          <cell r="E22559">
            <v>2000</v>
          </cell>
        </row>
        <row r="22560">
          <cell r="B22560" t="str">
            <v>j outlet lucky one mall</v>
          </cell>
          <cell r="C22560" t="str">
            <v>fare</v>
          </cell>
          <cell r="D22560" t="str">
            <v>paid</v>
          </cell>
          <cell r="E22560">
            <v>3000</v>
          </cell>
        </row>
        <row r="22561">
          <cell r="B22561" t="str">
            <v>Mall of Pindi</v>
          </cell>
          <cell r="C22561" t="str">
            <v>engr Ahsan</v>
          </cell>
          <cell r="D22561" t="str">
            <v>Online by adeel to ahsan for site expenses</v>
          </cell>
          <cell r="E22561">
            <v>58220</v>
          </cell>
        </row>
        <row r="22562">
          <cell r="B22562" t="str">
            <v>BAH Fire work</v>
          </cell>
          <cell r="C22562" t="str">
            <v>Fame International</v>
          </cell>
          <cell r="D22562" t="str">
            <v>online by adeel to farhan care of fame intl = 54400</v>
          </cell>
          <cell r="E22562">
            <v>18133</v>
          </cell>
        </row>
        <row r="22563">
          <cell r="B22563" t="str">
            <v>Engro 7th Floor</v>
          </cell>
          <cell r="C22563" t="str">
            <v>Fame International</v>
          </cell>
          <cell r="D22563" t="str">
            <v>online by adeel to farhan care of fame intl = 54400</v>
          </cell>
          <cell r="E22563">
            <v>18133</v>
          </cell>
        </row>
        <row r="22564">
          <cell r="B22564" t="str">
            <v>Meezan bank Head office</v>
          </cell>
          <cell r="C22564" t="str">
            <v>Fame International</v>
          </cell>
          <cell r="D22564" t="str">
            <v>online by adeel to farhan care of fame intl = 54400</v>
          </cell>
          <cell r="E22564">
            <v>18134</v>
          </cell>
        </row>
        <row r="22565">
          <cell r="B22565" t="str">
            <v>Zeta Mall</v>
          </cell>
          <cell r="C22565" t="str">
            <v>Fatemi enterprises</v>
          </cell>
          <cell r="D22565" t="str">
            <v>online by adeel to fatemi enterprises for fittings</v>
          </cell>
          <cell r="E22565">
            <v>180486</v>
          </cell>
        </row>
        <row r="22566">
          <cell r="B22566" t="str">
            <v>Engro 7th Floor</v>
          </cell>
          <cell r="C22566" t="str">
            <v>misc</v>
          </cell>
          <cell r="D22566" t="str">
            <v>Groceries (Dec 24) by BH total = 85000</v>
          </cell>
          <cell r="E22566">
            <v>21250</v>
          </cell>
        </row>
        <row r="22567">
          <cell r="B22567" t="str">
            <v>CITI Bank</v>
          </cell>
          <cell r="C22567" t="str">
            <v>misc</v>
          </cell>
          <cell r="D22567" t="str">
            <v>Groceries (Dec 24) by BH total = 85000</v>
          </cell>
          <cell r="E22567">
            <v>21250</v>
          </cell>
        </row>
        <row r="22568">
          <cell r="B22568" t="str">
            <v>BAH Fire work</v>
          </cell>
          <cell r="C22568" t="str">
            <v>misc</v>
          </cell>
          <cell r="D22568" t="str">
            <v>Groceries (Dec 24) by BH total = 85000</v>
          </cell>
          <cell r="E22568">
            <v>21250</v>
          </cell>
        </row>
        <row r="22569">
          <cell r="B22569" t="str">
            <v>J out let DML</v>
          </cell>
          <cell r="C22569" t="str">
            <v>misc</v>
          </cell>
          <cell r="D22569" t="str">
            <v>Groceries (Dec 24) by BH total = 85000</v>
          </cell>
          <cell r="E22569">
            <v>21250</v>
          </cell>
        </row>
        <row r="22570">
          <cell r="B22570" t="str">
            <v>J out let DML</v>
          </cell>
          <cell r="C22570" t="str">
            <v>fuel</v>
          </cell>
          <cell r="D22570" t="str">
            <v>Fuel at site (Dec 24) by BH</v>
          </cell>
          <cell r="E22570">
            <v>20000</v>
          </cell>
        </row>
        <row r="22571">
          <cell r="B22571" t="str">
            <v>NICVD</v>
          </cell>
          <cell r="C22571" t="str">
            <v>fare</v>
          </cell>
          <cell r="D22571" t="str">
            <v>paid</v>
          </cell>
          <cell r="E22571">
            <v>1500</v>
          </cell>
        </row>
        <row r="22572">
          <cell r="B22572" t="str">
            <v>Rehmat shipping</v>
          </cell>
          <cell r="C22572" t="str">
            <v>material</v>
          </cell>
          <cell r="D22572" t="str">
            <v>purchased 3 wire coil from fast</v>
          </cell>
          <cell r="E22572">
            <v>22350</v>
          </cell>
        </row>
        <row r="22573">
          <cell r="B22573" t="str">
            <v>Gul Ahmed</v>
          </cell>
          <cell r="C22573" t="str">
            <v>material</v>
          </cell>
          <cell r="D22573" t="str">
            <v>purchasd rubber isolars pads 24 Nos</v>
          </cell>
          <cell r="E22573">
            <v>12000</v>
          </cell>
        </row>
        <row r="22574">
          <cell r="B22574" t="str">
            <v>Gul Ahmed</v>
          </cell>
          <cell r="C22574" t="str">
            <v>material</v>
          </cell>
          <cell r="D22574" t="str">
            <v>paid</v>
          </cell>
          <cell r="E22574">
            <v>800</v>
          </cell>
        </row>
        <row r="22575">
          <cell r="B22575" t="str">
            <v>Gul Ahmed</v>
          </cell>
          <cell r="C22575" t="str">
            <v>adam regger</v>
          </cell>
          <cell r="D22575" t="str">
            <v>cash paid (rec by imran)</v>
          </cell>
          <cell r="E22575">
            <v>35000</v>
          </cell>
        </row>
        <row r="22576">
          <cell r="B22576" t="str">
            <v>FTC Floors</v>
          </cell>
          <cell r="C22576" t="str">
            <v>tasleem</v>
          </cell>
          <cell r="D22576" t="str">
            <v>cash paid</v>
          </cell>
          <cell r="E22576">
            <v>50000</v>
          </cell>
        </row>
        <row r="22577">
          <cell r="B22577" t="str">
            <v>Gul Ahmed</v>
          </cell>
          <cell r="C22577" t="str">
            <v>material</v>
          </cell>
          <cell r="D22577" t="str">
            <v>purchased angle from mughal</v>
          </cell>
          <cell r="E22577">
            <v>30000</v>
          </cell>
        </row>
        <row r="22578">
          <cell r="B22578" t="str">
            <v>Mall of Pindi</v>
          </cell>
          <cell r="C22578" t="str">
            <v>transportation</v>
          </cell>
          <cell r="D22578" t="str">
            <v>paid balance amount for truck</v>
          </cell>
          <cell r="E22578">
            <v>27000</v>
          </cell>
        </row>
        <row r="22579">
          <cell r="B22579" t="str">
            <v>Gul Ahmed</v>
          </cell>
          <cell r="C22579" t="str">
            <v>Adnan shamsi</v>
          </cell>
          <cell r="D22579" t="str">
            <v>cash paid for ifting, shiftings, labour refreshments</v>
          </cell>
          <cell r="E22579">
            <v>15000</v>
          </cell>
        </row>
        <row r="22580">
          <cell r="B22580" t="str">
            <v>CITI Bank</v>
          </cell>
          <cell r="C22580" t="str">
            <v>material</v>
          </cell>
          <cell r="D22580" t="str">
            <v>purchased cable tie and fittings by umair</v>
          </cell>
          <cell r="E22580">
            <v>1100</v>
          </cell>
        </row>
        <row r="22581">
          <cell r="B22581" t="str">
            <v>Zeta Mall</v>
          </cell>
          <cell r="C22581" t="str">
            <v>Safe &amp; soung engineering</v>
          </cell>
          <cell r="D22581" t="str">
            <v>online by adeel to waqar brothers</v>
          </cell>
          <cell r="E22581">
            <v>187000</v>
          </cell>
        </row>
        <row r="22582">
          <cell r="B22582" t="str">
            <v>Meezan Gujranwala</v>
          </cell>
          <cell r="C22582" t="str">
            <v>Material</v>
          </cell>
          <cell r="D22582" t="str">
            <v>online by adeel to asadullah against fitiings</v>
          </cell>
          <cell r="E22582">
            <v>118525</v>
          </cell>
        </row>
        <row r="22583">
          <cell r="B22583" t="str">
            <v>office</v>
          </cell>
          <cell r="C22583" t="str">
            <v>misc</v>
          </cell>
          <cell r="D22583" t="str">
            <v>umer for office use</v>
          </cell>
          <cell r="E22583">
            <v>3000</v>
          </cell>
        </row>
        <row r="22584">
          <cell r="B22584" t="str">
            <v>o/m NASTP</v>
          </cell>
          <cell r="C22584" t="str">
            <v>Salary</v>
          </cell>
          <cell r="D22584" t="str">
            <v>online by adeel to imran feroz</v>
          </cell>
          <cell r="E22584">
            <v>65000</v>
          </cell>
        </row>
        <row r="22585">
          <cell r="B22585" t="str">
            <v>Meezan Gujranwala</v>
          </cell>
          <cell r="C22585" t="str">
            <v>Zaman contractor</v>
          </cell>
          <cell r="D22585" t="str">
            <v>online by adeel to zaman contractor</v>
          </cell>
          <cell r="E22585">
            <v>100000</v>
          </cell>
        </row>
        <row r="22586">
          <cell r="B22586" t="str">
            <v>Imtiaz supermarket</v>
          </cell>
          <cell r="C22586" t="str">
            <v>Kamran insulator</v>
          </cell>
          <cell r="D22586" t="str">
            <v>Online by adeel to kamran insulation</v>
          </cell>
          <cell r="E22586">
            <v>100000</v>
          </cell>
        </row>
        <row r="22587">
          <cell r="B22587" t="str">
            <v>BAH Fire work</v>
          </cell>
          <cell r="C22587" t="str">
            <v>Salary</v>
          </cell>
          <cell r="D22587" t="str">
            <v xml:space="preserve">Online by adeel to Rohail </v>
          </cell>
          <cell r="E22587">
            <v>90000</v>
          </cell>
        </row>
        <row r="22588">
          <cell r="B22588" t="str">
            <v>BAF-Maintenance24</v>
          </cell>
          <cell r="C22588" t="str">
            <v>salary</v>
          </cell>
          <cell r="D22588" t="str">
            <v>Nadeem bha salary</v>
          </cell>
          <cell r="E22588">
            <v>50000</v>
          </cell>
        </row>
        <row r="22589">
          <cell r="B22589" t="str">
            <v>kumail bhai</v>
          </cell>
          <cell r="C22589" t="str">
            <v>salary</v>
          </cell>
          <cell r="D22589" t="str">
            <v>Waris salary</v>
          </cell>
          <cell r="E22589">
            <v>5000</v>
          </cell>
        </row>
        <row r="22590">
          <cell r="B22590" t="str">
            <v>Engro 7th Floor</v>
          </cell>
          <cell r="C22590" t="str">
            <v>salary</v>
          </cell>
          <cell r="D22590" t="str">
            <v xml:space="preserve">bilal bhai </v>
          </cell>
          <cell r="E22590">
            <v>50000</v>
          </cell>
        </row>
        <row r="22591">
          <cell r="B22591" t="str">
            <v xml:space="preserve">MHR Personal </v>
          </cell>
          <cell r="C22591" t="str">
            <v>salary</v>
          </cell>
          <cell r="D22591" t="str">
            <v>Mhr home mossi salaries</v>
          </cell>
          <cell r="E22591">
            <v>105000</v>
          </cell>
        </row>
        <row r="22592">
          <cell r="B22592" t="str">
            <v>CITI Bank</v>
          </cell>
          <cell r="C22592" t="str">
            <v>fare</v>
          </cell>
          <cell r="D22592" t="str">
            <v>paid</v>
          </cell>
          <cell r="E22592">
            <v>2000</v>
          </cell>
        </row>
        <row r="22593">
          <cell r="B22593" t="str">
            <v>FTC Floors</v>
          </cell>
          <cell r="C22593" t="str">
            <v>fare</v>
          </cell>
          <cell r="D22593" t="str">
            <v>paid to dad lala (4 times for deberages</v>
          </cell>
          <cell r="E22593">
            <v>13200</v>
          </cell>
        </row>
        <row r="22594">
          <cell r="B22594" t="str">
            <v>Gul Ahmed</v>
          </cell>
          <cell r="C22594" t="str">
            <v>fare</v>
          </cell>
          <cell r="D22594" t="str">
            <v>paid to dad lala (2 times)</v>
          </cell>
          <cell r="E22594">
            <v>6400</v>
          </cell>
        </row>
        <row r="22595">
          <cell r="B22595" t="str">
            <v>Spar supermarket</v>
          </cell>
          <cell r="C22595" t="str">
            <v>material</v>
          </cell>
          <cell r="D22595" t="str">
            <v>purchased dammer tapes</v>
          </cell>
          <cell r="E22595">
            <v>2900</v>
          </cell>
        </row>
        <row r="22596">
          <cell r="B22596" t="str">
            <v>engro 7th floor</v>
          </cell>
          <cell r="C22596" t="str">
            <v>fuel</v>
          </cell>
          <cell r="D22596" t="str">
            <v>to salman</v>
          </cell>
          <cell r="E22596">
            <v>2000</v>
          </cell>
        </row>
        <row r="22597">
          <cell r="B22597" t="str">
            <v>O/M The Place</v>
          </cell>
          <cell r="C22597" t="str">
            <v>salary</v>
          </cell>
          <cell r="D22597" t="str">
            <v>The place staff salaries</v>
          </cell>
          <cell r="E22597">
            <v>132442</v>
          </cell>
        </row>
        <row r="22598">
          <cell r="B22598" t="str">
            <v>office</v>
          </cell>
          <cell r="C22598" t="str">
            <v>salary</v>
          </cell>
          <cell r="D22598" t="str">
            <v>office staff salaries</v>
          </cell>
          <cell r="E22598">
            <v>278900</v>
          </cell>
        </row>
        <row r="22599">
          <cell r="B22599" t="str">
            <v>Nadir Burhani</v>
          </cell>
          <cell r="C22599" t="str">
            <v>salary</v>
          </cell>
          <cell r="D22599" t="str">
            <v>mukhtiar salary</v>
          </cell>
          <cell r="E22599">
            <v>53270</v>
          </cell>
        </row>
        <row r="22600">
          <cell r="B22600" t="str">
            <v>Meezan bank Head office</v>
          </cell>
          <cell r="C22600" t="str">
            <v>salary</v>
          </cell>
          <cell r="D22600" t="str">
            <v>abbas salary</v>
          </cell>
          <cell r="E22600">
            <v>44670</v>
          </cell>
        </row>
        <row r="22601">
          <cell r="B22601" t="str">
            <v>office</v>
          </cell>
          <cell r="C22601" t="str">
            <v>salary</v>
          </cell>
          <cell r="D22601" t="str">
            <v>umer remaining salary</v>
          </cell>
          <cell r="E22601">
            <v>8000</v>
          </cell>
        </row>
        <row r="22602">
          <cell r="B22602" t="str">
            <v>NICVD</v>
          </cell>
          <cell r="C22602" t="str">
            <v>salary</v>
          </cell>
          <cell r="D22602" t="str">
            <v>Irfan bhai salary</v>
          </cell>
          <cell r="E22602">
            <v>48270</v>
          </cell>
        </row>
        <row r="22603">
          <cell r="B22603" t="str">
            <v>Gul Ahmed</v>
          </cell>
          <cell r="C22603" t="str">
            <v>Adnan shamsi</v>
          </cell>
          <cell r="D22603" t="str">
            <v>cash paid for labour + lunch</v>
          </cell>
          <cell r="E22603">
            <v>8000</v>
          </cell>
        </row>
        <row r="22604">
          <cell r="B22604" t="str">
            <v>Gul Ahmed</v>
          </cell>
          <cell r="C22604" t="str">
            <v>shabbir brothers</v>
          </cell>
          <cell r="D22604" t="str">
            <v>cash paid</v>
          </cell>
          <cell r="E22604">
            <v>22500</v>
          </cell>
        </row>
        <row r="22605">
          <cell r="B22605" t="str">
            <v>Spar supermarket</v>
          </cell>
          <cell r="C22605" t="str">
            <v>copper pipe</v>
          </cell>
          <cell r="D22605" t="str">
            <v>paid to truck driver (easy paisa)</v>
          </cell>
          <cell r="E22605">
            <v>7000</v>
          </cell>
        </row>
        <row r="22606">
          <cell r="B22606" t="str">
            <v>CITI Bank</v>
          </cell>
          <cell r="C22606" t="str">
            <v>salary</v>
          </cell>
          <cell r="D22606" t="str">
            <v>Asif + umair salary</v>
          </cell>
          <cell r="E22606">
            <v>63180</v>
          </cell>
        </row>
        <row r="22607">
          <cell r="B22607" t="str">
            <v>BAH 12th Floor</v>
          </cell>
          <cell r="C22607" t="str">
            <v>fuel</v>
          </cell>
          <cell r="D22607" t="str">
            <v>to asif + umair</v>
          </cell>
          <cell r="E22607">
            <v>500</v>
          </cell>
        </row>
        <row r="22608">
          <cell r="B22608" t="str">
            <v>O/M The Place</v>
          </cell>
          <cell r="C22608" t="str">
            <v>salary</v>
          </cell>
          <cell r="D22608" t="str">
            <v>Zeeshan salary</v>
          </cell>
          <cell r="E22608">
            <v>28000</v>
          </cell>
        </row>
        <row r="22609">
          <cell r="B22609" t="str">
            <v>office</v>
          </cell>
          <cell r="C22609" t="str">
            <v>misc</v>
          </cell>
          <cell r="D22609" t="str">
            <v>umer for office use</v>
          </cell>
          <cell r="E22609">
            <v>4000</v>
          </cell>
        </row>
        <row r="22610">
          <cell r="B22610" t="str">
            <v>NASTP II</v>
          </cell>
          <cell r="C22610" t="str">
            <v>Zubair duct</v>
          </cell>
          <cell r="D22610" t="str">
            <v>Cash paid by BH</v>
          </cell>
          <cell r="E22610">
            <v>200000</v>
          </cell>
        </row>
        <row r="22611">
          <cell r="B22611" t="str">
            <v>Rehmat shipping</v>
          </cell>
          <cell r="C22611" t="str">
            <v>faheem elec</v>
          </cell>
          <cell r="D22611" t="str">
            <v>Cash paid by BH = Total = 100,000</v>
          </cell>
          <cell r="E22611">
            <v>20000</v>
          </cell>
        </row>
        <row r="22612">
          <cell r="B22612" t="str">
            <v>Meezan bank Head office</v>
          </cell>
          <cell r="C22612" t="str">
            <v>faheem elec</v>
          </cell>
          <cell r="D22612" t="str">
            <v>Cash paid by BH = Total = 100,000</v>
          </cell>
          <cell r="E22612">
            <v>60000</v>
          </cell>
        </row>
        <row r="22613">
          <cell r="B22613" t="str">
            <v>j outlet lucky one mall</v>
          </cell>
          <cell r="C22613" t="str">
            <v>faheem elec</v>
          </cell>
          <cell r="D22613" t="str">
            <v>Cash paid by BH = Total = 100,000</v>
          </cell>
          <cell r="E22613">
            <v>20000</v>
          </cell>
        </row>
        <row r="22614">
          <cell r="B22614" t="str">
            <v>CITI Bank</v>
          </cell>
          <cell r="C22614" t="str">
            <v>salary</v>
          </cell>
          <cell r="D22614" t="str">
            <v>Saad salary</v>
          </cell>
          <cell r="E22614">
            <v>53000</v>
          </cell>
        </row>
        <row r="22615">
          <cell r="B22615" t="str">
            <v>office</v>
          </cell>
          <cell r="C22615" t="str">
            <v>mineral water</v>
          </cell>
          <cell r="D22615" t="str">
            <v>paid for mineral water</v>
          </cell>
          <cell r="E22615">
            <v>2760</v>
          </cell>
        </row>
        <row r="22616">
          <cell r="B22616" t="str">
            <v>Imtiaz supermarket</v>
          </cell>
          <cell r="C22616" t="str">
            <v>salary</v>
          </cell>
          <cell r="D22616" t="str">
            <v>Imtiaz staff salary (11 staffs)</v>
          </cell>
          <cell r="E22616">
            <v>368000</v>
          </cell>
        </row>
        <row r="22617">
          <cell r="B22617" t="str">
            <v>CITI Bank</v>
          </cell>
          <cell r="C22617" t="str">
            <v>salary</v>
          </cell>
          <cell r="D22617" t="str">
            <v>jahangeer salary</v>
          </cell>
          <cell r="E22617">
            <v>107350</v>
          </cell>
        </row>
        <row r="22618">
          <cell r="B22618" t="str">
            <v>Meezan bank Head office</v>
          </cell>
          <cell r="C22618" t="str">
            <v>salary</v>
          </cell>
          <cell r="D22618" t="str">
            <v>Engr amir salary</v>
          </cell>
          <cell r="E22618">
            <v>59600</v>
          </cell>
        </row>
        <row r="22619">
          <cell r="B22619" t="str">
            <v>Gul Ahmed</v>
          </cell>
          <cell r="C22619" t="str">
            <v>fare</v>
          </cell>
          <cell r="D22619" t="str">
            <v>cash paid for rikshaw</v>
          </cell>
          <cell r="E22619">
            <v>1400</v>
          </cell>
        </row>
        <row r="22620">
          <cell r="B22620" t="str">
            <v>j outlet lucky one mall</v>
          </cell>
          <cell r="C22620" t="str">
            <v>fare</v>
          </cell>
          <cell r="D22620" t="str">
            <v>cash paid for rikshaw</v>
          </cell>
          <cell r="E22620">
            <v>1200</v>
          </cell>
        </row>
        <row r="22621">
          <cell r="B22621" t="str">
            <v>Meezan bank Head office</v>
          </cell>
          <cell r="C22621" t="str">
            <v>fare</v>
          </cell>
          <cell r="D22621" t="str">
            <v>cash paid for rikshaw</v>
          </cell>
          <cell r="E22621">
            <v>1500</v>
          </cell>
        </row>
        <row r="22622">
          <cell r="B22622" t="str">
            <v>Spar supermarket</v>
          </cell>
          <cell r="C22622" t="str">
            <v>fare</v>
          </cell>
          <cell r="D22622" t="str">
            <v>cash paid for rikshaw</v>
          </cell>
          <cell r="E22622">
            <v>800</v>
          </cell>
        </row>
        <row r="22623">
          <cell r="B22623" t="str">
            <v>Spar supermarket</v>
          </cell>
          <cell r="C22623" t="str">
            <v>material</v>
          </cell>
          <cell r="D22623" t="str">
            <v>purchaed dammer tapes 60 tapes</v>
          </cell>
          <cell r="E22623">
            <v>8700</v>
          </cell>
        </row>
        <row r="22624">
          <cell r="B22624" t="str">
            <v>Engro 7th Floor</v>
          </cell>
          <cell r="C22624" t="str">
            <v>drawings</v>
          </cell>
          <cell r="D22624" t="str">
            <v>paid to azam corporation for drawings payment = 30000</v>
          </cell>
          <cell r="E22624">
            <v>10000</v>
          </cell>
        </row>
        <row r="22625">
          <cell r="B22625" t="str">
            <v>CITI Bank</v>
          </cell>
          <cell r="C22625" t="str">
            <v>drawings</v>
          </cell>
          <cell r="D22625" t="str">
            <v>paid to azam corporation for drawings payment = 30000</v>
          </cell>
          <cell r="E22625">
            <v>10000</v>
          </cell>
        </row>
        <row r="22626">
          <cell r="B22626" t="str">
            <v>GSK DMC</v>
          </cell>
          <cell r="C22626" t="str">
            <v>drawings</v>
          </cell>
          <cell r="D22626" t="str">
            <v>paid to azam corporation for drawings payment = 30000</v>
          </cell>
          <cell r="E22626">
            <v>10000</v>
          </cell>
        </row>
        <row r="22627">
          <cell r="B22627" t="str">
            <v>FTC Floors</v>
          </cell>
          <cell r="C22627" t="str">
            <v>salary</v>
          </cell>
          <cell r="D22627" t="str">
            <v>ftc staff salaries</v>
          </cell>
          <cell r="E22627">
            <v>221360</v>
          </cell>
        </row>
        <row r="22628">
          <cell r="B22628" t="str">
            <v>Imtiaz supermarket</v>
          </cell>
          <cell r="C22628" t="str">
            <v>salary</v>
          </cell>
          <cell r="D22628" t="str">
            <v>abid salary</v>
          </cell>
          <cell r="E22628">
            <v>59110</v>
          </cell>
        </row>
        <row r="22629">
          <cell r="B22629" t="str">
            <v>Engro 3rd &amp; 8th Floor</v>
          </cell>
          <cell r="C22629" t="str">
            <v>material</v>
          </cell>
          <cell r="D22629" t="str">
            <v>purchased glue 10 burni</v>
          </cell>
          <cell r="E22629">
            <v>17000</v>
          </cell>
        </row>
        <row r="22630">
          <cell r="B22630" t="str">
            <v>CITI Bank</v>
          </cell>
          <cell r="C22630" t="str">
            <v>material</v>
          </cell>
          <cell r="D22630" t="str">
            <v>purchased clothes 10 thans</v>
          </cell>
          <cell r="E22630">
            <v>32500</v>
          </cell>
        </row>
        <row r="22631">
          <cell r="B22631" t="str">
            <v>BAH 12th Floor</v>
          </cell>
          <cell r="C22631" t="str">
            <v>material</v>
          </cell>
          <cell r="D22631" t="str">
            <v>purchased tapes 2" 6 carton</v>
          </cell>
          <cell r="E22631">
            <v>25200</v>
          </cell>
        </row>
        <row r="22632">
          <cell r="B22632" t="str">
            <v>engro 7th floor</v>
          </cell>
          <cell r="C22632" t="str">
            <v>material</v>
          </cell>
          <cell r="D22632" t="str">
            <v>black tapes 3 carton</v>
          </cell>
          <cell r="E22632">
            <v>23760</v>
          </cell>
        </row>
        <row r="22633">
          <cell r="B22633" t="str">
            <v>Spar supermarket</v>
          </cell>
          <cell r="C22633" t="str">
            <v>salary</v>
          </cell>
          <cell r="D22633" t="str">
            <v>Moiz salary</v>
          </cell>
          <cell r="E22633">
            <v>45000</v>
          </cell>
        </row>
        <row r="22634">
          <cell r="B22634" t="str">
            <v>Gul Ahmed</v>
          </cell>
          <cell r="C22634" t="str">
            <v>shakeel duct</v>
          </cell>
          <cell r="D22634" t="str">
            <v>cash paid</v>
          </cell>
          <cell r="E22634">
            <v>10000</v>
          </cell>
        </row>
        <row r="22635">
          <cell r="B22635" t="str">
            <v>Imtiaz supermarket</v>
          </cell>
          <cell r="C22635" t="str">
            <v>material</v>
          </cell>
          <cell r="D22635" t="str">
            <v>purchased fittings from fatemi</v>
          </cell>
          <cell r="E22635">
            <v>28830</v>
          </cell>
        </row>
        <row r="22636">
          <cell r="B22636" t="str">
            <v>saifee hospital</v>
          </cell>
          <cell r="C22636" t="str">
            <v>material</v>
          </cell>
          <cell r="D22636" t="str">
            <v>purchased fittings from fatemi</v>
          </cell>
          <cell r="E22636">
            <v>8820</v>
          </cell>
        </row>
        <row r="22637">
          <cell r="B22637" t="str">
            <v>FTC Floors</v>
          </cell>
          <cell r="C22637" t="str">
            <v>misc</v>
          </cell>
          <cell r="D22637" t="str">
            <v>paid for tea and refreshments</v>
          </cell>
          <cell r="E22637">
            <v>3000</v>
          </cell>
        </row>
        <row r="22638">
          <cell r="B22638" t="str">
            <v>engro 7th floor</v>
          </cell>
          <cell r="C22638" t="str">
            <v>fare</v>
          </cell>
          <cell r="D22638" t="str">
            <v>cash paid</v>
          </cell>
          <cell r="E22638">
            <v>1700</v>
          </cell>
        </row>
        <row r="22639">
          <cell r="B22639" t="str">
            <v>engro 7th floor</v>
          </cell>
          <cell r="C22639" t="str">
            <v>forte pakistan</v>
          </cell>
          <cell r="D22639" t="str">
            <v>Remaining cash for insulation</v>
          </cell>
          <cell r="E22639">
            <v>1800</v>
          </cell>
        </row>
        <row r="22640">
          <cell r="B22640" t="str">
            <v>CITI Bank</v>
          </cell>
          <cell r="C22640" t="str">
            <v>salary</v>
          </cell>
          <cell r="D22640" t="str">
            <v>jawed salary</v>
          </cell>
          <cell r="E22640">
            <v>35800</v>
          </cell>
        </row>
        <row r="22641">
          <cell r="B22641" t="str">
            <v>j outlet lucky one mall</v>
          </cell>
          <cell r="C22641" t="str">
            <v>material</v>
          </cell>
          <cell r="D22641" t="str">
            <v>purchased islators</v>
          </cell>
          <cell r="E22641">
            <v>11800</v>
          </cell>
        </row>
        <row r="22642">
          <cell r="B22642" t="str">
            <v>Zeta Mall</v>
          </cell>
          <cell r="C22642" t="str">
            <v>fare</v>
          </cell>
          <cell r="D22642" t="str">
            <v>paid</v>
          </cell>
          <cell r="E22642">
            <v>600</v>
          </cell>
        </row>
        <row r="22643">
          <cell r="B22643" t="str">
            <v>saifee hospital</v>
          </cell>
          <cell r="C22643" t="str">
            <v>salary</v>
          </cell>
          <cell r="D22643" t="str">
            <v>Khushnood, shahid painter</v>
          </cell>
          <cell r="E22643">
            <v>130161</v>
          </cell>
        </row>
        <row r="22644">
          <cell r="B22644" t="str">
            <v>engro 7th floor</v>
          </cell>
          <cell r="C22644" t="str">
            <v>material</v>
          </cell>
          <cell r="D22644" t="str">
            <v>purchased 2 balti water shield from Moiz duct</v>
          </cell>
          <cell r="E22644">
            <v>31000</v>
          </cell>
        </row>
        <row r="22645">
          <cell r="B22645" t="str">
            <v>DHL office</v>
          </cell>
          <cell r="C22645" t="str">
            <v>salary</v>
          </cell>
          <cell r="D22645" t="str">
            <v>mateen salary</v>
          </cell>
          <cell r="E22645">
            <v>32870</v>
          </cell>
        </row>
        <row r="22646">
          <cell r="B22646" t="str">
            <v>Imtiaz supermarket</v>
          </cell>
          <cell r="C22646" t="str">
            <v>salary</v>
          </cell>
          <cell r="D22646" t="str">
            <v>amjad ustad salary</v>
          </cell>
          <cell r="E22646">
            <v>54000</v>
          </cell>
        </row>
        <row r="22647">
          <cell r="B22647" t="str">
            <v>Meezan bank Head office</v>
          </cell>
          <cell r="C22647" t="str">
            <v>salary</v>
          </cell>
          <cell r="D22647" t="str">
            <v>gul sher</v>
          </cell>
          <cell r="E22647">
            <v>28300</v>
          </cell>
        </row>
        <row r="22648">
          <cell r="B22648" t="str">
            <v>engro 7th floor</v>
          </cell>
          <cell r="C22648" t="str">
            <v>salary</v>
          </cell>
          <cell r="D22648" t="str">
            <v>Shahzaib salary</v>
          </cell>
          <cell r="E22648">
            <v>63650</v>
          </cell>
        </row>
        <row r="22649">
          <cell r="B22649" t="str">
            <v>engro 7th floor</v>
          </cell>
          <cell r="C22649" t="str">
            <v>material</v>
          </cell>
          <cell r="D22649" t="str">
            <v>to umair for material (majid purchased)</v>
          </cell>
          <cell r="E22649">
            <v>1500</v>
          </cell>
        </row>
        <row r="22650">
          <cell r="B22650" t="str">
            <v>Gul Ahmed</v>
          </cell>
          <cell r="C22650" t="str">
            <v>Salary</v>
          </cell>
          <cell r="D22650" t="str">
            <v>Online by adeel to Adnan hyder</v>
          </cell>
          <cell r="E22650">
            <v>120000</v>
          </cell>
        </row>
        <row r="22651">
          <cell r="B22651" t="str">
            <v>Engro 7th Floor</v>
          </cell>
          <cell r="C22651" t="str">
            <v>forte pakistan</v>
          </cell>
          <cell r="D22651" t="str">
            <v>Online by adeel to ahmed gulzar acc care of forte pak (purchased 3 roll insualation)</v>
          </cell>
          <cell r="E22651">
            <v>105000</v>
          </cell>
        </row>
        <row r="22652">
          <cell r="B22652" t="str">
            <v>Engro 7th Floor</v>
          </cell>
          <cell r="C22652" t="str">
            <v>Fluid system</v>
          </cell>
          <cell r="D22652" t="str">
            <v>Online by adeel to sehrish adeeb for purhcased of lowara pump</v>
          </cell>
          <cell r="E22652">
            <v>500000</v>
          </cell>
        </row>
        <row r="22653">
          <cell r="B22653" t="str">
            <v>Meezan bank Head office</v>
          </cell>
          <cell r="C22653" t="str">
            <v>material</v>
          </cell>
          <cell r="D22653" t="str">
            <v>misc invoices by amir engr</v>
          </cell>
          <cell r="E22653">
            <v>19890</v>
          </cell>
        </row>
        <row r="22654">
          <cell r="B22654" t="str">
            <v xml:space="preserve">O/M Nue Multiplex </v>
          </cell>
          <cell r="C22654" t="str">
            <v>Salary</v>
          </cell>
          <cell r="D22654" t="str">
            <v xml:space="preserve">Online by adeel to hassan cinemas </v>
          </cell>
          <cell r="E22654">
            <v>239117</v>
          </cell>
        </row>
        <row r="22655">
          <cell r="B22655" t="str">
            <v>Imtiaz supermarket</v>
          </cell>
          <cell r="C22655" t="str">
            <v>material</v>
          </cell>
          <cell r="D22655" t="str">
            <v>misc invoices by jahangeer</v>
          </cell>
          <cell r="E22655">
            <v>16710</v>
          </cell>
        </row>
        <row r="22656">
          <cell r="B22656" t="str">
            <v>Gul Ahmed</v>
          </cell>
          <cell r="C22656" t="str">
            <v>faheem elec</v>
          </cell>
          <cell r="D22656" t="str">
            <v>cash paid =total = 100,000</v>
          </cell>
          <cell r="E22656">
            <v>75000</v>
          </cell>
        </row>
        <row r="22657">
          <cell r="B22657" t="str">
            <v>BAH Fire work</v>
          </cell>
          <cell r="C22657" t="str">
            <v>faheem elec</v>
          </cell>
          <cell r="D22657" t="str">
            <v>cash paid =total = 100,000</v>
          </cell>
          <cell r="E22657">
            <v>25000</v>
          </cell>
        </row>
        <row r="22658">
          <cell r="B22658" t="str">
            <v xml:space="preserve">MHR Personal </v>
          </cell>
          <cell r="C22658" t="str">
            <v>rehana rehan</v>
          </cell>
          <cell r="D22658" t="str">
            <v>mobile balance + super card</v>
          </cell>
          <cell r="E22658">
            <v>2800</v>
          </cell>
        </row>
        <row r="22659">
          <cell r="B22659" t="str">
            <v>engro 7th floor</v>
          </cell>
          <cell r="C22659" t="str">
            <v>fuel</v>
          </cell>
          <cell r="D22659" t="str">
            <v>to salman</v>
          </cell>
          <cell r="E22659">
            <v>2350</v>
          </cell>
        </row>
        <row r="22660">
          <cell r="B22660" t="str">
            <v>Bahria project</v>
          </cell>
          <cell r="C22660" t="str">
            <v>salary</v>
          </cell>
          <cell r="D22660" t="str">
            <v>Fahad + Waseem haider salary</v>
          </cell>
          <cell r="E22660">
            <v>50020</v>
          </cell>
        </row>
        <row r="22661">
          <cell r="B22661" t="str">
            <v>Gul Ahmed</v>
          </cell>
          <cell r="C22661" t="str">
            <v>fare</v>
          </cell>
          <cell r="D22661" t="str">
            <v>paid</v>
          </cell>
          <cell r="E22661">
            <v>1100</v>
          </cell>
        </row>
        <row r="22662">
          <cell r="B22662" t="str">
            <v>Imtiaz supermarket</v>
          </cell>
          <cell r="C22662" t="str">
            <v>reggeing</v>
          </cell>
          <cell r="D22662" t="str">
            <v>paid to shahid regger</v>
          </cell>
          <cell r="E22662">
            <v>8000</v>
          </cell>
        </row>
        <row r="22663">
          <cell r="B22663" t="str">
            <v>Gul Ahmed</v>
          </cell>
          <cell r="C22663" t="str">
            <v>material</v>
          </cell>
          <cell r="D22663" t="str">
            <v>purchased sheet for chakker plates from rashid vendor</v>
          </cell>
          <cell r="E22663">
            <v>39000</v>
          </cell>
        </row>
        <row r="22664">
          <cell r="B22664" t="str">
            <v>NICVD</v>
          </cell>
          <cell r="C22664" t="str">
            <v>salary</v>
          </cell>
          <cell r="D22664" t="str">
            <v>Irfan AC salary</v>
          </cell>
          <cell r="E22664">
            <v>57800</v>
          </cell>
        </row>
        <row r="22665">
          <cell r="B22665" t="str">
            <v>office</v>
          </cell>
          <cell r="C22665" t="str">
            <v>misc</v>
          </cell>
          <cell r="D22665" t="str">
            <v>umer for office use</v>
          </cell>
          <cell r="E22665">
            <v>4000</v>
          </cell>
        </row>
        <row r="22666">
          <cell r="B22666" t="str">
            <v>CITI Bank</v>
          </cell>
          <cell r="C22666" t="str">
            <v>fare</v>
          </cell>
          <cell r="D22666" t="str">
            <v>bykia</v>
          </cell>
          <cell r="E22666">
            <v>750</v>
          </cell>
        </row>
        <row r="22667">
          <cell r="B22667" t="str">
            <v>Gul Ahmed</v>
          </cell>
          <cell r="C22667" t="str">
            <v>misc</v>
          </cell>
          <cell r="D22667" t="str">
            <v>To shakeel for cuttings, labour + qabza for checker plates</v>
          </cell>
          <cell r="E22667">
            <v>3000</v>
          </cell>
        </row>
        <row r="22668">
          <cell r="B22668" t="str">
            <v>Gul Ahmed</v>
          </cell>
          <cell r="C22668" t="str">
            <v>fare</v>
          </cell>
          <cell r="D22668" t="str">
            <v>paid</v>
          </cell>
          <cell r="E22668">
            <v>1500</v>
          </cell>
        </row>
        <row r="22669">
          <cell r="B22669" t="str">
            <v>engro 7th floor</v>
          </cell>
          <cell r="C22669" t="str">
            <v>salary</v>
          </cell>
          <cell r="D22669" t="str">
            <v>Laraib salary</v>
          </cell>
          <cell r="E22669">
            <v>36780</v>
          </cell>
        </row>
        <row r="22670">
          <cell r="B22670" t="str">
            <v>NICVD</v>
          </cell>
          <cell r="C22670" t="str">
            <v>salary</v>
          </cell>
          <cell r="D22670" t="str">
            <v>Imran + Ahmed slary</v>
          </cell>
          <cell r="E22670">
            <v>98670</v>
          </cell>
        </row>
        <row r="22671">
          <cell r="B22671" t="str">
            <v>Bahria project</v>
          </cell>
          <cell r="C22671" t="str">
            <v>salary</v>
          </cell>
          <cell r="D22671" t="str">
            <v>Nadeem painter salary</v>
          </cell>
          <cell r="E22671">
            <v>50500</v>
          </cell>
        </row>
        <row r="22672">
          <cell r="B22672" t="str">
            <v>o/m NASTP</v>
          </cell>
          <cell r="C22672" t="str">
            <v>salary</v>
          </cell>
          <cell r="D22672" t="str">
            <v>Talha and waqas salary</v>
          </cell>
          <cell r="E22672">
            <v>21300</v>
          </cell>
        </row>
        <row r="22673">
          <cell r="B22673" t="str">
            <v>CITI Bank</v>
          </cell>
          <cell r="C22673" t="str">
            <v>salary</v>
          </cell>
          <cell r="D22673" t="str">
            <v>umair salary</v>
          </cell>
          <cell r="E22673">
            <v>41300</v>
          </cell>
        </row>
        <row r="22674">
          <cell r="B22674" t="str">
            <v>CITI Bank</v>
          </cell>
          <cell r="C22674" t="str">
            <v>fare</v>
          </cell>
          <cell r="D22674" t="str">
            <v>PAID</v>
          </cell>
          <cell r="E22674">
            <v>3800</v>
          </cell>
        </row>
        <row r="22675">
          <cell r="B22675" t="str">
            <v>Imtiaz supermarket</v>
          </cell>
          <cell r="C22675" t="str">
            <v>salary</v>
          </cell>
          <cell r="D22675" t="str">
            <v>roshan welder 4 days salary + staff over time</v>
          </cell>
          <cell r="E22675">
            <v>7100</v>
          </cell>
        </row>
        <row r="22676">
          <cell r="B22676" t="str">
            <v>Meezan Gujranwala</v>
          </cell>
          <cell r="C22676" t="str">
            <v>transportation</v>
          </cell>
          <cell r="D22676" t="str">
            <v>paid advance for transportation</v>
          </cell>
          <cell r="E22676">
            <v>40000</v>
          </cell>
        </row>
        <row r="22677">
          <cell r="B22677" t="str">
            <v>Meezan Gujranwala</v>
          </cell>
          <cell r="C22677" t="str">
            <v>Salary</v>
          </cell>
          <cell r="D22677" t="str">
            <v>Online by adeel to Touqeer for salaries</v>
          </cell>
          <cell r="E22677">
            <v>174116</v>
          </cell>
        </row>
        <row r="22678">
          <cell r="B22678" t="str">
            <v>Engro 3rd &amp; 8th Floor</v>
          </cell>
          <cell r="C22678" t="str">
            <v>Balancing</v>
          </cell>
          <cell r="D22678" t="str">
            <v>Online by adeel to Ali raza care ofr Touqeer balancing = 65000</v>
          </cell>
          <cell r="E22678">
            <v>10000</v>
          </cell>
        </row>
        <row r="22679">
          <cell r="B22679" t="str">
            <v>J out let DML</v>
          </cell>
          <cell r="C22679" t="str">
            <v>Balancing</v>
          </cell>
          <cell r="D22679" t="str">
            <v>Online by adeel to Ali raza care ofr Touqeer balancing = 65000</v>
          </cell>
          <cell r="E22679">
            <v>40000</v>
          </cell>
        </row>
        <row r="22680">
          <cell r="B22680" t="str">
            <v>GSK DMC</v>
          </cell>
          <cell r="C22680" t="str">
            <v>Balancing</v>
          </cell>
          <cell r="D22680" t="str">
            <v>Online by adeel to Ali raza care ofr Touqeer balancing = 65000</v>
          </cell>
          <cell r="E22680">
            <v>15000</v>
          </cell>
        </row>
        <row r="22681">
          <cell r="B22681" t="str">
            <v>Zeta Mall</v>
          </cell>
          <cell r="C22681" t="str">
            <v>Material</v>
          </cell>
          <cell r="D22681" t="str">
            <v>Online by adeel to ahsan for site expenses</v>
          </cell>
          <cell r="E22681">
            <v>65500</v>
          </cell>
        </row>
        <row r="22682">
          <cell r="B22682" t="str">
            <v>Zeta Mall</v>
          </cell>
          <cell r="C22682" t="str">
            <v>Salary</v>
          </cell>
          <cell r="D22682" t="str">
            <v>Online by adeel to ahsan for salaries</v>
          </cell>
          <cell r="E22682">
            <v>240605</v>
          </cell>
        </row>
        <row r="22683">
          <cell r="B22683" t="str">
            <v>Imtiaz supermarket</v>
          </cell>
          <cell r="C22683" t="str">
            <v>material</v>
          </cell>
          <cell r="D22683" t="str">
            <v>misc invoices by jahangeer</v>
          </cell>
          <cell r="E22683">
            <v>14495</v>
          </cell>
        </row>
        <row r="22684">
          <cell r="B22684" t="str">
            <v>office</v>
          </cell>
          <cell r="C22684" t="str">
            <v>misc</v>
          </cell>
          <cell r="D22684" t="str">
            <v>umer for car wash</v>
          </cell>
          <cell r="E22684">
            <v>2500</v>
          </cell>
        </row>
        <row r="22685">
          <cell r="B22685" t="str">
            <v>engro 7th floor</v>
          </cell>
          <cell r="C22685" t="str">
            <v>material</v>
          </cell>
          <cell r="D22685" t="str">
            <v>Purchased of 100 spring, cable tie and reducer</v>
          </cell>
          <cell r="E22685">
            <v>11350</v>
          </cell>
        </row>
        <row r="22686">
          <cell r="B22686" t="str">
            <v>office</v>
          </cell>
          <cell r="C22686" t="str">
            <v>misc</v>
          </cell>
          <cell r="D22686" t="str">
            <v>purchased laptop charger cable</v>
          </cell>
          <cell r="E22686">
            <v>500</v>
          </cell>
        </row>
        <row r="22687">
          <cell r="B22687" t="str">
            <v>engro 7th floor</v>
          </cell>
          <cell r="C22687" t="str">
            <v>fuel</v>
          </cell>
          <cell r="D22687" t="str">
            <v>to salman</v>
          </cell>
          <cell r="E22687">
            <v>1000</v>
          </cell>
        </row>
        <row r="22688">
          <cell r="B22688" t="str">
            <v>engro 7th floor</v>
          </cell>
          <cell r="C22688" t="str">
            <v>photo copies</v>
          </cell>
          <cell r="D22688" t="str">
            <v>paid for photocopies for 02 months</v>
          </cell>
          <cell r="E22688">
            <v>17800</v>
          </cell>
        </row>
        <row r="22689">
          <cell r="B22689" t="str">
            <v>office</v>
          </cell>
          <cell r="C22689" t="str">
            <v>misc</v>
          </cell>
          <cell r="D22689" t="str">
            <v>umer for office use</v>
          </cell>
          <cell r="E22689">
            <v>3000</v>
          </cell>
        </row>
        <row r="22690">
          <cell r="B22690" t="str">
            <v>Spar supermarket</v>
          </cell>
          <cell r="C22690" t="str">
            <v>material</v>
          </cell>
          <cell r="D22690" t="str">
            <v>purchased cuttings disc, shetring wire</v>
          </cell>
          <cell r="E22690">
            <v>2300</v>
          </cell>
        </row>
        <row r="22691">
          <cell r="B22691" t="str">
            <v>engro 7th floor</v>
          </cell>
          <cell r="C22691" t="str">
            <v>material</v>
          </cell>
          <cell r="D22691" t="str">
            <v>purchased face sheet + welding glasses</v>
          </cell>
          <cell r="E22691">
            <v>4120</v>
          </cell>
        </row>
        <row r="22692">
          <cell r="B22692" t="str">
            <v>Imtiaz supermarket</v>
          </cell>
          <cell r="C22692" t="str">
            <v>salary</v>
          </cell>
          <cell r="D22692" t="str">
            <v>Saqib insulation salary</v>
          </cell>
          <cell r="E22692">
            <v>53200</v>
          </cell>
        </row>
        <row r="22693">
          <cell r="B22693" t="str">
            <v>BAH 12th Floor</v>
          </cell>
          <cell r="C22693" t="str">
            <v>Material</v>
          </cell>
          <cell r="D22693" t="str">
            <v>Online by adeel to Ahmad yar care of abbas fittings Total = 409500</v>
          </cell>
          <cell r="E22693">
            <v>68250</v>
          </cell>
        </row>
        <row r="22694">
          <cell r="B22694" t="str">
            <v>CITI Bank</v>
          </cell>
          <cell r="C22694" t="str">
            <v>Material</v>
          </cell>
          <cell r="D22694" t="str">
            <v>Online by adeel to Ahmad yar care of abbas fittings Total = 409500</v>
          </cell>
          <cell r="E22694">
            <v>68250</v>
          </cell>
        </row>
        <row r="22695">
          <cell r="B22695" t="str">
            <v>engro 7th floor</v>
          </cell>
          <cell r="C22695" t="str">
            <v>Material</v>
          </cell>
          <cell r="D22695" t="str">
            <v>Online by adeel to Ahmad yar care of abbas fittings Total = 409500</v>
          </cell>
          <cell r="E22695">
            <v>68250</v>
          </cell>
        </row>
        <row r="22696">
          <cell r="B22696" t="str">
            <v>Meezan bank Head office</v>
          </cell>
          <cell r="C22696" t="str">
            <v>Material</v>
          </cell>
          <cell r="D22696" t="str">
            <v>Online by adeel to Ahmad yar care of abbas fittings Total = 409500</v>
          </cell>
          <cell r="E22696">
            <v>68250</v>
          </cell>
        </row>
        <row r="22697">
          <cell r="B22697" t="str">
            <v>GSK DMC</v>
          </cell>
          <cell r="C22697" t="str">
            <v>Material</v>
          </cell>
          <cell r="D22697" t="str">
            <v>Online by adeel to Ahmad yar care of abbas fittings Total = 409500</v>
          </cell>
          <cell r="E22697">
            <v>68250</v>
          </cell>
        </row>
        <row r="22698">
          <cell r="B22698" t="str">
            <v>J out let DML</v>
          </cell>
          <cell r="C22698" t="str">
            <v>Material</v>
          </cell>
          <cell r="D22698" t="str">
            <v>Online by adeel to Ahmad yar care of abbas fittings Total = 409500</v>
          </cell>
          <cell r="E22698">
            <v>68250</v>
          </cell>
        </row>
        <row r="22699">
          <cell r="B22699" t="str">
            <v>Imtiaz supermarket</v>
          </cell>
          <cell r="C22699" t="str">
            <v>Kamran insulator</v>
          </cell>
          <cell r="D22699" t="str">
            <v>Online by adeel to S  kamran</v>
          </cell>
          <cell r="E22699">
            <v>100000</v>
          </cell>
        </row>
        <row r="22700">
          <cell r="B22700" t="str">
            <v>O/M The Place</v>
          </cell>
          <cell r="C22700" t="str">
            <v>KRC solution</v>
          </cell>
          <cell r="D22700" t="str">
            <v>Online by adeel to anus engineering</v>
          </cell>
          <cell r="E22700">
            <v>100000</v>
          </cell>
        </row>
        <row r="22701">
          <cell r="B22701" t="str">
            <v>NASTP II</v>
          </cell>
          <cell r="C22701" t="str">
            <v>fare</v>
          </cell>
          <cell r="D22701" t="str">
            <v>paid</v>
          </cell>
          <cell r="E22701">
            <v>1500</v>
          </cell>
        </row>
        <row r="22702">
          <cell r="B22702" t="str">
            <v>Meezan Gujranwala</v>
          </cell>
          <cell r="C22702" t="str">
            <v>transportation</v>
          </cell>
          <cell r="D22702" t="str">
            <v>Remaining cash paid for transportation</v>
          </cell>
          <cell r="E22702">
            <v>38500</v>
          </cell>
        </row>
        <row r="22703">
          <cell r="B22703" t="str">
            <v>office</v>
          </cell>
          <cell r="C22703" t="str">
            <v>misc</v>
          </cell>
          <cell r="D22703" t="str">
            <v>umer for office use</v>
          </cell>
          <cell r="E22703">
            <v>3000</v>
          </cell>
        </row>
        <row r="22704">
          <cell r="B22704" t="str">
            <v>engro 7th floor</v>
          </cell>
          <cell r="C22704" t="str">
            <v>fuel</v>
          </cell>
          <cell r="D22704" t="str">
            <v>to salman</v>
          </cell>
          <cell r="E22704">
            <v>1500</v>
          </cell>
        </row>
        <row r="22705">
          <cell r="B22705" t="str">
            <v>BAH 12th Floor</v>
          </cell>
          <cell r="C22705" t="str">
            <v>fuel</v>
          </cell>
          <cell r="D22705" t="str">
            <v>to kamran</v>
          </cell>
          <cell r="E22705">
            <v>400</v>
          </cell>
        </row>
        <row r="22706">
          <cell r="B22706" t="str">
            <v>Gul Ahmed</v>
          </cell>
          <cell r="C22706" t="str">
            <v>Shabbir Brothers</v>
          </cell>
          <cell r="D22706" t="str">
            <v>cash collect by anees from shabbir brothers</v>
          </cell>
          <cell r="E22706">
            <v>13500</v>
          </cell>
        </row>
        <row r="22707">
          <cell r="B22707" t="str">
            <v>Gul Ahmed</v>
          </cell>
          <cell r="C22707" t="str">
            <v>material</v>
          </cell>
          <cell r="D22707" t="str">
            <v>Online by al madina to Faizan multi traders care of majid electician</v>
          </cell>
          <cell r="E22707">
            <v>55175</v>
          </cell>
        </row>
        <row r="22708">
          <cell r="B22708" t="str">
            <v>Mall of Pindi</v>
          </cell>
          <cell r="C22708" t="str">
            <v>material</v>
          </cell>
          <cell r="D22708" t="str">
            <v>Online by al madina to Ahsan for copper bush of AHU material + Labour</v>
          </cell>
          <cell r="E22708">
            <v>45000</v>
          </cell>
        </row>
        <row r="22709">
          <cell r="B22709" t="str">
            <v>Imtiaz supermarket</v>
          </cell>
          <cell r="C22709" t="str">
            <v>Sadiq Pipe</v>
          </cell>
          <cell r="D22709" t="str">
            <v>Online by adeel to mehboob</v>
          </cell>
          <cell r="E22709">
            <v>200000</v>
          </cell>
        </row>
        <row r="22710">
          <cell r="B22710" t="str">
            <v>J out let DML</v>
          </cell>
          <cell r="C22710" t="str">
            <v>Salary</v>
          </cell>
          <cell r="D22710" t="str">
            <v>Online by adeel to Noman for staff salaries</v>
          </cell>
          <cell r="E22710">
            <v>168200</v>
          </cell>
        </row>
        <row r="22711">
          <cell r="B22711" t="str">
            <v>NASTP II</v>
          </cell>
          <cell r="C22711" t="str">
            <v>fare</v>
          </cell>
          <cell r="D22711" t="str">
            <v>paid</v>
          </cell>
          <cell r="E22711">
            <v>800</v>
          </cell>
        </row>
        <row r="22712">
          <cell r="B22712" t="str">
            <v>Spar supermarket</v>
          </cell>
          <cell r="C22712" t="str">
            <v>material</v>
          </cell>
          <cell r="D22712" t="str">
            <v>purchased wrapping roll</v>
          </cell>
          <cell r="E22712">
            <v>950</v>
          </cell>
        </row>
        <row r="22713">
          <cell r="B22713" t="str">
            <v>Gul Ahmed</v>
          </cell>
          <cell r="C22713" t="str">
            <v>fare</v>
          </cell>
          <cell r="D22713" t="str">
            <v>paid</v>
          </cell>
          <cell r="E22713">
            <v>2000</v>
          </cell>
        </row>
        <row r="22714">
          <cell r="B22714" t="str">
            <v>CITI Bank</v>
          </cell>
          <cell r="C22714" t="str">
            <v>fare</v>
          </cell>
          <cell r="D22714" t="str">
            <v>paid</v>
          </cell>
          <cell r="E22714">
            <v>1500</v>
          </cell>
        </row>
        <row r="22715">
          <cell r="B22715" t="str">
            <v>office</v>
          </cell>
          <cell r="C22715" t="str">
            <v>misc</v>
          </cell>
          <cell r="D22715" t="str">
            <v>02 carton A4 rim purchased from Al hamd stationers</v>
          </cell>
          <cell r="E22715">
            <v>8900</v>
          </cell>
        </row>
        <row r="22716">
          <cell r="B22716" t="str">
            <v>Spar supermarket</v>
          </cell>
          <cell r="C22716" t="str">
            <v>material</v>
          </cell>
          <cell r="D22716" t="str">
            <v>purchased copper fittings from Fast cool</v>
          </cell>
          <cell r="E22716">
            <v>20500</v>
          </cell>
        </row>
        <row r="22717">
          <cell r="B22717" t="str">
            <v>engro 7th floor</v>
          </cell>
          <cell r="C22717" t="str">
            <v>fuel</v>
          </cell>
          <cell r="D22717" t="str">
            <v>To salman</v>
          </cell>
          <cell r="E22717">
            <v>1000</v>
          </cell>
        </row>
        <row r="22718">
          <cell r="B22718" t="str">
            <v>saifee hospital</v>
          </cell>
          <cell r="C22718" t="str">
            <v>fare</v>
          </cell>
          <cell r="D22718" t="str">
            <v>paid</v>
          </cell>
          <cell r="E22718">
            <v>3500</v>
          </cell>
        </row>
        <row r="22719">
          <cell r="B22719" t="str">
            <v>NASTP II</v>
          </cell>
          <cell r="C22719" t="str">
            <v>material</v>
          </cell>
          <cell r="D22719" t="str">
            <v>purchased glue 10 burni</v>
          </cell>
          <cell r="E22719">
            <v>17500</v>
          </cell>
        </row>
        <row r="22720">
          <cell r="B22720" t="str">
            <v>NASTP II</v>
          </cell>
          <cell r="C22720" t="str">
            <v>material</v>
          </cell>
          <cell r="D22720" t="str">
            <v>purchased clothes 10 thans</v>
          </cell>
          <cell r="E22720">
            <v>32500</v>
          </cell>
        </row>
        <row r="22721">
          <cell r="B22721" t="str">
            <v>NASTP II</v>
          </cell>
          <cell r="C22721" t="str">
            <v>material</v>
          </cell>
          <cell r="D22721" t="str">
            <v xml:space="preserve">purchased aluminui and black tapes </v>
          </cell>
          <cell r="E22721">
            <v>65040</v>
          </cell>
        </row>
        <row r="22722">
          <cell r="B22722" t="str">
            <v>Meezan Gujranwala</v>
          </cell>
          <cell r="C22722" t="str">
            <v>material</v>
          </cell>
          <cell r="D22722" t="str">
            <v xml:space="preserve">purchased fittings from Asadullah </v>
          </cell>
          <cell r="E22722">
            <v>10500</v>
          </cell>
        </row>
        <row r="22723">
          <cell r="B22723" t="str">
            <v>FTC Floors</v>
          </cell>
          <cell r="C22723" t="str">
            <v>sami</v>
          </cell>
          <cell r="D22723" t="str">
            <v>To sami for site safety shoes and other items</v>
          </cell>
          <cell r="E22723">
            <v>10000</v>
          </cell>
        </row>
        <row r="22724">
          <cell r="B22724" t="str">
            <v>Spar supermarket</v>
          </cell>
          <cell r="C22724" t="str">
            <v>fare</v>
          </cell>
          <cell r="D22724" t="str">
            <v>paid</v>
          </cell>
          <cell r="E22724">
            <v>1300</v>
          </cell>
        </row>
        <row r="22725">
          <cell r="B22725" t="str">
            <v>office</v>
          </cell>
          <cell r="C22725" t="str">
            <v>misc</v>
          </cell>
          <cell r="D22725" t="str">
            <v>umer for office use</v>
          </cell>
          <cell r="E22725">
            <v>4000</v>
          </cell>
        </row>
        <row r="22726">
          <cell r="B22726" t="str">
            <v>NASTP II</v>
          </cell>
          <cell r="C22726" t="str">
            <v>charity</v>
          </cell>
          <cell r="D22726" t="str">
            <v>given by Rehan to needy family</v>
          </cell>
          <cell r="E22726">
            <v>10000</v>
          </cell>
        </row>
        <row r="22727">
          <cell r="B22727" t="str">
            <v>Gul Ahmed</v>
          </cell>
          <cell r="C22727" t="str">
            <v>material</v>
          </cell>
          <cell r="D22727" t="str">
            <v>To waqar cable tray</v>
          </cell>
          <cell r="E22727">
            <v>17960</v>
          </cell>
        </row>
        <row r="22728">
          <cell r="B22728" t="str">
            <v>Imtiaz supermarket</v>
          </cell>
          <cell r="C22728" t="str">
            <v>Noman Engineering</v>
          </cell>
          <cell r="D22728" t="str">
            <v>Sheet hawal from al madina = Total = 1000,000</v>
          </cell>
          <cell r="E22728">
            <v>200000</v>
          </cell>
        </row>
        <row r="22729">
          <cell r="B22729" t="str">
            <v>Zeta Mall</v>
          </cell>
          <cell r="C22729" t="str">
            <v>Noman Engineering</v>
          </cell>
          <cell r="D22729" t="str">
            <v>Sheet hawal from al madina = Total = 1000,000</v>
          </cell>
          <cell r="E22729">
            <v>600000</v>
          </cell>
        </row>
        <row r="22730">
          <cell r="B22730" t="str">
            <v>bah 12th floor</v>
          </cell>
          <cell r="C22730" t="str">
            <v>Noman Engineering</v>
          </cell>
          <cell r="D22730" t="str">
            <v>Sheet hawal from al madina = Total = 1000,000</v>
          </cell>
          <cell r="E22730">
            <v>200000</v>
          </cell>
        </row>
        <row r="22731">
          <cell r="B22731" t="str">
            <v>bah 12th floor</v>
          </cell>
          <cell r="C22731" t="str">
            <v>sajid pipe</v>
          </cell>
          <cell r="D22731" t="str">
            <v>Online by al madina to sajid pipe</v>
          </cell>
          <cell r="E22731">
            <v>50000</v>
          </cell>
        </row>
        <row r="22732">
          <cell r="B22732" t="str">
            <v>engro 7th floor</v>
          </cell>
          <cell r="C22732" t="str">
            <v>Ahsan insulation</v>
          </cell>
          <cell r="D22732" t="str">
            <v>Online by Al madina To Ahsan insualtion</v>
          </cell>
          <cell r="E22732">
            <v>20000</v>
          </cell>
        </row>
        <row r="22733">
          <cell r="B22733" t="str">
            <v>o/m NASTP</v>
          </cell>
          <cell r="C22733" t="str">
            <v>MSE Acc</v>
          </cell>
          <cell r="D22733" t="str">
            <v>Rs 4 Lac on Nov 24 bill in acc of MSE acc as BH recommended</v>
          </cell>
          <cell r="E22733">
            <v>400000</v>
          </cell>
        </row>
        <row r="22734">
          <cell r="B22734" t="str">
            <v>Gul Ahmed</v>
          </cell>
          <cell r="C22734" t="str">
            <v>fare</v>
          </cell>
          <cell r="D22734" t="str">
            <v>paid</v>
          </cell>
          <cell r="E22734">
            <v>600</v>
          </cell>
        </row>
        <row r="22735">
          <cell r="B22735" t="str">
            <v>Meezan bank Head office</v>
          </cell>
          <cell r="C22735" t="str">
            <v>material</v>
          </cell>
          <cell r="D22735" t="str">
            <v>purchased cable tie</v>
          </cell>
          <cell r="E22735">
            <v>600</v>
          </cell>
        </row>
        <row r="22736">
          <cell r="B22736" t="str">
            <v>Meezan bank Head office</v>
          </cell>
          <cell r="C22736" t="str">
            <v>fare</v>
          </cell>
          <cell r="D22736" t="str">
            <v>bykia</v>
          </cell>
          <cell r="E22736">
            <v>400</v>
          </cell>
        </row>
        <row r="22737">
          <cell r="B22737" t="str">
            <v>NASTP II</v>
          </cell>
          <cell r="C22737" t="str">
            <v>Sheet</v>
          </cell>
          <cell r="D22737" t="str">
            <v>sheet hawala by adeel to sami</v>
          </cell>
          <cell r="E22737">
            <v>1000000</v>
          </cell>
        </row>
        <row r="22738">
          <cell r="B22738" t="str">
            <v>Meezan Gujranwala</v>
          </cell>
          <cell r="C22738" t="str">
            <v>Material</v>
          </cell>
          <cell r="D22738" t="str">
            <v>Online by adeel to khalid care of touqeer</v>
          </cell>
          <cell r="E22738">
            <v>100000</v>
          </cell>
        </row>
        <row r="22739">
          <cell r="B22739" t="str">
            <v>o/m NASTP</v>
          </cell>
          <cell r="C22739" t="str">
            <v>maxon chemical</v>
          </cell>
          <cell r="D22739" t="str">
            <v xml:space="preserve">Online by adeel to bushra shamim </v>
          </cell>
          <cell r="E22739">
            <v>100000</v>
          </cell>
        </row>
        <row r="22740">
          <cell r="B22740" t="str">
            <v>office</v>
          </cell>
          <cell r="C22740" t="str">
            <v>water tanker</v>
          </cell>
          <cell r="D22740" t="str">
            <v>paid for Dec + Jan water tanker</v>
          </cell>
          <cell r="E22740">
            <v>10650</v>
          </cell>
        </row>
        <row r="22741">
          <cell r="B22741" t="str">
            <v>NASTP II</v>
          </cell>
          <cell r="C22741" t="str">
            <v>fare</v>
          </cell>
          <cell r="D22741" t="str">
            <v>paid</v>
          </cell>
          <cell r="E22741">
            <v>2200</v>
          </cell>
        </row>
        <row r="22742">
          <cell r="B22742" t="str">
            <v>Imtiaz supermarket</v>
          </cell>
          <cell r="C22742" t="str">
            <v>misc</v>
          </cell>
          <cell r="D22742" t="str">
            <v>jahangeer mobile balance</v>
          </cell>
          <cell r="E22742">
            <v>1380</v>
          </cell>
        </row>
        <row r="22743">
          <cell r="B22743" t="str">
            <v>BAH Fire work</v>
          </cell>
          <cell r="C22743" t="str">
            <v>crescent corporation</v>
          </cell>
          <cell r="D22743" t="str">
            <v>cash paid against GST amount</v>
          </cell>
          <cell r="E22743">
            <v>12850</v>
          </cell>
        </row>
        <row r="22744">
          <cell r="B22744" t="str">
            <v>office</v>
          </cell>
          <cell r="C22744" t="str">
            <v>misc</v>
          </cell>
          <cell r="D22744" t="str">
            <v>umer for office use</v>
          </cell>
          <cell r="E22744">
            <v>3000</v>
          </cell>
        </row>
        <row r="22745">
          <cell r="B22745" t="str">
            <v>Gul Ahmed</v>
          </cell>
          <cell r="C22745" t="str">
            <v>misc</v>
          </cell>
          <cell r="D22745" t="str">
            <v>To shakeel for checker plate labour + cuttings</v>
          </cell>
          <cell r="E22745">
            <v>5000</v>
          </cell>
        </row>
        <row r="22746">
          <cell r="B22746" t="str">
            <v>CITI Bank</v>
          </cell>
          <cell r="C22746" t="str">
            <v>fare</v>
          </cell>
          <cell r="D22746" t="str">
            <v>paid</v>
          </cell>
          <cell r="E22746">
            <v>550</v>
          </cell>
        </row>
        <row r="22747">
          <cell r="B22747" t="str">
            <v>office</v>
          </cell>
          <cell r="C22747" t="str">
            <v>misc</v>
          </cell>
          <cell r="D22747" t="str">
            <v>purchased 02 Nos stamp paper Nov + Dec for rent renewals</v>
          </cell>
          <cell r="E22747">
            <v>310</v>
          </cell>
        </row>
        <row r="22748">
          <cell r="B22748" t="str">
            <v>Gul Ahmed</v>
          </cell>
          <cell r="C22748" t="str">
            <v>misc</v>
          </cell>
          <cell r="D22748" t="str">
            <v>TO adnan shamsi for VRF commissioning + Refrigerant 410 / 3.5 Kg</v>
          </cell>
          <cell r="E22748">
            <v>21000</v>
          </cell>
        </row>
        <row r="22749">
          <cell r="B22749" t="str">
            <v>Spar supermarket</v>
          </cell>
          <cell r="C22749" t="str">
            <v>Shabbir Brothers</v>
          </cell>
          <cell r="D22749" t="str">
            <v>cash collect by anees from shabbir brothers</v>
          </cell>
          <cell r="E22749">
            <v>34000</v>
          </cell>
        </row>
        <row r="22750">
          <cell r="B22750" t="str">
            <v>BAH Fire work</v>
          </cell>
          <cell r="C22750" t="str">
            <v>crescent corporation</v>
          </cell>
          <cell r="D22750" t="str">
            <v>Online by adeel to crescent corporation</v>
          </cell>
          <cell r="E22750">
            <v>70470</v>
          </cell>
        </row>
        <row r="22751">
          <cell r="B22751" t="str">
            <v>Mall of Pindi</v>
          </cell>
          <cell r="C22751" t="str">
            <v>Material</v>
          </cell>
          <cell r="D22751" t="str">
            <v>Online by adeel to engr Ahsan for site expenses</v>
          </cell>
          <cell r="E22751">
            <v>94560</v>
          </cell>
        </row>
        <row r="22752">
          <cell r="B22752" t="str">
            <v>PSYCHIATRY JPMC</v>
          </cell>
          <cell r="C22752" t="str">
            <v>Material</v>
          </cell>
          <cell r="D22752" t="str">
            <v>jpmc invoices by nadeem bhai</v>
          </cell>
          <cell r="E22752">
            <v>5000</v>
          </cell>
        </row>
        <row r="22753">
          <cell r="B22753" t="str">
            <v>saifee hospital</v>
          </cell>
          <cell r="C22753" t="str">
            <v>Material</v>
          </cell>
          <cell r="D22753" t="str">
            <v>saifee hospital invoices by nadeem bhai</v>
          </cell>
          <cell r="E22753">
            <v>8200</v>
          </cell>
        </row>
        <row r="22754">
          <cell r="B22754" t="str">
            <v>Imtiaz supermarket</v>
          </cell>
          <cell r="C22754" t="str">
            <v>Material</v>
          </cell>
          <cell r="D22754" t="str">
            <v>imtiaz invoices by nadeem bhai</v>
          </cell>
          <cell r="E22754">
            <v>2660</v>
          </cell>
        </row>
        <row r="22755">
          <cell r="B22755" t="str">
            <v>Meezan bank Head office</v>
          </cell>
          <cell r="C22755" t="str">
            <v>Material</v>
          </cell>
          <cell r="D22755" t="str">
            <v>Meezan invoices by nadeem bhai</v>
          </cell>
          <cell r="E22755">
            <v>10550</v>
          </cell>
        </row>
        <row r="22756">
          <cell r="B22756" t="str">
            <v>FTC Floors</v>
          </cell>
          <cell r="C22756" t="str">
            <v>Material</v>
          </cell>
          <cell r="D22756" t="str">
            <v>ftc invoices by nadeem bhai</v>
          </cell>
          <cell r="E22756">
            <v>4000</v>
          </cell>
        </row>
        <row r="22757">
          <cell r="B22757" t="str">
            <v xml:space="preserve">MHR Personal </v>
          </cell>
          <cell r="C22757" t="str">
            <v>misc</v>
          </cell>
          <cell r="D22757" t="str">
            <v>Ticket from LHR to KHI (Rehana Rehman) by BH</v>
          </cell>
          <cell r="E22757">
            <v>63000</v>
          </cell>
        </row>
        <row r="22758">
          <cell r="B22758" t="str">
            <v>Imtiaz supermarket</v>
          </cell>
          <cell r="C22758" t="str">
            <v>material</v>
          </cell>
          <cell r="D22758" t="str">
            <v>misc invoices by faheem</v>
          </cell>
          <cell r="E22758">
            <v>21340</v>
          </cell>
        </row>
        <row r="22759">
          <cell r="B22759" t="str">
            <v>Rehmat shipping</v>
          </cell>
          <cell r="C22759" t="str">
            <v>material</v>
          </cell>
          <cell r="D22759" t="str">
            <v>misc invoices by faheem</v>
          </cell>
          <cell r="E22759">
            <v>36780</v>
          </cell>
        </row>
        <row r="22760">
          <cell r="B22760" t="str">
            <v>Gul Ahmed</v>
          </cell>
          <cell r="C22760" t="str">
            <v>material</v>
          </cell>
          <cell r="D22760" t="str">
            <v>misc invoices by faheem</v>
          </cell>
          <cell r="E22760">
            <v>59670</v>
          </cell>
        </row>
        <row r="22761">
          <cell r="B22761" t="str">
            <v xml:space="preserve">MHR Personal </v>
          </cell>
          <cell r="C22761" t="str">
            <v>material</v>
          </cell>
          <cell r="D22761" t="str">
            <v>misc invoices by faheem</v>
          </cell>
          <cell r="E22761">
            <v>40000</v>
          </cell>
        </row>
        <row r="22762">
          <cell r="B22762" t="str">
            <v>Meezan bank Head office</v>
          </cell>
          <cell r="C22762" t="str">
            <v>fuel</v>
          </cell>
          <cell r="D22762" t="str">
            <v>To nadeem bhai</v>
          </cell>
          <cell r="E22762">
            <v>1000</v>
          </cell>
        </row>
        <row r="22763">
          <cell r="B22763" t="str">
            <v>NASTP II</v>
          </cell>
          <cell r="C22763" t="str">
            <v>fare</v>
          </cell>
          <cell r="D22763" t="str">
            <v>paid</v>
          </cell>
          <cell r="E22763">
            <v>2200</v>
          </cell>
        </row>
        <row r="22764">
          <cell r="B22764" t="str">
            <v>engro 7th floor</v>
          </cell>
          <cell r="C22764" t="str">
            <v>material</v>
          </cell>
          <cell r="D22764" t="str">
            <v>purchased reduser by laraib</v>
          </cell>
          <cell r="E22764">
            <v>300</v>
          </cell>
        </row>
        <row r="22765">
          <cell r="B22765" t="str">
            <v>office</v>
          </cell>
          <cell r="C22765" t="str">
            <v>misc</v>
          </cell>
          <cell r="D22765" t="str">
            <v>umer for office use</v>
          </cell>
          <cell r="E22765">
            <v>4000</v>
          </cell>
        </row>
        <row r="22766">
          <cell r="B22766" t="str">
            <v>GSK DMC</v>
          </cell>
          <cell r="C22766" t="str">
            <v>fuel</v>
          </cell>
          <cell r="D22766" t="str">
            <v>to kamran</v>
          </cell>
          <cell r="E22766">
            <v>500</v>
          </cell>
        </row>
        <row r="22767">
          <cell r="B22767" t="str">
            <v>Meezan bank Head office</v>
          </cell>
          <cell r="C22767" t="str">
            <v>fuel</v>
          </cell>
          <cell r="D22767" t="str">
            <v>To nadeem bhai</v>
          </cell>
          <cell r="E22767">
            <v>2000</v>
          </cell>
        </row>
        <row r="22768">
          <cell r="B22768" t="str">
            <v>Zeta Mall</v>
          </cell>
          <cell r="C22768" t="str">
            <v>forte pakistan</v>
          </cell>
          <cell r="D22768" t="str">
            <v>Online by adeel to ahmad gulzar forte pak purhcased 33 insulation rolls)</v>
          </cell>
          <cell r="E22768">
            <v>500000</v>
          </cell>
        </row>
        <row r="22769">
          <cell r="B22769" t="str">
            <v>Zeta Mall</v>
          </cell>
          <cell r="C22769" t="str">
            <v>forte pakistan</v>
          </cell>
          <cell r="D22769" t="str">
            <v>Online by adeel to ahmad gulzar forte pak purhcased 33 insulation rolls)</v>
          </cell>
          <cell r="E22769">
            <v>315400</v>
          </cell>
        </row>
        <row r="22770">
          <cell r="B22770" t="str">
            <v>Zeta Mall</v>
          </cell>
          <cell r="C22770" t="str">
            <v>forte pakistan</v>
          </cell>
          <cell r="D22770" t="str">
            <v>Online by adeel to ahmad gulzar forte pak purhcased 33 insulation rolls)</v>
          </cell>
          <cell r="E22770">
            <v>300000</v>
          </cell>
        </row>
        <row r="22771">
          <cell r="B22771" t="str">
            <v>BAH Fire work</v>
          </cell>
          <cell r="C22771" t="str">
            <v>material</v>
          </cell>
          <cell r="D22771" t="str">
            <v>purchased Nt washer gasket C chaneel and PVC pipe</v>
          </cell>
          <cell r="E22771">
            <v>15820</v>
          </cell>
        </row>
        <row r="22772">
          <cell r="B22772" t="str">
            <v>BAH Fire work</v>
          </cell>
          <cell r="C22772" t="str">
            <v>fare</v>
          </cell>
          <cell r="D22772" t="str">
            <v>paid</v>
          </cell>
          <cell r="E22772">
            <v>1500</v>
          </cell>
        </row>
        <row r="22773">
          <cell r="B22773" t="str">
            <v>FTC Floors</v>
          </cell>
          <cell r="C22773" t="str">
            <v>sami</v>
          </cell>
          <cell r="D22773" t="str">
            <v>To sami for site safety shoes and other items</v>
          </cell>
          <cell r="E22773">
            <v>5000</v>
          </cell>
        </row>
        <row r="22774">
          <cell r="B22774" t="str">
            <v>Spar supermarket</v>
          </cell>
          <cell r="C22774" t="str">
            <v>material</v>
          </cell>
          <cell r="D22774" t="str">
            <v>purchased screw and bit by moiz</v>
          </cell>
          <cell r="E22774">
            <v>1050</v>
          </cell>
        </row>
        <row r="22775">
          <cell r="B22775" t="str">
            <v>BAH Fire work</v>
          </cell>
          <cell r="C22775" t="str">
            <v>material</v>
          </cell>
          <cell r="D22775" t="str">
            <v>purchased MS Plate + fuel</v>
          </cell>
          <cell r="E22775">
            <v>6200</v>
          </cell>
        </row>
        <row r="22776">
          <cell r="B22776" t="str">
            <v>BAH Fire work</v>
          </cell>
          <cell r="C22776" t="str">
            <v>fare</v>
          </cell>
          <cell r="D22776" t="str">
            <v>Blue lines cargo from crrescent + Fare</v>
          </cell>
          <cell r="E22776">
            <v>5380</v>
          </cell>
        </row>
        <row r="22777">
          <cell r="B22777" t="str">
            <v>Zeta Mall</v>
          </cell>
          <cell r="C22777" t="str">
            <v>transportation</v>
          </cell>
          <cell r="D22777" t="str">
            <v>paid for forte insulation fare</v>
          </cell>
          <cell r="E22777">
            <v>7500</v>
          </cell>
        </row>
        <row r="22778">
          <cell r="B22778" t="str">
            <v>NICVD</v>
          </cell>
          <cell r="C22778" t="str">
            <v>fare</v>
          </cell>
          <cell r="D22778" t="str">
            <v>paid</v>
          </cell>
          <cell r="E22778">
            <v>800</v>
          </cell>
        </row>
        <row r="22779">
          <cell r="B22779" t="str">
            <v>Gul Ahmed</v>
          </cell>
          <cell r="C22779" t="str">
            <v>material</v>
          </cell>
          <cell r="D22779" t="str">
            <v>purchased nut bolts</v>
          </cell>
          <cell r="E22779">
            <v>1000</v>
          </cell>
        </row>
        <row r="22780">
          <cell r="B22780" t="str">
            <v>BAH Fire work</v>
          </cell>
          <cell r="C22780" t="str">
            <v>fare</v>
          </cell>
          <cell r="D22780" t="str">
            <v>paid</v>
          </cell>
          <cell r="E22780">
            <v>1400</v>
          </cell>
        </row>
        <row r="22781">
          <cell r="B22781" t="str">
            <v>saifee hospital</v>
          </cell>
          <cell r="C22781" t="str">
            <v>fare</v>
          </cell>
          <cell r="D22781" t="str">
            <v>paid</v>
          </cell>
          <cell r="E22781">
            <v>1500</v>
          </cell>
        </row>
        <row r="22782">
          <cell r="B22782" t="str">
            <v>CITI Bank</v>
          </cell>
          <cell r="C22782" t="str">
            <v>fare</v>
          </cell>
          <cell r="D22782" t="str">
            <v>paid</v>
          </cell>
          <cell r="E22782">
            <v>2100</v>
          </cell>
        </row>
        <row r="22783">
          <cell r="B22783" t="str">
            <v>Imtiaz supermarket</v>
          </cell>
          <cell r="C22783" t="str">
            <v>material</v>
          </cell>
          <cell r="D22783" t="str">
            <v>purchased electric heater from inco (by nadeem bhai)</v>
          </cell>
          <cell r="E22783">
            <v>13500</v>
          </cell>
        </row>
        <row r="22784">
          <cell r="B22784" t="str">
            <v>FTC Floors</v>
          </cell>
          <cell r="C22784" t="str">
            <v>transportation</v>
          </cell>
          <cell r="D22784" t="str">
            <v>paid for washroom waste from site</v>
          </cell>
          <cell r="E22784">
            <v>9000</v>
          </cell>
        </row>
        <row r="22785">
          <cell r="B22785" t="str">
            <v>Zeta Mall</v>
          </cell>
          <cell r="C22785" t="str">
            <v>transportation</v>
          </cell>
          <cell r="D22785" t="str">
            <v>paid for shehzore truck for  material</v>
          </cell>
          <cell r="E22785">
            <v>3000</v>
          </cell>
        </row>
        <row r="22786">
          <cell r="B22786" t="str">
            <v>office</v>
          </cell>
          <cell r="C22786" t="str">
            <v>misc</v>
          </cell>
          <cell r="D22786" t="str">
            <v>umer for office use</v>
          </cell>
          <cell r="E22786">
            <v>4000</v>
          </cell>
        </row>
        <row r="22787">
          <cell r="B22787" t="str">
            <v>Meezan bank Head office</v>
          </cell>
          <cell r="C22787" t="str">
            <v>misc</v>
          </cell>
          <cell r="D22787" t="str">
            <v>TO amir engr for super card (jan 25)</v>
          </cell>
          <cell r="E22787">
            <v>1500</v>
          </cell>
        </row>
        <row r="22788">
          <cell r="B22788" t="str">
            <v>Gul Ahmed</v>
          </cell>
          <cell r="C22788" t="str">
            <v>shakeel duct</v>
          </cell>
          <cell r="D22788" t="str">
            <v>cash paid for site</v>
          </cell>
          <cell r="E22788">
            <v>15000</v>
          </cell>
        </row>
        <row r="22789">
          <cell r="B22789" t="str">
            <v>FTC Floors</v>
          </cell>
          <cell r="C22789" t="str">
            <v>tasleem</v>
          </cell>
          <cell r="D22789" t="str">
            <v>cash paid (via jazz cash) recommend by nadeem bhai</v>
          </cell>
          <cell r="E22789">
            <v>20000</v>
          </cell>
        </row>
        <row r="22790">
          <cell r="B22790" t="str">
            <v>Gul Ahmed</v>
          </cell>
          <cell r="C22790" t="str">
            <v>fare</v>
          </cell>
          <cell r="D22790" t="str">
            <v>paid</v>
          </cell>
          <cell r="E22790">
            <v>500</v>
          </cell>
        </row>
        <row r="22791">
          <cell r="B22791" t="str">
            <v>NASTP II</v>
          </cell>
          <cell r="C22791" t="str">
            <v>material</v>
          </cell>
          <cell r="D22791" t="str">
            <v>purchased 3 bucket water shields from moiz</v>
          </cell>
          <cell r="E22791">
            <v>47870</v>
          </cell>
        </row>
        <row r="22792">
          <cell r="B22792" t="str">
            <v>CITI Bank</v>
          </cell>
          <cell r="C22792" t="str">
            <v>fare</v>
          </cell>
          <cell r="D22792" t="str">
            <v>paid</v>
          </cell>
          <cell r="E22792">
            <v>1000</v>
          </cell>
        </row>
        <row r="22793">
          <cell r="B22793" t="str">
            <v>Spar supermarket</v>
          </cell>
          <cell r="C22793" t="str">
            <v>fare</v>
          </cell>
          <cell r="D22793" t="str">
            <v>paid</v>
          </cell>
          <cell r="E22793">
            <v>1500</v>
          </cell>
        </row>
        <row r="22794">
          <cell r="B22794" t="str">
            <v>Mall of Pindi</v>
          </cell>
          <cell r="C22794" t="str">
            <v>transportation</v>
          </cell>
          <cell r="D22794" t="str">
            <v>Online by adeel to tariq khan judoon for advance paid for truck</v>
          </cell>
          <cell r="E22794">
            <v>80000</v>
          </cell>
        </row>
        <row r="22795">
          <cell r="B22795" t="str">
            <v>Gul Ahmed</v>
          </cell>
          <cell r="C22795" t="str">
            <v>material</v>
          </cell>
          <cell r="D22795" t="str">
            <v>TO shakeel for purchase of angle, cloth and other items</v>
          </cell>
          <cell r="E22795">
            <v>15000</v>
          </cell>
        </row>
        <row r="22796">
          <cell r="B22796" t="str">
            <v>NICVD</v>
          </cell>
          <cell r="C22796" t="str">
            <v>fare</v>
          </cell>
          <cell r="D22796" t="str">
            <v>paid</v>
          </cell>
          <cell r="E22796">
            <v>500</v>
          </cell>
        </row>
        <row r="22797">
          <cell r="B22797" t="str">
            <v>CITI Bank</v>
          </cell>
          <cell r="C22797" t="str">
            <v>fare</v>
          </cell>
          <cell r="D22797" t="str">
            <v>bykia</v>
          </cell>
          <cell r="E22797">
            <v>350</v>
          </cell>
        </row>
        <row r="22798">
          <cell r="B22798" t="str">
            <v>BAH Fire work</v>
          </cell>
          <cell r="C22798" t="str">
            <v>fare</v>
          </cell>
          <cell r="D22798" t="str">
            <v>paid</v>
          </cell>
          <cell r="E22798">
            <v>1000</v>
          </cell>
        </row>
        <row r="22799">
          <cell r="B22799" t="str">
            <v>office</v>
          </cell>
          <cell r="C22799" t="str">
            <v>misc</v>
          </cell>
          <cell r="D22799" t="str">
            <v>umer for office use</v>
          </cell>
          <cell r="E22799">
            <v>3000</v>
          </cell>
        </row>
        <row r="22800">
          <cell r="B22800" t="str">
            <v>BAH 12th Floor</v>
          </cell>
          <cell r="C22800" t="str">
            <v>pioneer steel</v>
          </cell>
          <cell r="D22800" t="str">
            <v>cash collect by sheeraz pioneer steel (from al madina) = 245000</v>
          </cell>
          <cell r="E22800">
            <v>3750</v>
          </cell>
        </row>
        <row r="22801">
          <cell r="B22801" t="str">
            <v>GSK DMC</v>
          </cell>
          <cell r="C22801" t="str">
            <v>pioneer steel</v>
          </cell>
          <cell r="D22801" t="str">
            <v>cash collect by sheeraz pioneer steel (from al madina) = 245000</v>
          </cell>
          <cell r="E22801">
            <v>85478</v>
          </cell>
        </row>
        <row r="22802">
          <cell r="B22802" t="str">
            <v>BAH Fire work</v>
          </cell>
          <cell r="C22802" t="str">
            <v>pioneer steel</v>
          </cell>
          <cell r="D22802" t="str">
            <v>cash collect by sheeraz pioneer steel (from al madina) = 245000</v>
          </cell>
          <cell r="E22802">
            <v>36970</v>
          </cell>
        </row>
        <row r="22803">
          <cell r="B22803" t="str">
            <v>meezan gujranwala</v>
          </cell>
          <cell r="C22803" t="str">
            <v>pioneer steel</v>
          </cell>
          <cell r="D22803" t="str">
            <v>cash collect by sheeraz pioneer steel (from al madina) = 245000</v>
          </cell>
          <cell r="E22803">
            <v>88450</v>
          </cell>
        </row>
        <row r="22804">
          <cell r="B22804" t="str">
            <v>J outlet lucky one mall</v>
          </cell>
          <cell r="C22804" t="str">
            <v>pioneer steel</v>
          </cell>
          <cell r="D22804" t="str">
            <v>cash collect by sheeraz pioneer steel (from al madina) = 245000</v>
          </cell>
          <cell r="E22804">
            <v>30352</v>
          </cell>
        </row>
        <row r="22805">
          <cell r="B22805" t="str">
            <v>J outlet lucky one mall</v>
          </cell>
          <cell r="C22805" t="str">
            <v>Zaman contractor</v>
          </cell>
          <cell r="D22805" t="str">
            <v>online by adeel to zaman contractor</v>
          </cell>
          <cell r="E22805">
            <v>85000</v>
          </cell>
        </row>
        <row r="22806">
          <cell r="B22806" t="str">
            <v>NICVD</v>
          </cell>
          <cell r="C22806" t="str">
            <v>Wazeer ducting</v>
          </cell>
          <cell r="D22806" t="str">
            <v>Online by adeel to wazeer duct = 250,000</v>
          </cell>
          <cell r="E22806">
            <v>125000</v>
          </cell>
        </row>
        <row r="22807">
          <cell r="B22807" t="str">
            <v>Spar supermarket</v>
          </cell>
          <cell r="C22807" t="str">
            <v>Wazeer ducting</v>
          </cell>
          <cell r="D22807" t="str">
            <v>Online by adeel to wazeer duct = 250,000</v>
          </cell>
          <cell r="E22807">
            <v>125000</v>
          </cell>
        </row>
        <row r="22808">
          <cell r="B22808" t="str">
            <v>BAH Fire work</v>
          </cell>
          <cell r="C22808" t="str">
            <v>Material</v>
          </cell>
          <cell r="D22808" t="str">
            <v>misc material by mukhtiar</v>
          </cell>
          <cell r="E22808">
            <v>31900</v>
          </cell>
        </row>
        <row r="22809">
          <cell r="B22809" t="str">
            <v>Spar supermarket</v>
          </cell>
          <cell r="C22809" t="str">
            <v>misc</v>
          </cell>
          <cell r="D22809" t="str">
            <v>Regger shiftings, Iron chain safety lock + labour by moiz</v>
          </cell>
          <cell r="E22809">
            <v>6700</v>
          </cell>
        </row>
        <row r="22810">
          <cell r="B22810" t="str">
            <v xml:space="preserve">MHR Personal </v>
          </cell>
          <cell r="C22810" t="str">
            <v>utilities bills</v>
          </cell>
          <cell r="D22810" t="str">
            <v>ptcl bills paid</v>
          </cell>
          <cell r="E22810">
            <v>3165</v>
          </cell>
        </row>
        <row r="22811">
          <cell r="B22811" t="str">
            <v>office</v>
          </cell>
          <cell r="C22811" t="str">
            <v>utilities bills</v>
          </cell>
          <cell r="D22811" t="str">
            <v>ptcl bills paid</v>
          </cell>
          <cell r="E22811">
            <v>10860</v>
          </cell>
        </row>
        <row r="22812">
          <cell r="B22812" t="str">
            <v>office</v>
          </cell>
          <cell r="C22812" t="str">
            <v>misc</v>
          </cell>
          <cell r="D22812" t="str">
            <v>purchased highlighers and pen by Irfan bhai</v>
          </cell>
          <cell r="E22812">
            <v>350</v>
          </cell>
        </row>
        <row r="22813">
          <cell r="B22813" t="str">
            <v>engro 7th floor</v>
          </cell>
          <cell r="C22813" t="str">
            <v>ahsan insulation</v>
          </cell>
          <cell r="D22813" t="str">
            <v>cash paid</v>
          </cell>
          <cell r="E22813">
            <v>10000</v>
          </cell>
        </row>
        <row r="22814">
          <cell r="B22814" t="str">
            <v>Imtiaz supermarket</v>
          </cell>
          <cell r="C22814" t="str">
            <v>misc</v>
          </cell>
          <cell r="D22814" t="str">
            <v>To Qayyum (sundays lunch amount)</v>
          </cell>
          <cell r="E22814">
            <v>3000</v>
          </cell>
        </row>
        <row r="22815">
          <cell r="B22815" t="str">
            <v>Gul Ahmed</v>
          </cell>
          <cell r="C22815" t="str">
            <v>material</v>
          </cell>
          <cell r="D22815" t="str">
            <v>TO shakeel for purchase of angle, cloth and other items</v>
          </cell>
          <cell r="E22815">
            <v>12000</v>
          </cell>
        </row>
        <row r="22816">
          <cell r="B22816" t="str">
            <v>BAH Fire work</v>
          </cell>
          <cell r="C22816" t="str">
            <v>misc</v>
          </cell>
          <cell r="D22816" t="str">
            <v>To Rohail for site labour, sundays lunch, tea refreshment</v>
          </cell>
          <cell r="E22816">
            <v>5000</v>
          </cell>
        </row>
        <row r="22817">
          <cell r="B22817" t="str">
            <v>CITI Bank</v>
          </cell>
          <cell r="C22817" t="str">
            <v>material</v>
          </cell>
          <cell r="D22817" t="str">
            <v>To majid for purchasing of citi bank plumbing fittings (jazz cash)</v>
          </cell>
          <cell r="E22817">
            <v>29800</v>
          </cell>
        </row>
        <row r="22818">
          <cell r="B22818" t="str">
            <v>Gul Ahmed</v>
          </cell>
          <cell r="C22818" t="str">
            <v>nexus engineering</v>
          </cell>
          <cell r="D22818" t="str">
            <v>purchased 12 nos cover plate for sprinkler by ahsan</v>
          </cell>
          <cell r="E22818">
            <v>9600</v>
          </cell>
        </row>
        <row r="22819">
          <cell r="B22819" t="str">
            <v>BAH Fire work</v>
          </cell>
          <cell r="C22819" t="str">
            <v>material</v>
          </cell>
          <cell r="D22819" t="str">
            <v>purchased colour material</v>
          </cell>
          <cell r="E22819">
            <v>6170</v>
          </cell>
        </row>
        <row r="22820">
          <cell r="B22820" t="str">
            <v>Gul Ahmed</v>
          </cell>
          <cell r="C22820" t="str">
            <v>fuel</v>
          </cell>
          <cell r="D22820" t="str">
            <v xml:space="preserve">to ahsan </v>
          </cell>
          <cell r="E22820">
            <v>1000</v>
          </cell>
        </row>
        <row r="22821">
          <cell r="B22821" t="str">
            <v>engro 7th floor</v>
          </cell>
          <cell r="C22821" t="str">
            <v>misc</v>
          </cell>
          <cell r="D22821" t="str">
            <v>To Shahzaib for site expenses</v>
          </cell>
          <cell r="E22821">
            <v>4140</v>
          </cell>
        </row>
        <row r="22822">
          <cell r="B22822" t="str">
            <v>Meezan Gujranwala</v>
          </cell>
          <cell r="C22822" t="str">
            <v>material</v>
          </cell>
          <cell r="D22822" t="str">
            <v>Online by Al madina To asadullah for fittings</v>
          </cell>
          <cell r="E22822">
            <v>33675</v>
          </cell>
        </row>
        <row r="22823">
          <cell r="B22823" t="str">
            <v>Spar supermarket</v>
          </cell>
          <cell r="C22823" t="str">
            <v>amir contractor</v>
          </cell>
          <cell r="D22823" t="str">
            <v>Online by Al madina To amir contractor</v>
          </cell>
          <cell r="E22823">
            <v>100000</v>
          </cell>
        </row>
        <row r="22824">
          <cell r="B22824" t="str">
            <v>zeta mall</v>
          </cell>
          <cell r="C22824" t="str">
            <v>Material</v>
          </cell>
          <cell r="D22824" t="str">
            <v>Online by adeel to waqar brothers for sprinklers purchased</v>
          </cell>
          <cell r="E22824">
            <v>194000</v>
          </cell>
        </row>
        <row r="22825">
          <cell r="B22825" t="str">
            <v>office</v>
          </cell>
          <cell r="C22825" t="str">
            <v>misc</v>
          </cell>
          <cell r="D22825" t="str">
            <v>umer for office use</v>
          </cell>
          <cell r="E22825">
            <v>3000</v>
          </cell>
        </row>
        <row r="22826">
          <cell r="B22826" t="str">
            <v>engro 7th floor</v>
          </cell>
          <cell r="C22826" t="str">
            <v>material</v>
          </cell>
          <cell r="D22826" t="str">
            <v>purchsed colour material</v>
          </cell>
          <cell r="E22826">
            <v>5000</v>
          </cell>
        </row>
        <row r="22827">
          <cell r="B22827" t="str">
            <v>NASTP II</v>
          </cell>
          <cell r="C22827" t="str">
            <v>material</v>
          </cell>
          <cell r="D22827" t="str">
            <v>purchased 10 than clothes</v>
          </cell>
          <cell r="E22827">
            <v>32500</v>
          </cell>
        </row>
        <row r="22828">
          <cell r="B22828" t="str">
            <v>NASTP II</v>
          </cell>
          <cell r="C22828" t="str">
            <v>material</v>
          </cell>
          <cell r="D22828" t="str">
            <v>purchased 10 burni glue</v>
          </cell>
          <cell r="E22828">
            <v>17000</v>
          </cell>
        </row>
        <row r="22829">
          <cell r="B22829" t="str">
            <v>NASTP II</v>
          </cell>
          <cell r="C22829" t="str">
            <v>material</v>
          </cell>
          <cell r="D22829" t="str">
            <v>purchased 10 carton tapes euro</v>
          </cell>
          <cell r="E22829">
            <v>20990</v>
          </cell>
        </row>
        <row r="22830">
          <cell r="B22830" t="str">
            <v>Imtiaz supermarket</v>
          </cell>
          <cell r="C22830" t="str">
            <v>mukhtiar</v>
          </cell>
          <cell r="D22830" t="str">
            <v>purchased coupling + gloves</v>
          </cell>
          <cell r="E22830">
            <v>2100</v>
          </cell>
        </row>
        <row r="22831">
          <cell r="B22831" t="str">
            <v>Meezan bank Head office</v>
          </cell>
          <cell r="C22831" t="str">
            <v>fast cool</v>
          </cell>
          <cell r="D22831" t="str">
            <v>purchased glue</v>
          </cell>
          <cell r="E22831">
            <v>10900</v>
          </cell>
        </row>
        <row r="22832">
          <cell r="B22832" t="str">
            <v>engro 7th floor</v>
          </cell>
          <cell r="C22832" t="str">
            <v>fare</v>
          </cell>
          <cell r="D22832" t="str">
            <v>paid</v>
          </cell>
          <cell r="E22832">
            <v>3000</v>
          </cell>
        </row>
        <row r="22833">
          <cell r="B22833" t="str">
            <v>Spar supermarket</v>
          </cell>
          <cell r="C22833" t="str">
            <v>fare</v>
          </cell>
          <cell r="D22833" t="str">
            <v>paid</v>
          </cell>
          <cell r="E22833">
            <v>1200</v>
          </cell>
        </row>
        <row r="22834">
          <cell r="B22834" t="str">
            <v>Meezan bank Head office</v>
          </cell>
          <cell r="C22834" t="str">
            <v>material</v>
          </cell>
          <cell r="D22834" t="str">
            <v>purchased 2 balti water shield from Moiz duct</v>
          </cell>
          <cell r="E22834">
            <v>31000</v>
          </cell>
        </row>
        <row r="22835">
          <cell r="B22835" t="str">
            <v>Gul Ahmed</v>
          </cell>
          <cell r="C22835" t="str">
            <v>fare</v>
          </cell>
          <cell r="D22835" t="str">
            <v>paid</v>
          </cell>
          <cell r="E22835">
            <v>1600</v>
          </cell>
        </row>
        <row r="22836">
          <cell r="B22836" t="str">
            <v xml:space="preserve">MHR Personal </v>
          </cell>
          <cell r="C22836" t="str">
            <v>utilities bills</v>
          </cell>
          <cell r="D22836" t="str">
            <v xml:space="preserve">k ELEC bil </v>
          </cell>
          <cell r="E22836">
            <v>33977</v>
          </cell>
        </row>
        <row r="22837">
          <cell r="B22837" t="str">
            <v>office</v>
          </cell>
          <cell r="C22837" t="str">
            <v>utilities bills</v>
          </cell>
          <cell r="D22837" t="str">
            <v xml:space="preserve">k ELEC bil </v>
          </cell>
          <cell r="E22837">
            <v>16117</v>
          </cell>
        </row>
        <row r="22838">
          <cell r="B22838" t="str">
            <v>Spar supermarket</v>
          </cell>
          <cell r="C22838" t="str">
            <v>Delite Engineering</v>
          </cell>
          <cell r="D22838" t="str">
            <v>Cash paid by BH for copper pipe deal (from DIB chq # 02483808</v>
          </cell>
          <cell r="E22838">
            <v>2000000</v>
          </cell>
        </row>
        <row r="22839">
          <cell r="B22839" t="str">
            <v>Spar supermarket</v>
          </cell>
          <cell r="C22839" t="str">
            <v>Delite Engineering</v>
          </cell>
          <cell r="D22839" t="str">
            <v>Remaining cash paid to Delite engineering (from office cash)</v>
          </cell>
          <cell r="E22839">
            <v>150000</v>
          </cell>
        </row>
        <row r="22840">
          <cell r="B22840" t="str">
            <v>Meezan bank Head office</v>
          </cell>
          <cell r="C22840" t="str">
            <v>fare</v>
          </cell>
          <cell r="D22840" t="str">
            <v>paid</v>
          </cell>
          <cell r="E22840">
            <v>2500</v>
          </cell>
        </row>
        <row r="22841">
          <cell r="B22841" t="str">
            <v>Mall of Pindi</v>
          </cell>
          <cell r="C22841" t="str">
            <v>fare</v>
          </cell>
          <cell r="D22841" t="str">
            <v>bykia</v>
          </cell>
          <cell r="E22841">
            <v>500</v>
          </cell>
        </row>
        <row r="22842">
          <cell r="B22842" t="str">
            <v>Mall of Pindi</v>
          </cell>
          <cell r="C22842" t="str">
            <v>shan controls</v>
          </cell>
          <cell r="D22842" t="str">
            <v>Cash collect by Imran shan control</v>
          </cell>
          <cell r="E22842">
            <v>400000</v>
          </cell>
        </row>
        <row r="22843">
          <cell r="B22843" t="str">
            <v>NICVD</v>
          </cell>
          <cell r="C22843" t="str">
            <v>Khurshid fans</v>
          </cell>
          <cell r="D22843" t="str">
            <v>cash collect by  imran khurshid fans Total = 800,000</v>
          </cell>
          <cell r="E22843">
            <v>400000</v>
          </cell>
        </row>
        <row r="22844">
          <cell r="B22844" t="str">
            <v>Spar supermarket</v>
          </cell>
          <cell r="C22844" t="str">
            <v>Khurshid fans</v>
          </cell>
          <cell r="D22844" t="str">
            <v>cash collect by  imran khurshid fans Total = 800,000</v>
          </cell>
          <cell r="E22844">
            <v>400000</v>
          </cell>
        </row>
        <row r="22845">
          <cell r="B22845" t="str">
            <v>Imtiaz supermarket</v>
          </cell>
          <cell r="C22845" t="str">
            <v>material</v>
          </cell>
          <cell r="D22845" t="str">
            <v>Purchased 2 coupling</v>
          </cell>
          <cell r="E22845">
            <v>3400</v>
          </cell>
        </row>
        <row r="22846">
          <cell r="B22846" t="str">
            <v>zeta mall</v>
          </cell>
          <cell r="C22846" t="str">
            <v>material</v>
          </cell>
          <cell r="D22846" t="str">
            <v>purchased black tapes 5 carton</v>
          </cell>
          <cell r="E22846">
            <v>33050</v>
          </cell>
        </row>
        <row r="22847">
          <cell r="B22847" t="str">
            <v>Meezan bank Head office</v>
          </cell>
          <cell r="C22847" t="str">
            <v>fare</v>
          </cell>
          <cell r="D22847" t="str">
            <v>paid</v>
          </cell>
          <cell r="E22847">
            <v>800</v>
          </cell>
        </row>
        <row r="22848">
          <cell r="B22848" t="str">
            <v>office</v>
          </cell>
          <cell r="C22848" t="str">
            <v>misc</v>
          </cell>
          <cell r="D22848" t="str">
            <v>umer for office use</v>
          </cell>
          <cell r="E22848">
            <v>4000</v>
          </cell>
        </row>
        <row r="22849">
          <cell r="B22849" t="str">
            <v>zeta mall</v>
          </cell>
          <cell r="C22849" t="str">
            <v>transportation</v>
          </cell>
          <cell r="D22849" t="str">
            <v>cargo tapes + Glue to islamaabad</v>
          </cell>
          <cell r="E22849">
            <v>4050</v>
          </cell>
        </row>
        <row r="22850">
          <cell r="B22850" t="str">
            <v>zeta mall</v>
          </cell>
          <cell r="C22850" t="str">
            <v>misc</v>
          </cell>
          <cell r="D22850" t="str">
            <v>Online by al madina to engr M ahsan for site expenses</v>
          </cell>
          <cell r="E22850">
            <v>83000</v>
          </cell>
        </row>
        <row r="22851">
          <cell r="B22851" t="str">
            <v>zeta mall</v>
          </cell>
          <cell r="C22851" t="str">
            <v>transportation</v>
          </cell>
          <cell r="D22851" t="str">
            <v>Online by al madina to tariq khan judoon for final payment for truck</v>
          </cell>
          <cell r="E22851">
            <v>33000</v>
          </cell>
        </row>
        <row r="22852">
          <cell r="B22852" t="str">
            <v>J out let DML</v>
          </cell>
          <cell r="C22852" t="str">
            <v>Misc</v>
          </cell>
          <cell r="D22852" t="str">
            <v>Online by al madina to tasleem altaf (requested bilal bhai wife to deposit for someone)</v>
          </cell>
          <cell r="E22852">
            <v>20000</v>
          </cell>
        </row>
        <row r="22853">
          <cell r="B22853" t="str">
            <v>BAH 12th Floor</v>
          </cell>
          <cell r="C22853" t="str">
            <v>sajid pipe</v>
          </cell>
          <cell r="D22853" t="str">
            <v>Online by al madina to sajid pipe</v>
          </cell>
          <cell r="E22853">
            <v>21000</v>
          </cell>
        </row>
        <row r="22854">
          <cell r="B22854" t="str">
            <v>o/m NASTP</v>
          </cell>
          <cell r="C22854" t="str">
            <v>Salary</v>
          </cell>
          <cell r="D22854" t="str">
            <v>Online by Adeel To Israr ahmed</v>
          </cell>
          <cell r="E22854">
            <v>187000</v>
          </cell>
        </row>
        <row r="22855">
          <cell r="B22855" t="str">
            <v>engro 7th floor</v>
          </cell>
          <cell r="C22855" t="str">
            <v>Material</v>
          </cell>
          <cell r="D22855" t="str">
            <v>Online by adeel to gul zameen (total = 153,000)</v>
          </cell>
          <cell r="E22855">
            <v>38250</v>
          </cell>
        </row>
        <row r="22856">
          <cell r="B22856" t="str">
            <v>BAH Fire work</v>
          </cell>
          <cell r="C22856" t="str">
            <v>Material</v>
          </cell>
          <cell r="D22856" t="str">
            <v>Online by adeel to gul zameen (total = 153,000)</v>
          </cell>
          <cell r="E22856">
            <v>38250</v>
          </cell>
        </row>
        <row r="22857">
          <cell r="B22857" t="str">
            <v>Gul Ahmed</v>
          </cell>
          <cell r="C22857" t="str">
            <v>Material</v>
          </cell>
          <cell r="D22857" t="str">
            <v>Online by adeel to gul zameen (total = 153,000)</v>
          </cell>
          <cell r="E22857">
            <v>38250</v>
          </cell>
        </row>
        <row r="22858">
          <cell r="B22858" t="str">
            <v>Meezan bank Head office</v>
          </cell>
          <cell r="C22858" t="str">
            <v>Material</v>
          </cell>
          <cell r="D22858" t="str">
            <v>Online by adeel to gul zameen (total = 153,000)</v>
          </cell>
          <cell r="E22858">
            <v>38250</v>
          </cell>
        </row>
        <row r="22859">
          <cell r="B22859" t="str">
            <v>Imtiaz supermarket</v>
          </cell>
          <cell r="C22859" t="str">
            <v>Kamran insulator</v>
          </cell>
          <cell r="D22859" t="str">
            <v>Online by adeel to kamran insulation for cladding work</v>
          </cell>
          <cell r="E22859">
            <v>100000</v>
          </cell>
        </row>
        <row r="22860">
          <cell r="B22860" t="str">
            <v>NICVD</v>
          </cell>
          <cell r="C22860" t="str">
            <v>fare</v>
          </cell>
          <cell r="D22860" t="str">
            <v>paid</v>
          </cell>
          <cell r="E22860">
            <v>1900</v>
          </cell>
        </row>
        <row r="22861">
          <cell r="B22861" t="str">
            <v>Spar supermarket</v>
          </cell>
          <cell r="C22861" t="str">
            <v>transportation</v>
          </cell>
          <cell r="D22861" t="str">
            <v>paid to delite for copper pipe shifting from delite to DHA</v>
          </cell>
          <cell r="E22861">
            <v>8000</v>
          </cell>
        </row>
        <row r="22862">
          <cell r="B22862" t="str">
            <v>Imtiaz supermarket</v>
          </cell>
          <cell r="C22862" t="str">
            <v>misc</v>
          </cell>
          <cell r="D22862" t="str">
            <v>misc invoices by jahangeer</v>
          </cell>
          <cell r="E22862">
            <v>4690</v>
          </cell>
        </row>
        <row r="22863">
          <cell r="B22863" t="str">
            <v>Bahria project</v>
          </cell>
          <cell r="C22863" t="str">
            <v>misc</v>
          </cell>
          <cell r="D22863" t="str">
            <v>To khushnood for site tea + fuel for 2 months (recommend by nadeem bahi)</v>
          </cell>
          <cell r="E22863">
            <v>9000</v>
          </cell>
        </row>
        <row r="22864">
          <cell r="B22864" t="str">
            <v>Meezan bank Head office</v>
          </cell>
          <cell r="C22864" t="str">
            <v>fuel</v>
          </cell>
          <cell r="D22864" t="str">
            <v>to mukhtiar for fuel</v>
          </cell>
          <cell r="E22864">
            <v>1000</v>
          </cell>
        </row>
        <row r="22865">
          <cell r="B22865" t="str">
            <v>Spar supermarket</v>
          </cell>
          <cell r="C22865" t="str">
            <v>material</v>
          </cell>
          <cell r="D22865" t="str">
            <v>purchased 1mm 2 core shielded wire from indus</v>
          </cell>
          <cell r="E22865">
            <v>35560</v>
          </cell>
        </row>
        <row r="22866">
          <cell r="B22866" t="str">
            <v>NICVD</v>
          </cell>
          <cell r="C22866" t="str">
            <v>misc</v>
          </cell>
          <cell r="D22866" t="str">
            <v>To mama pathan for cutting work at site (by hand irfan)</v>
          </cell>
          <cell r="E22866">
            <v>10000</v>
          </cell>
        </row>
        <row r="22867">
          <cell r="B22867" t="str">
            <v>BAH fire work</v>
          </cell>
          <cell r="C22867" t="str">
            <v>fare</v>
          </cell>
          <cell r="D22867" t="str">
            <v>bykia</v>
          </cell>
          <cell r="E22867">
            <v>300</v>
          </cell>
        </row>
        <row r="22868">
          <cell r="B22868" t="str">
            <v>BAH fire work</v>
          </cell>
          <cell r="C22868" t="str">
            <v>fuel</v>
          </cell>
          <cell r="D22868" t="str">
            <v xml:space="preserve">To umair </v>
          </cell>
          <cell r="E22868">
            <v>200</v>
          </cell>
        </row>
        <row r="22869">
          <cell r="B22869" t="str">
            <v>saifee hospital</v>
          </cell>
          <cell r="C22869" t="str">
            <v>material</v>
          </cell>
          <cell r="D22869" t="str">
            <v>invoices for shahid bike</v>
          </cell>
          <cell r="E22869">
            <v>1090</v>
          </cell>
        </row>
        <row r="22870">
          <cell r="B22870" t="str">
            <v>saifee hospital</v>
          </cell>
          <cell r="C22870" t="str">
            <v>material</v>
          </cell>
          <cell r="D22870" t="str">
            <v>misc invoices by shahid</v>
          </cell>
          <cell r="E22870">
            <v>19620</v>
          </cell>
        </row>
        <row r="22871">
          <cell r="B22871" t="str">
            <v>FTC Floors</v>
          </cell>
          <cell r="C22871" t="str">
            <v>material</v>
          </cell>
          <cell r="D22871" t="str">
            <v>misc invoices by shahid</v>
          </cell>
          <cell r="E22871">
            <v>13760</v>
          </cell>
        </row>
        <row r="22872">
          <cell r="B22872" t="str">
            <v>saifee hospital</v>
          </cell>
          <cell r="C22872" t="str">
            <v>material</v>
          </cell>
          <cell r="D22872" t="str">
            <v>misc invoices by shahid</v>
          </cell>
          <cell r="E22872">
            <v>36650</v>
          </cell>
        </row>
        <row r="22873">
          <cell r="B22873" t="str">
            <v>FTC Floors</v>
          </cell>
          <cell r="C22873" t="str">
            <v>material</v>
          </cell>
          <cell r="D22873" t="str">
            <v>misc invoices by shahid</v>
          </cell>
          <cell r="E22873">
            <v>22550</v>
          </cell>
        </row>
        <row r="22874">
          <cell r="B22874" t="str">
            <v>FTC Floors</v>
          </cell>
          <cell r="C22874" t="str">
            <v>material</v>
          </cell>
          <cell r="D22874" t="str">
            <v>misc invoices by shahid</v>
          </cell>
          <cell r="E22874">
            <v>20500</v>
          </cell>
        </row>
        <row r="22875">
          <cell r="B22875" t="str">
            <v>FTC Floors</v>
          </cell>
          <cell r="C22875" t="str">
            <v>tasleem</v>
          </cell>
          <cell r="D22875" t="str">
            <v>misc invoices by shahid</v>
          </cell>
          <cell r="E22875">
            <v>10000</v>
          </cell>
        </row>
        <row r="22876">
          <cell r="B22876" t="str">
            <v>Spar supermarket</v>
          </cell>
          <cell r="C22876" t="str">
            <v>Shabbir Brothers</v>
          </cell>
          <cell r="D22876" t="str">
            <v>cash collect by Mohsin care of shabbir brothers for copper fittings = 79500</v>
          </cell>
          <cell r="E22876">
            <v>63000</v>
          </cell>
        </row>
        <row r="22877">
          <cell r="B22877" t="str">
            <v>CITI Bank</v>
          </cell>
          <cell r="C22877" t="str">
            <v>Shabbir Brothers</v>
          </cell>
          <cell r="D22877" t="str">
            <v>cash collect by Mohsin care of shabbir brothers for copper fittings = 79500</v>
          </cell>
          <cell r="E22877">
            <v>16500</v>
          </cell>
        </row>
        <row r="22878">
          <cell r="B22878" t="str">
            <v>Gul Ahmed</v>
          </cell>
          <cell r="C22878" t="str">
            <v>ideas associates</v>
          </cell>
          <cell r="D22878" t="str">
            <v xml:space="preserve">Online by adeel to ideas associates </v>
          </cell>
          <cell r="E22878">
            <v>500000</v>
          </cell>
        </row>
        <row r="22879">
          <cell r="B22879" t="str">
            <v>zeta mall</v>
          </cell>
          <cell r="C22879" t="str">
            <v>Material</v>
          </cell>
          <cell r="D22879" t="str">
            <v>Online by adeel to engr Ahsan for site expenses</v>
          </cell>
          <cell r="E22879">
            <v>117760</v>
          </cell>
        </row>
        <row r="22880">
          <cell r="B22880" t="str">
            <v>Gul Ahmed</v>
          </cell>
          <cell r="C22880" t="str">
            <v>crescent corporation</v>
          </cell>
          <cell r="D22880" t="str">
            <v>Online by adeel to crescent corporation for Gul Ahmed Honey well Cylinders 02 Nos</v>
          </cell>
          <cell r="E22880">
            <v>82010</v>
          </cell>
        </row>
        <row r="22881">
          <cell r="B22881" t="str">
            <v>Mall of Pindi</v>
          </cell>
          <cell r="C22881" t="str">
            <v>scon valves</v>
          </cell>
          <cell r="D22881" t="str">
            <v>Online by adeel to  scon for Gate valves 5 Nos for Mall of Pindi</v>
          </cell>
          <cell r="E22881">
            <v>26000</v>
          </cell>
        </row>
        <row r="22882">
          <cell r="B22882" t="str">
            <v>Spar supermarket</v>
          </cell>
          <cell r="C22882" t="str">
            <v>ISRAR bhai</v>
          </cell>
          <cell r="D22882" t="str">
            <v>cash paid to ISRAR</v>
          </cell>
          <cell r="E22882">
            <v>20000</v>
          </cell>
        </row>
        <row r="22883">
          <cell r="B22883" t="str">
            <v>NICVD</v>
          </cell>
          <cell r="C22883" t="str">
            <v>transportation</v>
          </cell>
          <cell r="D22883" t="str">
            <v>paid to inayat driver</v>
          </cell>
          <cell r="E22883">
            <v>24840</v>
          </cell>
        </row>
        <row r="22884">
          <cell r="B22884" t="str">
            <v>saifee hospital</v>
          </cell>
          <cell r="C22884" t="str">
            <v>transportation</v>
          </cell>
          <cell r="D22884" t="str">
            <v>paid for truck driver</v>
          </cell>
          <cell r="E22884">
            <v>15150</v>
          </cell>
        </row>
        <row r="22885">
          <cell r="B22885" t="str">
            <v>Meezan bank Head office</v>
          </cell>
          <cell r="C22885" t="str">
            <v>fare</v>
          </cell>
          <cell r="D22885" t="str">
            <v>paid</v>
          </cell>
          <cell r="E22885">
            <v>1900</v>
          </cell>
        </row>
        <row r="22886">
          <cell r="B22886" t="str">
            <v>Rehmat shipping</v>
          </cell>
          <cell r="C22886" t="str">
            <v>fare</v>
          </cell>
          <cell r="D22886" t="str">
            <v>paid</v>
          </cell>
          <cell r="E22886">
            <v>1500</v>
          </cell>
        </row>
        <row r="22887">
          <cell r="B22887" t="str">
            <v>NASTP II</v>
          </cell>
          <cell r="C22887" t="str">
            <v>material</v>
          </cell>
          <cell r="D22887" t="str">
            <v xml:space="preserve">purchased water shield 2 bucket from moiz </v>
          </cell>
          <cell r="E22887">
            <v>31000</v>
          </cell>
        </row>
        <row r="22888">
          <cell r="B22888" t="str">
            <v>IT Work Deutsche Bank</v>
          </cell>
          <cell r="C22888" t="str">
            <v>material</v>
          </cell>
          <cell r="D22888" t="str">
            <v>purchased pendent sprinklers 03 nos from Elite &amp; safety + Cutting disc</v>
          </cell>
          <cell r="E22888">
            <v>5800</v>
          </cell>
        </row>
        <row r="22889">
          <cell r="B22889" t="str">
            <v>meezan gujranwala</v>
          </cell>
          <cell r="C22889" t="str">
            <v>fuel</v>
          </cell>
          <cell r="D22889" t="str">
            <v>to mukhtiar for fuel (for 3 days)</v>
          </cell>
          <cell r="E22889">
            <v>2000</v>
          </cell>
        </row>
        <row r="22890">
          <cell r="B22890" t="str">
            <v>IT Work Deutsche Bank</v>
          </cell>
          <cell r="C22890" t="str">
            <v>material</v>
          </cell>
          <cell r="D22890" t="str">
            <v xml:space="preserve">purchaed fttings from fatemi </v>
          </cell>
          <cell r="E22890">
            <v>5761</v>
          </cell>
        </row>
        <row r="22891">
          <cell r="B22891" t="str">
            <v>Spar supermarket</v>
          </cell>
          <cell r="C22891" t="str">
            <v>material</v>
          </cell>
          <cell r="D22891" t="str">
            <v>purchased 1 kg copper rod</v>
          </cell>
          <cell r="E22891">
            <v>4900</v>
          </cell>
        </row>
        <row r="22892">
          <cell r="B22892" t="str">
            <v>office</v>
          </cell>
          <cell r="C22892" t="str">
            <v>misc</v>
          </cell>
          <cell r="D22892" t="str">
            <v>umer for office use</v>
          </cell>
          <cell r="E22892">
            <v>4000</v>
          </cell>
        </row>
        <row r="22893">
          <cell r="B22893" t="str">
            <v>Spar supermarket</v>
          </cell>
          <cell r="C22893" t="str">
            <v>shabbir brothers</v>
          </cell>
          <cell r="D22893" t="str">
            <v>Online by adeel to shabbir brothes for isolation valves (total = 222,300)</v>
          </cell>
          <cell r="E22893">
            <v>124300</v>
          </cell>
        </row>
        <row r="22894">
          <cell r="B22894" t="str">
            <v>NICVD</v>
          </cell>
          <cell r="C22894" t="str">
            <v>shabbir brothers</v>
          </cell>
          <cell r="D22894" t="str">
            <v>Online by adeel to shabbir brothes for copper Pipe (total = 222,300)</v>
          </cell>
          <cell r="E22894">
            <v>98000</v>
          </cell>
        </row>
        <row r="22895">
          <cell r="B22895" t="str">
            <v>Gul Ahmed</v>
          </cell>
          <cell r="C22895" t="str">
            <v>ideas associates</v>
          </cell>
          <cell r="D22895" t="str">
            <v xml:space="preserve">Online by adeel to ideas associates </v>
          </cell>
          <cell r="E22895">
            <v>310000</v>
          </cell>
        </row>
        <row r="22896">
          <cell r="B22896" t="str">
            <v>NICVD</v>
          </cell>
          <cell r="C22896" t="str">
            <v>habib insulation</v>
          </cell>
          <cell r="D22896" t="str">
            <v>Online by adeel to partners account care off habi insulation</v>
          </cell>
          <cell r="E22896">
            <v>1000000</v>
          </cell>
        </row>
        <row r="22897">
          <cell r="B22897" t="str">
            <v>Spar supermarket</v>
          </cell>
          <cell r="C22897" t="str">
            <v>material</v>
          </cell>
          <cell r="D22897" t="str">
            <v>purchased rubber pad 12 x 12</v>
          </cell>
          <cell r="E22897">
            <v>13600</v>
          </cell>
        </row>
        <row r="22898">
          <cell r="B22898" t="str">
            <v>Meezan Gujranwala</v>
          </cell>
          <cell r="C22898" t="str">
            <v>material</v>
          </cell>
          <cell r="D22898" t="str">
            <v>purchased nut bolt + gasket</v>
          </cell>
          <cell r="E22898">
            <v>12236</v>
          </cell>
        </row>
        <row r="22899">
          <cell r="B22899" t="str">
            <v>NICVD</v>
          </cell>
          <cell r="C22899" t="str">
            <v>material</v>
          </cell>
          <cell r="D22899" t="str">
            <v>purchased dammer tapes</v>
          </cell>
          <cell r="E22899">
            <v>17600</v>
          </cell>
        </row>
        <row r="22900">
          <cell r="B22900" t="str">
            <v>Spar supermarket</v>
          </cell>
          <cell r="C22900" t="str">
            <v>material</v>
          </cell>
          <cell r="D22900" t="str">
            <v>Purchaed gasket</v>
          </cell>
          <cell r="E22900">
            <v>1000</v>
          </cell>
        </row>
        <row r="22901">
          <cell r="B22901" t="str">
            <v>Gul Ahmed</v>
          </cell>
          <cell r="C22901" t="str">
            <v>misc</v>
          </cell>
          <cell r="D22901" t="str">
            <v>To adnan for  misc site expenses (recommend by BH)</v>
          </cell>
          <cell r="E22901">
            <v>15000</v>
          </cell>
        </row>
        <row r="22902">
          <cell r="B22902" t="str">
            <v>CITI Bank</v>
          </cell>
          <cell r="C22902" t="str">
            <v>refreshment</v>
          </cell>
          <cell r="D22902" t="str">
            <v>Given to Israr bhai for site lunch during meeting</v>
          </cell>
          <cell r="E22902">
            <v>11960</v>
          </cell>
        </row>
        <row r="22903">
          <cell r="B22903" t="str">
            <v>Meezan bank Head office</v>
          </cell>
          <cell r="C22903" t="str">
            <v>fare</v>
          </cell>
          <cell r="D22903" t="str">
            <v>paid</v>
          </cell>
          <cell r="E22903">
            <v>1200</v>
          </cell>
        </row>
        <row r="22904">
          <cell r="B22904" t="str">
            <v>CITI Bank</v>
          </cell>
          <cell r="C22904" t="str">
            <v>fuel</v>
          </cell>
          <cell r="D22904" t="str">
            <v>To Israr bhai for Fuel (recommend by nadeem bhai)</v>
          </cell>
          <cell r="E22904">
            <v>10000</v>
          </cell>
        </row>
        <row r="22905">
          <cell r="B22905" t="str">
            <v>BAH 12th Floor</v>
          </cell>
          <cell r="C22905" t="str">
            <v>material</v>
          </cell>
          <cell r="D22905" t="str">
            <v>cutting disc + bit (to rohail via saad hand)</v>
          </cell>
          <cell r="E22905">
            <v>1500</v>
          </cell>
        </row>
        <row r="22906">
          <cell r="B22906" t="str">
            <v>NASTP II</v>
          </cell>
          <cell r="C22906" t="str">
            <v>fare</v>
          </cell>
          <cell r="D22906" t="str">
            <v>paid</v>
          </cell>
          <cell r="E22906">
            <v>1500</v>
          </cell>
        </row>
        <row r="22907">
          <cell r="B22907" t="str">
            <v>IT Work Deutsche Bank</v>
          </cell>
          <cell r="C22907" t="str">
            <v>material</v>
          </cell>
          <cell r="D22907" t="str">
            <v>purchased garden pipe and fittings</v>
          </cell>
          <cell r="E22907">
            <v>3430</v>
          </cell>
        </row>
        <row r="22908">
          <cell r="B22908" t="str">
            <v>office</v>
          </cell>
          <cell r="C22908" t="str">
            <v>misc</v>
          </cell>
          <cell r="D22908" t="str">
            <v>umer for office use</v>
          </cell>
          <cell r="E22908">
            <v>4000</v>
          </cell>
        </row>
        <row r="22909">
          <cell r="B22909" t="str">
            <v>Meezan Gujranwala</v>
          </cell>
          <cell r="C22909" t="str">
            <v>malik brothers</v>
          </cell>
          <cell r="D22909" t="str">
            <v>Online by adeel to Malik brother = 216,741/-</v>
          </cell>
          <cell r="E22909">
            <v>45741</v>
          </cell>
        </row>
        <row r="22910">
          <cell r="B22910" t="str">
            <v>saifee hospital</v>
          </cell>
          <cell r="C22910" t="str">
            <v>malik brothers</v>
          </cell>
          <cell r="D22910" t="str">
            <v>Online by adeel to Malik brother = 216,741/-</v>
          </cell>
          <cell r="E22910">
            <v>140000</v>
          </cell>
        </row>
        <row r="22911">
          <cell r="B22911" t="str">
            <v>NICVD</v>
          </cell>
          <cell r="C22911" t="str">
            <v>malik brothers</v>
          </cell>
          <cell r="D22911" t="str">
            <v>Online by adeel to Malik brother = 216,741/-</v>
          </cell>
          <cell r="E22911">
            <v>31000</v>
          </cell>
        </row>
        <row r="22912">
          <cell r="B22912" t="str">
            <v xml:space="preserve">MHR Personal </v>
          </cell>
          <cell r="C22912" t="str">
            <v>utilities bills</v>
          </cell>
          <cell r="D22912" t="str">
            <v>SSGC Bill</v>
          </cell>
          <cell r="E22912">
            <v>770</v>
          </cell>
        </row>
        <row r="22913">
          <cell r="B22913" t="str">
            <v>office</v>
          </cell>
          <cell r="C22913" t="str">
            <v>utilities bills</v>
          </cell>
          <cell r="D22913" t="str">
            <v>SSGC Bill</v>
          </cell>
          <cell r="E22913">
            <v>800</v>
          </cell>
        </row>
        <row r="22914">
          <cell r="B22914" t="str">
            <v>Spar supermarket</v>
          </cell>
          <cell r="C22914" t="str">
            <v>material</v>
          </cell>
          <cell r="D22914" t="str">
            <v xml:space="preserve">Purchased copper rod + Pin valve </v>
          </cell>
          <cell r="E22914">
            <v>3515</v>
          </cell>
        </row>
        <row r="22915">
          <cell r="B22915" t="str">
            <v>NASTP II</v>
          </cell>
          <cell r="C22915" t="str">
            <v>fare</v>
          </cell>
          <cell r="D22915" t="str">
            <v>paid to danish</v>
          </cell>
          <cell r="E22915">
            <v>1000</v>
          </cell>
        </row>
        <row r="22916">
          <cell r="B22916" t="str">
            <v>NICVD</v>
          </cell>
          <cell r="C22916" t="str">
            <v>fare</v>
          </cell>
          <cell r="D22916" t="str">
            <v>paid</v>
          </cell>
          <cell r="E22916">
            <v>3000</v>
          </cell>
        </row>
        <row r="22917">
          <cell r="B22917" t="str">
            <v>BAH 12th Floor</v>
          </cell>
          <cell r="C22917" t="str">
            <v>misc</v>
          </cell>
          <cell r="D22917" t="str">
            <v>Tea refreshment + fuel at site (given to Rohail)</v>
          </cell>
          <cell r="E22917">
            <v>2100</v>
          </cell>
        </row>
        <row r="22918">
          <cell r="B22918" t="str">
            <v>BAH fire work</v>
          </cell>
          <cell r="C22918" t="str">
            <v>misc</v>
          </cell>
          <cell r="D22918" t="str">
            <v>To rohail for site expenses</v>
          </cell>
          <cell r="E22918">
            <v>1500</v>
          </cell>
        </row>
        <row r="22919">
          <cell r="B22919" t="str">
            <v>Gul Ahmed</v>
          </cell>
          <cell r="C22919" t="str">
            <v>fuel</v>
          </cell>
          <cell r="D22919" t="str">
            <v>To mukhtar</v>
          </cell>
          <cell r="E22919">
            <v>2000</v>
          </cell>
        </row>
        <row r="22920">
          <cell r="B22920" t="str">
            <v>office</v>
          </cell>
          <cell r="C22920" t="str">
            <v>salary</v>
          </cell>
          <cell r="D22920" t="str">
            <v>Mossi salary</v>
          </cell>
          <cell r="E22920">
            <v>7000</v>
          </cell>
        </row>
        <row r="22921">
          <cell r="B22921" t="str">
            <v>Spar supermarket</v>
          </cell>
          <cell r="C22921" t="str">
            <v>fare</v>
          </cell>
          <cell r="D22921" t="str">
            <v>paid</v>
          </cell>
          <cell r="E22921">
            <v>2000</v>
          </cell>
        </row>
        <row r="22922">
          <cell r="B22922" t="str">
            <v>Gul Ahmed</v>
          </cell>
          <cell r="C22922" t="str">
            <v>fare</v>
          </cell>
          <cell r="D22922" t="str">
            <v>paid</v>
          </cell>
          <cell r="E22922">
            <v>1000</v>
          </cell>
        </row>
        <row r="22923">
          <cell r="B22923" t="str">
            <v>office</v>
          </cell>
          <cell r="C22923" t="str">
            <v>misc</v>
          </cell>
          <cell r="D22923" t="str">
            <v>umer for office use</v>
          </cell>
          <cell r="E22923">
            <v>3000</v>
          </cell>
        </row>
        <row r="22924">
          <cell r="B22924" t="str">
            <v>Meezan bank Head office</v>
          </cell>
          <cell r="C22924" t="str">
            <v>kaytess</v>
          </cell>
          <cell r="D22924" t="str">
            <v>Online by adeel to kaytes = 500,000</v>
          </cell>
          <cell r="E22924">
            <v>29697</v>
          </cell>
        </row>
        <row r="22925">
          <cell r="B22925" t="str">
            <v>BAH 12th Floor</v>
          </cell>
          <cell r="C22925" t="str">
            <v>kaytess</v>
          </cell>
          <cell r="D22925" t="str">
            <v>Online by adeel to kaytes = 500,000</v>
          </cell>
          <cell r="E22925">
            <v>81000</v>
          </cell>
        </row>
        <row r="22926">
          <cell r="B22926" t="str">
            <v>j outlet lucky one mall</v>
          </cell>
          <cell r="C22926" t="str">
            <v>kaytess</v>
          </cell>
          <cell r="D22926" t="str">
            <v>Online by adeel to kaytes = 500,000</v>
          </cell>
          <cell r="E22926">
            <v>147820</v>
          </cell>
        </row>
        <row r="22927">
          <cell r="B22927" t="str">
            <v>NICVD</v>
          </cell>
          <cell r="C22927" t="str">
            <v>kaytess</v>
          </cell>
          <cell r="D22927" t="str">
            <v>Online by adeel to kaytes = 500,000</v>
          </cell>
          <cell r="E22927">
            <v>241483</v>
          </cell>
        </row>
        <row r="22928">
          <cell r="B22928" t="str">
            <v>NASTP II</v>
          </cell>
          <cell r="C22928" t="str">
            <v>sasa metal</v>
          </cell>
          <cell r="D22928" t="str">
            <v>Online by adeel to Safdar ali khan care of sasa metal</v>
          </cell>
          <cell r="E22928">
            <v>1000000</v>
          </cell>
        </row>
        <row r="22929">
          <cell r="B22929" t="str">
            <v>Spar supermarket</v>
          </cell>
          <cell r="C22929" t="str">
            <v>fakhri enterprises</v>
          </cell>
          <cell r="D22929" t="str">
            <v>Online by adeel to hasnain diwan care of fakhri enterprises for coper tube</v>
          </cell>
          <cell r="E22929">
            <v>70000</v>
          </cell>
        </row>
        <row r="22930">
          <cell r="B22930" t="str">
            <v>BAH 12th Floor</v>
          </cell>
          <cell r="C22930" t="str">
            <v>fakhri brothers</v>
          </cell>
          <cell r="D22930" t="str">
            <v>Cash cheque received from Aisah Interior against 1st R/ Bill (Given to fakhri brothers)</v>
          </cell>
          <cell r="E22930">
            <v>1000000</v>
          </cell>
        </row>
        <row r="22931">
          <cell r="B22931" t="str">
            <v>Spar supermarket</v>
          </cell>
          <cell r="C22931" t="str">
            <v>amir contractor</v>
          </cell>
          <cell r="D22931" t="str">
            <v>MCB chq 2007570413</v>
          </cell>
          <cell r="E22931">
            <v>200000</v>
          </cell>
        </row>
        <row r="22932">
          <cell r="B22932" t="str">
            <v>Meezan bank Head office</v>
          </cell>
          <cell r="C22932" t="str">
            <v>masood tech</v>
          </cell>
          <cell r="D22932" t="str">
            <v>MCB chq 2007570416</v>
          </cell>
          <cell r="E22932">
            <v>200000</v>
          </cell>
        </row>
        <row r="22933">
          <cell r="B22933" t="str">
            <v>J out let DML</v>
          </cell>
          <cell r="C22933" t="str">
            <v>fakhri brothers</v>
          </cell>
          <cell r="D22933" t="str">
            <v>Received from Ik in acc of Citi bank (Meezan bank chq # A-05627041 Given to ST brothers care of fakhri brothers) = 1,501,500</v>
          </cell>
          <cell r="E22933">
            <v>952500</v>
          </cell>
        </row>
        <row r="22934">
          <cell r="B22934" t="str">
            <v>Gul Ahmed</v>
          </cell>
          <cell r="C22934" t="str">
            <v>fakhri brothers</v>
          </cell>
          <cell r="D22934" t="str">
            <v>Received from Ik in acc of Citi bank (Meezan bank chq # A-05627041 Given to ST brothers care of fakhri brothers) = 1,501,500</v>
          </cell>
          <cell r="E22934">
            <v>164100</v>
          </cell>
        </row>
        <row r="22935">
          <cell r="B22935" t="str">
            <v>BAH Fire work</v>
          </cell>
          <cell r="C22935" t="str">
            <v>fakhri brothers</v>
          </cell>
          <cell r="D22935" t="str">
            <v>Received from Ik in acc of Citi bank (Meezan bank chq # A-05627041 Given to ST brothers care of fakhri brothers) = 1,501,500</v>
          </cell>
          <cell r="E22935">
            <v>74000</v>
          </cell>
        </row>
        <row r="22936">
          <cell r="B22936" t="str">
            <v>BAH 12th Floor</v>
          </cell>
          <cell r="C22936" t="str">
            <v>fakhri brothers</v>
          </cell>
          <cell r="D22936" t="str">
            <v>Received from Ik in acc of Citi bank (Meezan bank chq # A-05627041 Given to ST brothers care of fakhri brothers) = 1,501,500</v>
          </cell>
          <cell r="E22936">
            <v>296217</v>
          </cell>
        </row>
        <row r="22937">
          <cell r="B22937" t="str">
            <v>Meezan bank Head office</v>
          </cell>
          <cell r="C22937" t="str">
            <v>fakhri brothers</v>
          </cell>
          <cell r="D22937" t="str">
            <v>Received from Ik in acc of Citi bank (Meezan bank chq # A-05627041 Given to ST brothers care of fakhri brothers) = 1,501,500</v>
          </cell>
          <cell r="E22937">
            <v>14683</v>
          </cell>
        </row>
        <row r="22938">
          <cell r="B22938" t="str">
            <v>j outlet lucky one mall</v>
          </cell>
          <cell r="C22938" t="str">
            <v>Muzammil</v>
          </cell>
          <cell r="D22938" t="str">
            <v>MCB chq 2007570421</v>
          </cell>
          <cell r="E22938">
            <v>150000</v>
          </cell>
        </row>
        <row r="22939">
          <cell r="B22939" t="str">
            <v>j outlet lucky one mall</v>
          </cell>
          <cell r="C22939" t="str">
            <v>Muzammil</v>
          </cell>
          <cell r="D22939" t="str">
            <v>MCB chq 2007570422</v>
          </cell>
          <cell r="E22939">
            <v>150000</v>
          </cell>
        </row>
        <row r="22940">
          <cell r="B22940" t="str">
            <v>j outlet lucky one mall</v>
          </cell>
          <cell r="C22940" t="str">
            <v>faheem elec</v>
          </cell>
          <cell r="D22940" t="str">
            <v>MCB chq 2007570424</v>
          </cell>
          <cell r="E22940">
            <v>55000</v>
          </cell>
        </row>
        <row r="22941">
          <cell r="B22941" t="str">
            <v xml:space="preserve">O/M Nue Multiplex </v>
          </cell>
          <cell r="C22941" t="str">
            <v>SST Tax</v>
          </cell>
          <cell r="D22941" t="str">
            <v>MCB chq 2007570425 = tot amt = 218,837</v>
          </cell>
          <cell r="E22941">
            <v>45360</v>
          </cell>
        </row>
        <row r="22942">
          <cell r="B22942" t="str">
            <v>O/M The Place</v>
          </cell>
          <cell r="C22942" t="str">
            <v>SST Tax</v>
          </cell>
          <cell r="D22942" t="str">
            <v>MCB chq 2007570425 = tot amt = 218,837</v>
          </cell>
          <cell r="E22942">
            <v>44880</v>
          </cell>
        </row>
        <row r="22943">
          <cell r="B22943" t="str">
            <v>FTC Floors</v>
          </cell>
          <cell r="C22943" t="str">
            <v>SST Tax</v>
          </cell>
          <cell r="D22943" t="str">
            <v>MCB chq 2007570425 = tot amt = 218,837</v>
          </cell>
          <cell r="E22943">
            <v>33872</v>
          </cell>
        </row>
        <row r="22944">
          <cell r="B22944" t="str">
            <v>FTC Floors</v>
          </cell>
          <cell r="C22944" t="str">
            <v>SST Tax</v>
          </cell>
          <cell r="D22944" t="str">
            <v>MCB chq 2007570425 = tot amt = 218,837 (FTC washroom bills)</v>
          </cell>
          <cell r="E22944">
            <v>94725</v>
          </cell>
        </row>
        <row r="22945">
          <cell r="B22945" t="str">
            <v>NASTP II</v>
          </cell>
          <cell r="C22945" t="str">
            <v>Zubair duct</v>
          </cell>
          <cell r="D22945" t="str">
            <v>MCB chq 2007570426</v>
          </cell>
          <cell r="E22945">
            <v>200000</v>
          </cell>
        </row>
        <row r="22946">
          <cell r="B22946" t="str">
            <v>NASTP II</v>
          </cell>
          <cell r="C22946" t="str">
            <v>Zubair duct</v>
          </cell>
          <cell r="D22946" t="str">
            <v>MCB chq 2007570427</v>
          </cell>
          <cell r="E22946">
            <v>200000</v>
          </cell>
        </row>
        <row r="22947">
          <cell r="B22947" t="str">
            <v>saifee hospital</v>
          </cell>
          <cell r="C22947" t="str">
            <v>IIL pipe</v>
          </cell>
          <cell r="D22947" t="str">
            <v>MCB chq 2007570428</v>
          </cell>
          <cell r="E22947">
            <v>311440</v>
          </cell>
        </row>
        <row r="22948">
          <cell r="B22948" t="str">
            <v>CITI Bank</v>
          </cell>
          <cell r="C22948" t="str">
            <v>Azher Duct</v>
          </cell>
          <cell r="D22948" t="str">
            <v>MCB chq 2007570430 (Total amt = 100,000)</v>
          </cell>
          <cell r="E22948">
            <v>25000</v>
          </cell>
        </row>
        <row r="22949">
          <cell r="B22949" t="str">
            <v>engro 7th floor</v>
          </cell>
          <cell r="C22949" t="str">
            <v>Azher Duct</v>
          </cell>
          <cell r="D22949" t="str">
            <v>MCB chq 2007570430 (Total amt = 100,000)</v>
          </cell>
          <cell r="E22949">
            <v>160000</v>
          </cell>
        </row>
        <row r="22950">
          <cell r="B22950" t="str">
            <v>NICVD</v>
          </cell>
          <cell r="C22950" t="str">
            <v>crescent corporation</v>
          </cell>
          <cell r="D22950" t="str">
            <v>Received from Ik in acc of Engro 3rd floor (BAFL chq # 59957011) Given to Crescent corporation in acc of NICVD copper pipe deal)</v>
          </cell>
          <cell r="E22950">
            <v>1895435</v>
          </cell>
        </row>
        <row r="22951">
          <cell r="B22951" t="str">
            <v>meezan gujranwala</v>
          </cell>
          <cell r="C22951" t="str">
            <v>IIL pipe</v>
          </cell>
          <cell r="D22951" t="str">
            <v>MCB chq 2007570442</v>
          </cell>
          <cell r="E22951">
            <v>162472</v>
          </cell>
        </row>
        <row r="22952">
          <cell r="B22952" t="str">
            <v>FTC Floors</v>
          </cell>
          <cell r="C22952" t="str">
            <v>Received</v>
          </cell>
          <cell r="D22952" t="str">
            <v>Received against bill for washroom work at FTC (against Bill # 153 SST inv # 1077)</v>
          </cell>
          <cell r="F22952">
            <v>1261745</v>
          </cell>
        </row>
        <row r="22953">
          <cell r="B22953" t="str">
            <v>CITI Bank</v>
          </cell>
          <cell r="C22953" t="str">
            <v>Received</v>
          </cell>
          <cell r="D22953" t="str">
            <v>Received from Ik in acc of Citi bank (Meezan bank chq # A-05627042 Given to universal traders care of Adeel)</v>
          </cell>
          <cell r="F22953">
            <v>5005006</v>
          </cell>
        </row>
        <row r="22954">
          <cell r="B22954" t="str">
            <v>CITI Bank</v>
          </cell>
          <cell r="C22954" t="str">
            <v>Received</v>
          </cell>
          <cell r="D22954" t="str">
            <v>1% invoice charges</v>
          </cell>
          <cell r="E22954">
            <v>40050</v>
          </cell>
        </row>
        <row r="22955">
          <cell r="B22955" t="str">
            <v>CITI Bank</v>
          </cell>
          <cell r="C22955" t="str">
            <v>Received</v>
          </cell>
          <cell r="D22955" t="str">
            <v>Received from Ik in acc of Citi bank (Meezan bank chq # A-05627041 Given to ST brothers care of fakhri brothers)</v>
          </cell>
          <cell r="F22955">
            <v>1501500</v>
          </cell>
        </row>
        <row r="22956">
          <cell r="B22956" t="str">
            <v>CITI Bank</v>
          </cell>
          <cell r="C22956" t="str">
            <v>Received</v>
          </cell>
          <cell r="D22956" t="str">
            <v>1% invoice charges for MCB chq # 2007570418 given to Universal traders care off Adeel Steel for SST inpt adjustment in FTC Floor washroom bill</v>
          </cell>
          <cell r="E22956">
            <v>4542</v>
          </cell>
        </row>
        <row r="22957">
          <cell r="B22957" t="str">
            <v>O/M The Place</v>
          </cell>
          <cell r="C22957" t="str">
            <v>Received</v>
          </cell>
          <cell r="D22957" t="str">
            <v xml:space="preserve">O &amp; M bill for Dec 24 </v>
          </cell>
          <cell r="F22957">
            <v>401676</v>
          </cell>
        </row>
        <row r="22958">
          <cell r="B22958" t="str">
            <v>Engro 3rd &amp; 8th Floor</v>
          </cell>
          <cell r="C22958" t="str">
            <v>Received</v>
          </cell>
          <cell r="D22958" t="str">
            <v>Received from Ik in acc of Engro 3rd floor (BAFL chq # 59956927) Given to Al madina steel traders)</v>
          </cell>
          <cell r="F22958">
            <v>5000019</v>
          </cell>
        </row>
        <row r="22959">
          <cell r="B22959" t="str">
            <v>Engro 3rd &amp; 8th Floor</v>
          </cell>
          <cell r="C22959" t="str">
            <v>Received</v>
          </cell>
          <cell r="D22959" t="str">
            <v>1% invoice charges</v>
          </cell>
          <cell r="E22959">
            <v>40000</v>
          </cell>
        </row>
        <row r="22960">
          <cell r="B22960" t="str">
            <v>o/m NASTP</v>
          </cell>
          <cell r="C22960" t="str">
            <v>Received</v>
          </cell>
          <cell r="D22960" t="str">
            <v>Received Nov 24 Operation and maintenance</v>
          </cell>
          <cell r="F22960">
            <v>1931558</v>
          </cell>
        </row>
        <row r="22961">
          <cell r="B22961" t="str">
            <v>Tomo JPMC</v>
          </cell>
          <cell r="C22961" t="str">
            <v>Received</v>
          </cell>
          <cell r="D22961" t="str">
            <v>Received against running Bill No 1 (DIB chq # 32250418 depositted in the PES DIB acc)</v>
          </cell>
          <cell r="F22961">
            <v>3489463</v>
          </cell>
        </row>
        <row r="22962">
          <cell r="B22962" t="str">
            <v>GSK DMC</v>
          </cell>
          <cell r="C22962" t="str">
            <v>Received</v>
          </cell>
          <cell r="D22962" t="str">
            <v>Received from My interiors in GSK acc against Bill (online transfer to Al madina steel)</v>
          </cell>
          <cell r="F22962">
            <v>2679142</v>
          </cell>
        </row>
        <row r="22963">
          <cell r="B22963" t="str">
            <v>GSK DMC</v>
          </cell>
          <cell r="C22963" t="str">
            <v>Received</v>
          </cell>
          <cell r="D22963" t="str">
            <v>1% invoice charges</v>
          </cell>
          <cell r="E22963">
            <v>26783</v>
          </cell>
        </row>
        <row r="22964">
          <cell r="B22964" t="str">
            <v>Engro 3rd &amp; 8th Floor</v>
          </cell>
          <cell r="C22964" t="str">
            <v>Received</v>
          </cell>
          <cell r="D22964" t="str">
            <v>Received from Ik in acc of Engro 3rd floor (BAFL chq # 59957011) Given to Crescent corporation in acc of Spar copper pipe deal)</v>
          </cell>
          <cell r="F22964">
            <v>1895435</v>
          </cell>
        </row>
        <row r="22965">
          <cell r="B22965" t="str">
            <v>Meezan bank Head office</v>
          </cell>
          <cell r="C22965" t="str">
            <v>Received</v>
          </cell>
          <cell r="D22965" t="str">
            <v>Received from Total in acc of Meezan (Meezan chq # A- 11183430) Given to SOR Steel Traders care off Adeel universal traders)</v>
          </cell>
          <cell r="F22965">
            <v>3637888</v>
          </cell>
        </row>
        <row r="22966">
          <cell r="B22966" t="str">
            <v>Meezan bank Head office</v>
          </cell>
          <cell r="C22966" t="str">
            <v>Received</v>
          </cell>
          <cell r="D22966" t="str">
            <v>Received from Total in acc of Meezan (Meezan chq # A- 11183342) Given to SOR Steel Traders care off Adeel universal traders)</v>
          </cell>
          <cell r="F22966">
            <v>3620988</v>
          </cell>
        </row>
        <row r="22967">
          <cell r="B22967" t="str">
            <v>Meezan bank Head office</v>
          </cell>
          <cell r="C22967" t="str">
            <v>Received</v>
          </cell>
          <cell r="D22967" t="str">
            <v>Received from Total in acc of Meezan (Meezan chq # A- 11183429) Given to SOR Steel Traders care off Adeel universal traders)</v>
          </cell>
          <cell r="F22967">
            <v>3604088</v>
          </cell>
        </row>
        <row r="22968">
          <cell r="B22968" t="str">
            <v>Meezan bank Head office</v>
          </cell>
          <cell r="C22968" t="str">
            <v>Received</v>
          </cell>
          <cell r="D22968" t="str">
            <v>1% invoice charges</v>
          </cell>
          <cell r="E22968">
            <v>36378</v>
          </cell>
        </row>
        <row r="22969">
          <cell r="B22969" t="str">
            <v>Meezan bank Head office</v>
          </cell>
          <cell r="C22969" t="str">
            <v>Received</v>
          </cell>
          <cell r="D22969" t="str">
            <v>1% invoice charges</v>
          </cell>
          <cell r="E22969">
            <v>36209</v>
          </cell>
        </row>
        <row r="22970">
          <cell r="B22970" t="str">
            <v>Meezan bank Head office</v>
          </cell>
          <cell r="C22970" t="str">
            <v>Received</v>
          </cell>
          <cell r="D22970" t="str">
            <v>1% invoice charges</v>
          </cell>
          <cell r="E22970">
            <v>36040</v>
          </cell>
        </row>
        <row r="22971">
          <cell r="B22971" t="str">
            <v>NICVD</v>
          </cell>
          <cell r="C22971" t="str">
            <v>material</v>
          </cell>
          <cell r="D22971" t="str">
            <v>purchased safety helmet + goggles and gloves</v>
          </cell>
          <cell r="E22971">
            <v>1700</v>
          </cell>
        </row>
        <row r="22972">
          <cell r="B22972" t="str">
            <v>BAH fire work</v>
          </cell>
          <cell r="C22972" t="str">
            <v>material</v>
          </cell>
          <cell r="D22972" t="str">
            <v>purchased fittngs from abbas (bill # 21228)</v>
          </cell>
          <cell r="E22972">
            <v>1160</v>
          </cell>
        </row>
        <row r="22973">
          <cell r="B22973" t="str">
            <v>BAH fire work</v>
          </cell>
          <cell r="C22973" t="str">
            <v>material</v>
          </cell>
          <cell r="D22973" t="str">
            <v>purchased angle</v>
          </cell>
          <cell r="E22973">
            <v>11850</v>
          </cell>
        </row>
        <row r="22974">
          <cell r="B22974" t="str">
            <v>Spar supermarket</v>
          </cell>
          <cell r="C22974" t="str">
            <v>material</v>
          </cell>
          <cell r="D22974" t="str">
            <v>purchased 5 catron black tapes</v>
          </cell>
          <cell r="E22974">
            <v>39600</v>
          </cell>
        </row>
        <row r="22975">
          <cell r="B22975" t="str">
            <v>j outlet lucky one mall</v>
          </cell>
          <cell r="C22975" t="str">
            <v>fare</v>
          </cell>
          <cell r="D22975" t="str">
            <v>paid</v>
          </cell>
          <cell r="E22975">
            <v>1500</v>
          </cell>
        </row>
        <row r="22976">
          <cell r="B22976" t="str">
            <v>saifee hospital</v>
          </cell>
          <cell r="C22976" t="str">
            <v>material</v>
          </cell>
          <cell r="D22976" t="str">
            <v>online by adeel to fatemi enterprises for fittings = 72,500</v>
          </cell>
          <cell r="E22976">
            <v>24100</v>
          </cell>
        </row>
        <row r="22977">
          <cell r="B22977" t="str">
            <v>Mall of Pindi</v>
          </cell>
          <cell r="C22977" t="str">
            <v>material</v>
          </cell>
          <cell r="D22977" t="str">
            <v>online by adeel to fatemi enterprises for fittings = 72,500</v>
          </cell>
          <cell r="E22977">
            <v>24300</v>
          </cell>
        </row>
        <row r="22978">
          <cell r="B22978" t="str">
            <v>BAH 12th Floor</v>
          </cell>
          <cell r="C22978" t="str">
            <v>material</v>
          </cell>
          <cell r="D22978" t="str">
            <v>online by adeel to fatemi enterprises for fittings = 72,500</v>
          </cell>
          <cell r="E22978">
            <v>24100</v>
          </cell>
        </row>
        <row r="22979">
          <cell r="B22979" t="str">
            <v>Meezan bank Head office</v>
          </cell>
          <cell r="C22979" t="str">
            <v>United insulation</v>
          </cell>
          <cell r="D22979" t="str">
            <v>Online by adeel to zain arsalan care of united insulation</v>
          </cell>
          <cell r="E22979">
            <v>82000</v>
          </cell>
        </row>
        <row r="22980">
          <cell r="B22980" t="str">
            <v>NASTP II</v>
          </cell>
          <cell r="C22980" t="str">
            <v>Abdullah enterprises</v>
          </cell>
          <cell r="D22980" t="str">
            <v xml:space="preserve">Online by Adeel to abdullah enterprises for air devices </v>
          </cell>
          <cell r="E22980">
            <v>101900</v>
          </cell>
        </row>
        <row r="22981">
          <cell r="B22981" t="str">
            <v>Imtiaz supermarket</v>
          </cell>
          <cell r="C22981" t="str">
            <v>charity</v>
          </cell>
          <cell r="D22981" t="str">
            <v>Paid for masjid renovation in Korangi (by BH)</v>
          </cell>
          <cell r="E22981">
            <v>30000</v>
          </cell>
        </row>
        <row r="22982">
          <cell r="B22982" t="str">
            <v>office</v>
          </cell>
          <cell r="C22982" t="str">
            <v>mineral water</v>
          </cell>
          <cell r="D22982" t="str">
            <v>paid</v>
          </cell>
          <cell r="E22982">
            <v>1920</v>
          </cell>
        </row>
        <row r="22983">
          <cell r="B22983" t="str">
            <v>Spar supermarket</v>
          </cell>
          <cell r="C22983" t="str">
            <v>material</v>
          </cell>
          <cell r="D22983" t="str">
            <v>purchased copper rods 1 kg</v>
          </cell>
          <cell r="E22983">
            <v>4600</v>
          </cell>
        </row>
        <row r="22984">
          <cell r="B22984" t="str">
            <v>NICVD</v>
          </cell>
          <cell r="C22984" t="str">
            <v>material</v>
          </cell>
          <cell r="D22984" t="str">
            <v>purchased copper rods 1 kg</v>
          </cell>
          <cell r="E22984">
            <v>4600</v>
          </cell>
        </row>
        <row r="22985">
          <cell r="B22985" t="str">
            <v>BAH 12th Floor</v>
          </cell>
          <cell r="C22985" t="str">
            <v>material</v>
          </cell>
          <cell r="D22985" t="str">
            <v>purchased colour material + bit</v>
          </cell>
          <cell r="E22985">
            <v>1900</v>
          </cell>
        </row>
        <row r="22986">
          <cell r="B22986" t="str">
            <v>Meezan bank Head office</v>
          </cell>
          <cell r="C22986" t="str">
            <v>fare</v>
          </cell>
          <cell r="D22986" t="str">
            <v>paid</v>
          </cell>
          <cell r="E22986">
            <v>3500</v>
          </cell>
        </row>
        <row r="22987">
          <cell r="B22987" t="str">
            <v>NICVD</v>
          </cell>
          <cell r="C22987" t="str">
            <v>fare</v>
          </cell>
          <cell r="D22987" t="str">
            <v>paid for channel</v>
          </cell>
          <cell r="E22987">
            <v>1000</v>
          </cell>
        </row>
        <row r="22988">
          <cell r="B22988" t="str">
            <v>Meezan Gujranwala</v>
          </cell>
          <cell r="C22988" t="str">
            <v>transportation</v>
          </cell>
          <cell r="D22988" t="str">
            <v>paid for truck fare</v>
          </cell>
          <cell r="E22988">
            <v>20000</v>
          </cell>
        </row>
        <row r="22989">
          <cell r="B22989" t="str">
            <v>office</v>
          </cell>
          <cell r="C22989" t="str">
            <v>misc</v>
          </cell>
          <cell r="D22989" t="str">
            <v>umer for office use</v>
          </cell>
          <cell r="E22989">
            <v>3000</v>
          </cell>
        </row>
        <row r="22990">
          <cell r="B22990" t="str">
            <v>Meezan Gujranwala</v>
          </cell>
          <cell r="C22990" t="str">
            <v>fuel</v>
          </cell>
          <cell r="D22990" t="str">
            <v>to mukhtar for fuel</v>
          </cell>
          <cell r="E22990">
            <v>2000</v>
          </cell>
        </row>
        <row r="22991">
          <cell r="B22991" t="str">
            <v>zeta mall</v>
          </cell>
          <cell r="C22991" t="str">
            <v>transportation</v>
          </cell>
          <cell r="D22991" t="str">
            <v>paid for fare fro forte to Raftar goods</v>
          </cell>
          <cell r="E22991">
            <v>5000</v>
          </cell>
        </row>
        <row r="22992">
          <cell r="B22992" t="str">
            <v>office</v>
          </cell>
          <cell r="C22992" t="str">
            <v>misc</v>
          </cell>
          <cell r="D22992" t="str">
            <v>to umer for car wash</v>
          </cell>
          <cell r="E22992">
            <v>2500</v>
          </cell>
        </row>
        <row r="22993">
          <cell r="B22993" t="str">
            <v>zeta mall</v>
          </cell>
          <cell r="C22993" t="str">
            <v>forte pakistan</v>
          </cell>
          <cell r="D22993" t="str">
            <v>Online by Adeel to ahmed gulzar care of forte for purchased of 25mm thick 15 Roll NBR insulation</v>
          </cell>
          <cell r="E22993">
            <v>507000</v>
          </cell>
        </row>
        <row r="22994">
          <cell r="B22994" t="str">
            <v>Meezan bank Head office</v>
          </cell>
          <cell r="C22994" t="str">
            <v>zag traders</v>
          </cell>
          <cell r="D22994" t="str">
            <v>Online by Adeel to M Mumtaz care off ZAG</v>
          </cell>
          <cell r="E22994">
            <v>200000</v>
          </cell>
        </row>
        <row r="22995">
          <cell r="B22995" t="str">
            <v>Meezan bank Head office</v>
          </cell>
          <cell r="C22995" t="str">
            <v>zag traders</v>
          </cell>
          <cell r="D22995" t="str">
            <v>Online by Adeel to M Mumtaz care off ZAG</v>
          </cell>
          <cell r="E22995">
            <v>200000</v>
          </cell>
        </row>
        <row r="22996">
          <cell r="B22996" t="str">
            <v>BAF-Maintenance24</v>
          </cell>
          <cell r="C22996" t="str">
            <v>salary</v>
          </cell>
          <cell r="D22996" t="str">
            <v>Nadeem bha salary</v>
          </cell>
          <cell r="E22996">
            <v>50000</v>
          </cell>
        </row>
        <row r="22997">
          <cell r="B22997" t="str">
            <v>kumail bhai</v>
          </cell>
          <cell r="C22997" t="str">
            <v>salary</v>
          </cell>
          <cell r="D22997" t="str">
            <v>Waris salary</v>
          </cell>
          <cell r="E22997">
            <v>5000</v>
          </cell>
        </row>
        <row r="22998">
          <cell r="B22998" t="str">
            <v>Engro 7th Floor</v>
          </cell>
          <cell r="C22998" t="str">
            <v>salary</v>
          </cell>
          <cell r="D22998" t="str">
            <v xml:space="preserve">bilal bhai </v>
          </cell>
          <cell r="E22998">
            <v>50000</v>
          </cell>
        </row>
        <row r="22999">
          <cell r="B22999" t="str">
            <v xml:space="preserve">MHR Personal </v>
          </cell>
          <cell r="C22999" t="str">
            <v>salary</v>
          </cell>
          <cell r="D22999" t="str">
            <v>Mhr home mossi salaries</v>
          </cell>
          <cell r="E22999">
            <v>105000</v>
          </cell>
        </row>
        <row r="23000">
          <cell r="B23000" t="str">
            <v>zeta mall</v>
          </cell>
          <cell r="C23000" t="str">
            <v>Salary</v>
          </cell>
          <cell r="D23000" t="str">
            <v>Online by Adeel to M Ahmad for payment to Site engineer</v>
          </cell>
          <cell r="E23000">
            <v>30000</v>
          </cell>
        </row>
        <row r="23001">
          <cell r="B23001" t="str">
            <v>zeta mall</v>
          </cell>
          <cell r="C23001" t="str">
            <v>builty</v>
          </cell>
          <cell r="D23001" t="str">
            <v>paid for thermometer and guages</v>
          </cell>
          <cell r="E23001">
            <v>1700</v>
          </cell>
        </row>
        <row r="23002">
          <cell r="B23002" t="str">
            <v>Mall of Pindi</v>
          </cell>
          <cell r="C23002" t="str">
            <v>builty</v>
          </cell>
          <cell r="D23002" t="str">
            <v>Easy paisa to Abdul Raheem</v>
          </cell>
          <cell r="E23002">
            <v>5400</v>
          </cell>
        </row>
        <row r="23003">
          <cell r="B23003" t="str">
            <v>Imtiaz supermarket</v>
          </cell>
          <cell r="C23003" t="str">
            <v>salary</v>
          </cell>
          <cell r="D23003" t="str">
            <v>jahangeer salary</v>
          </cell>
          <cell r="E23003">
            <v>103700</v>
          </cell>
        </row>
        <row r="23004">
          <cell r="B23004" t="str">
            <v>Gul Ahmed</v>
          </cell>
          <cell r="C23004" t="str">
            <v>material</v>
          </cell>
          <cell r="D23004" t="str">
            <v>purchased 2.5 mm 4 core 28 meter wire</v>
          </cell>
          <cell r="E23004">
            <v>19000</v>
          </cell>
        </row>
        <row r="23005">
          <cell r="B23005" t="str">
            <v>PSYCHIATRY JPMC</v>
          </cell>
          <cell r="C23005" t="str">
            <v>fare</v>
          </cell>
          <cell r="D23005" t="str">
            <v>paid</v>
          </cell>
          <cell r="E23005">
            <v>500</v>
          </cell>
        </row>
        <row r="23006">
          <cell r="B23006" t="str">
            <v>office</v>
          </cell>
          <cell r="C23006" t="str">
            <v>misc</v>
          </cell>
          <cell r="D23006" t="str">
            <v>umer for office use</v>
          </cell>
          <cell r="E23006">
            <v>3000</v>
          </cell>
        </row>
        <row r="23007">
          <cell r="B23007" t="str">
            <v>Spar supermarket</v>
          </cell>
          <cell r="C23007" t="str">
            <v>fare</v>
          </cell>
          <cell r="D23007" t="str">
            <v>paid</v>
          </cell>
          <cell r="E23007">
            <v>800</v>
          </cell>
        </row>
        <row r="23008">
          <cell r="B23008" t="str">
            <v>Spar supermarket</v>
          </cell>
          <cell r="C23008" t="str">
            <v>shabbir brothers</v>
          </cell>
          <cell r="D23008" t="str">
            <v>cash paid for Copper pipe deal</v>
          </cell>
          <cell r="E23008">
            <v>830000</v>
          </cell>
        </row>
        <row r="23009">
          <cell r="B23009" t="str">
            <v>Spar supermarket</v>
          </cell>
          <cell r="C23009" t="str">
            <v>fare</v>
          </cell>
          <cell r="D23009" t="str">
            <v>paid for copper pipe</v>
          </cell>
          <cell r="E23009">
            <v>4000</v>
          </cell>
        </row>
        <row r="23010">
          <cell r="B23010" t="str">
            <v>Imtiaz supermarket</v>
          </cell>
          <cell r="C23010" t="str">
            <v>salary</v>
          </cell>
          <cell r="D23010" t="str">
            <v>chacha lateef salary</v>
          </cell>
          <cell r="E23010">
            <v>49300</v>
          </cell>
        </row>
        <row r="23011">
          <cell r="B23011" t="str">
            <v>office</v>
          </cell>
          <cell r="C23011" t="str">
            <v>salary</v>
          </cell>
          <cell r="D23011" t="str">
            <v>Ashraf bhai</v>
          </cell>
          <cell r="E23011">
            <v>90000</v>
          </cell>
        </row>
        <row r="23012">
          <cell r="B23012" t="str">
            <v>O/M The Place</v>
          </cell>
          <cell r="C23012" t="str">
            <v>salary</v>
          </cell>
          <cell r="D23012" t="str">
            <v>Mumtaz bhai salary</v>
          </cell>
          <cell r="E23012">
            <v>37670</v>
          </cell>
        </row>
        <row r="23013">
          <cell r="B23013" t="str">
            <v>office</v>
          </cell>
          <cell r="C23013" t="str">
            <v>salary</v>
          </cell>
          <cell r="D23013" t="str">
            <v>Ahsan salary</v>
          </cell>
          <cell r="E23013">
            <v>46000</v>
          </cell>
        </row>
        <row r="23014">
          <cell r="B23014" t="str">
            <v>office</v>
          </cell>
          <cell r="C23014" t="str">
            <v>salary</v>
          </cell>
          <cell r="D23014" t="str">
            <v>Kamran salary</v>
          </cell>
          <cell r="E23014">
            <v>52250</v>
          </cell>
        </row>
        <row r="23015">
          <cell r="B23015" t="str">
            <v>saifee hospital</v>
          </cell>
          <cell r="C23015" t="str">
            <v>salary</v>
          </cell>
          <cell r="D23015" t="str">
            <v>Umair + asif salary</v>
          </cell>
          <cell r="E23015">
            <v>81830</v>
          </cell>
        </row>
        <row r="23016">
          <cell r="B23016" t="str">
            <v>office</v>
          </cell>
          <cell r="C23016" t="str">
            <v>salary</v>
          </cell>
          <cell r="D23016" t="str">
            <v>umer salary</v>
          </cell>
          <cell r="E23016">
            <v>23000</v>
          </cell>
        </row>
        <row r="23017">
          <cell r="B23017" t="str">
            <v>Spar supermarket</v>
          </cell>
          <cell r="C23017" t="str">
            <v>shabbir brothers</v>
          </cell>
          <cell r="D23017" t="str">
            <v>Online by adeel to shabbir brothes for isolation valves</v>
          </cell>
          <cell r="E23017">
            <v>185100</v>
          </cell>
        </row>
        <row r="23018">
          <cell r="B23018" t="str">
            <v>BAH 12th Floor</v>
          </cell>
          <cell r="C23018" t="str">
            <v>Zaman contractor</v>
          </cell>
          <cell r="D23018" t="str">
            <v>online by adeel to zaman contractor</v>
          </cell>
          <cell r="E23018">
            <v>100000</v>
          </cell>
        </row>
        <row r="23019">
          <cell r="B23019" t="str">
            <v xml:space="preserve">MHR Personal </v>
          </cell>
          <cell r="C23019" t="str">
            <v>misc</v>
          </cell>
          <cell r="D23019" t="str">
            <v>Groceries (Jan 25) by BH</v>
          </cell>
          <cell r="E23019">
            <v>85000</v>
          </cell>
        </row>
        <row r="23020">
          <cell r="B23020" t="str">
            <v xml:space="preserve">MHR Personal </v>
          </cell>
          <cell r="C23020" t="str">
            <v>misc</v>
          </cell>
          <cell r="D23020" t="str">
            <v>Fuel at site (Jan 25) by bH</v>
          </cell>
          <cell r="E23020">
            <v>20000</v>
          </cell>
        </row>
        <row r="23021">
          <cell r="B23021" t="str">
            <v>mall of pindi</v>
          </cell>
          <cell r="C23021" t="str">
            <v>Material</v>
          </cell>
          <cell r="D23021" t="str">
            <v>Online by adeel to engr Ahsan for site expenses</v>
          </cell>
          <cell r="E23021">
            <v>65620</v>
          </cell>
        </row>
        <row r="23022">
          <cell r="B23022" t="str">
            <v>Spar supermarket</v>
          </cell>
          <cell r="C23022" t="str">
            <v>Material</v>
          </cell>
          <cell r="D23022" t="str">
            <v>Online by adeel to M Daniyal for payment to IJLAL for wire for Spar</v>
          </cell>
          <cell r="E23022">
            <v>124560</v>
          </cell>
        </row>
        <row r="23023">
          <cell r="B23023" t="str">
            <v>NASTP II</v>
          </cell>
          <cell r="C23023" t="str">
            <v>Salary</v>
          </cell>
          <cell r="D23023" t="str">
            <v>Online by adeel to ISRAR Ahmed</v>
          </cell>
          <cell r="E23023">
            <v>187000</v>
          </cell>
        </row>
        <row r="23024">
          <cell r="B23024" t="str">
            <v>BAH 12th Floor</v>
          </cell>
          <cell r="C23024" t="str">
            <v>Salary</v>
          </cell>
          <cell r="D23024" t="str">
            <v>Online by adeel to rohail sheikh</v>
          </cell>
          <cell r="E23024">
            <v>90000</v>
          </cell>
        </row>
        <row r="23025">
          <cell r="B23025" t="str">
            <v>FTC Floors</v>
          </cell>
          <cell r="C23025" t="str">
            <v>salary</v>
          </cell>
          <cell r="D23025" t="str">
            <v>ftc staff salaries</v>
          </cell>
          <cell r="E23025">
            <v>229969.75806451615</v>
          </cell>
        </row>
        <row r="23026">
          <cell r="B23026" t="str">
            <v>O/M The Place</v>
          </cell>
          <cell r="C23026" t="str">
            <v>salary</v>
          </cell>
          <cell r="D23026" t="str">
            <v>The place staff salaries</v>
          </cell>
          <cell r="E23026">
            <v>100920</v>
          </cell>
        </row>
        <row r="23027">
          <cell r="B23027" t="str">
            <v>FTC Floors</v>
          </cell>
          <cell r="C23027" t="str">
            <v>misc</v>
          </cell>
          <cell r="D23027" t="str">
            <v>for tea and refrehsment</v>
          </cell>
          <cell r="E23027">
            <v>3000</v>
          </cell>
        </row>
        <row r="23028">
          <cell r="B23028" t="str">
            <v>Gul Ahmed</v>
          </cell>
          <cell r="C23028" t="str">
            <v>salary</v>
          </cell>
          <cell r="D23028" t="str">
            <v>saad salary</v>
          </cell>
          <cell r="E23028">
            <v>65140</v>
          </cell>
        </row>
        <row r="23029">
          <cell r="B23029" t="str">
            <v>Gul Ahmed</v>
          </cell>
          <cell r="C23029" t="str">
            <v>material</v>
          </cell>
          <cell r="D23029" t="str">
            <v>purchaed conduits</v>
          </cell>
          <cell r="E23029">
            <v>400</v>
          </cell>
        </row>
        <row r="23030">
          <cell r="B23030" t="str">
            <v>Spar supermarket</v>
          </cell>
          <cell r="C23030" t="str">
            <v>material</v>
          </cell>
          <cell r="D23030" t="str">
            <v>purchased 2 kg copper rods</v>
          </cell>
          <cell r="E23030">
            <v>9200</v>
          </cell>
        </row>
        <row r="23031">
          <cell r="B23031" t="str">
            <v>Gul Ahmed</v>
          </cell>
          <cell r="C23031" t="str">
            <v>fuel</v>
          </cell>
          <cell r="D23031" t="str">
            <v>to mukhtar for fuel</v>
          </cell>
          <cell r="E23031">
            <v>1000</v>
          </cell>
        </row>
        <row r="23032">
          <cell r="B23032" t="str">
            <v>office</v>
          </cell>
          <cell r="C23032" t="str">
            <v>misc</v>
          </cell>
          <cell r="D23032" t="str">
            <v>umer for office use</v>
          </cell>
          <cell r="E23032">
            <v>3000</v>
          </cell>
        </row>
        <row r="23033">
          <cell r="B23033" t="str">
            <v>NASTP II</v>
          </cell>
          <cell r="C23033" t="str">
            <v>fare</v>
          </cell>
          <cell r="D23033" t="str">
            <v>paid</v>
          </cell>
          <cell r="E23033">
            <v>1200</v>
          </cell>
        </row>
        <row r="23034">
          <cell r="B23034" t="str">
            <v>Spar supermarket</v>
          </cell>
          <cell r="C23034" t="str">
            <v>misc</v>
          </cell>
          <cell r="D23034" t="str">
            <v>To moiz for slab cutting, wooden slip, refreshemnt</v>
          </cell>
          <cell r="E23034">
            <v>8500</v>
          </cell>
        </row>
        <row r="23035">
          <cell r="B23035" t="str">
            <v>Spar supermarket</v>
          </cell>
          <cell r="C23035" t="str">
            <v>salary</v>
          </cell>
          <cell r="D23035" t="str">
            <v>TO moiz</v>
          </cell>
          <cell r="E23035">
            <v>45000</v>
          </cell>
        </row>
        <row r="23036">
          <cell r="B23036" t="str">
            <v>Gul Ahmed</v>
          </cell>
          <cell r="C23036" t="str">
            <v>salary</v>
          </cell>
          <cell r="D23036" t="str">
            <v>Kamran + Mateen</v>
          </cell>
          <cell r="E23036">
            <v>74210</v>
          </cell>
        </row>
        <row r="23037">
          <cell r="B23037" t="str">
            <v>Meezan bank Head office</v>
          </cell>
          <cell r="C23037" t="str">
            <v>material</v>
          </cell>
          <cell r="D23037" t="str">
            <v>purchase glue from fast cool</v>
          </cell>
          <cell r="E23037">
            <v>11200</v>
          </cell>
        </row>
        <row r="23038">
          <cell r="B23038" t="str">
            <v>Imtiaz supermarket</v>
          </cell>
          <cell r="C23038" t="str">
            <v>salary</v>
          </cell>
          <cell r="D23038" t="str">
            <v>Imtiaz staff salaries</v>
          </cell>
          <cell r="E23038">
            <v>383630</v>
          </cell>
        </row>
        <row r="23039">
          <cell r="B23039" t="str">
            <v>NASTP II</v>
          </cell>
          <cell r="C23039" t="str">
            <v>salary</v>
          </cell>
          <cell r="D23039" t="str">
            <v>mukhtar salary</v>
          </cell>
          <cell r="E23039">
            <v>53270</v>
          </cell>
        </row>
        <row r="23040">
          <cell r="B23040" t="str">
            <v>O/M The Place</v>
          </cell>
          <cell r="C23040" t="str">
            <v>salary</v>
          </cell>
          <cell r="D23040" t="str">
            <v>Zeeshan salary</v>
          </cell>
          <cell r="E23040">
            <v>28000</v>
          </cell>
        </row>
        <row r="23041">
          <cell r="B23041" t="str">
            <v>Gul Ahmed</v>
          </cell>
          <cell r="C23041" t="str">
            <v>misc</v>
          </cell>
          <cell r="D23041" t="str">
            <v>to mukhtar for bike maintenance</v>
          </cell>
          <cell r="E23041">
            <v>2000</v>
          </cell>
        </row>
        <row r="23042">
          <cell r="B23042" t="str">
            <v>Imtiaz supermarket</v>
          </cell>
          <cell r="C23042" t="str">
            <v>fuel</v>
          </cell>
          <cell r="D23042" t="str">
            <v>To Jahangeer</v>
          </cell>
          <cell r="E23042">
            <v>1000</v>
          </cell>
        </row>
        <row r="23043">
          <cell r="B23043" t="str">
            <v xml:space="preserve">MHR Personal </v>
          </cell>
          <cell r="C23043" t="str">
            <v>misc</v>
          </cell>
          <cell r="D23043" t="str">
            <v>TO shafqat bill (jazz cash to hafiza noreen)</v>
          </cell>
          <cell r="E23043">
            <v>1000</v>
          </cell>
        </row>
        <row r="23044">
          <cell r="B23044" t="str">
            <v>zeta mall</v>
          </cell>
          <cell r="C23044" t="str">
            <v>Salary</v>
          </cell>
          <cell r="D23044" t="str">
            <v>Online by adeel to engr Ahsan for salaries</v>
          </cell>
          <cell r="E23044">
            <v>363419</v>
          </cell>
        </row>
        <row r="23045">
          <cell r="B23045" t="str">
            <v>meezan gujranwala</v>
          </cell>
          <cell r="C23045" t="str">
            <v>Salary</v>
          </cell>
          <cell r="D23045" t="str">
            <v>Online by adeel to Touqeer for salaries</v>
          </cell>
          <cell r="E23045">
            <v>177206</v>
          </cell>
        </row>
        <row r="23046">
          <cell r="B23046" t="str">
            <v>Gul Ahmed</v>
          </cell>
          <cell r="C23046" t="str">
            <v>Salary</v>
          </cell>
          <cell r="D23046" t="str">
            <v>Online by adeel to adnan hyder</v>
          </cell>
          <cell r="E23046">
            <v>115000</v>
          </cell>
        </row>
        <row r="23047">
          <cell r="B23047" t="str">
            <v xml:space="preserve">O/M Nue Multiplex </v>
          </cell>
          <cell r="C23047" t="str">
            <v>Salary</v>
          </cell>
          <cell r="D23047" t="str">
            <v>Online by adeel to Hassan for RMR salaries</v>
          </cell>
          <cell r="E23047">
            <v>181244</v>
          </cell>
        </row>
        <row r="23048">
          <cell r="B23048" t="str">
            <v>BAH fire work</v>
          </cell>
          <cell r="C23048" t="str">
            <v>Nexus engineering</v>
          </cell>
          <cell r="D23048" t="str">
            <v>Chq paid Allied Bank To Nexus Engineering in BAH 12 floor deal (By BH)</v>
          </cell>
          <cell r="E23048">
            <v>420000</v>
          </cell>
        </row>
        <row r="23049">
          <cell r="B23049" t="str">
            <v>NASTP II</v>
          </cell>
          <cell r="C23049" t="str">
            <v>sami duct</v>
          </cell>
          <cell r="D23049" t="str">
            <v>Chq paid Bank Al Falah To Sami Ducting (By BH)</v>
          </cell>
          <cell r="E23049">
            <v>550000</v>
          </cell>
        </row>
        <row r="23050">
          <cell r="B23050" t="str">
            <v>Pfizer</v>
          </cell>
          <cell r="C23050" t="str">
            <v>material</v>
          </cell>
          <cell r="D23050" t="str">
            <v>Purchased tools for site by mukhtar</v>
          </cell>
          <cell r="E23050">
            <v>19300</v>
          </cell>
        </row>
        <row r="23051">
          <cell r="B23051" t="str">
            <v>Meezan bank Head office</v>
          </cell>
          <cell r="C23051" t="str">
            <v>fare</v>
          </cell>
          <cell r="D23051" t="str">
            <v>paid</v>
          </cell>
          <cell r="E23051">
            <v>500</v>
          </cell>
        </row>
        <row r="23052">
          <cell r="B23052" t="str">
            <v>saifee hospital</v>
          </cell>
          <cell r="C23052" t="str">
            <v>salary</v>
          </cell>
          <cell r="D23052" t="str">
            <v>Abbas plumber salary</v>
          </cell>
          <cell r="E23052">
            <v>44610</v>
          </cell>
        </row>
        <row r="23053">
          <cell r="B23053" t="str">
            <v>Imtiaz supermarket</v>
          </cell>
          <cell r="C23053" t="str">
            <v>salary</v>
          </cell>
          <cell r="D23053" t="str">
            <v>Asif fiber salary</v>
          </cell>
          <cell r="E23053">
            <v>29650</v>
          </cell>
        </row>
        <row r="23054">
          <cell r="B23054" t="str">
            <v>Imtiaz supermarket</v>
          </cell>
          <cell r="C23054" t="str">
            <v>misc</v>
          </cell>
          <cell r="D23054" t="str">
            <v>To asif fiber for last month over time (recommend by nadeem)</v>
          </cell>
          <cell r="E23054">
            <v>9000</v>
          </cell>
        </row>
        <row r="23055">
          <cell r="B23055" t="str">
            <v>CITI Bank</v>
          </cell>
          <cell r="C23055" t="str">
            <v>salary</v>
          </cell>
          <cell r="D23055" t="str">
            <v>Noman + Imran salary</v>
          </cell>
          <cell r="E23055">
            <v>110000</v>
          </cell>
        </row>
        <row r="23056">
          <cell r="B23056" t="str">
            <v>office</v>
          </cell>
          <cell r="C23056" t="str">
            <v>salary</v>
          </cell>
          <cell r="D23056" t="str">
            <v>Irfan bhai + Rehan salary</v>
          </cell>
          <cell r="E23056">
            <v>122500</v>
          </cell>
        </row>
        <row r="23057">
          <cell r="B23057" t="str">
            <v>saifee hospital</v>
          </cell>
          <cell r="C23057" t="str">
            <v>salary</v>
          </cell>
          <cell r="D23057" t="str">
            <v>Khushnood salary + Shahid</v>
          </cell>
          <cell r="E23057">
            <v>125970</v>
          </cell>
        </row>
        <row r="23058">
          <cell r="B23058" t="str">
            <v>saifee hospital</v>
          </cell>
          <cell r="C23058" t="str">
            <v>salary</v>
          </cell>
          <cell r="D23058" t="str">
            <v>Nadeem painter salary</v>
          </cell>
          <cell r="E23058">
            <v>47000</v>
          </cell>
        </row>
        <row r="23059">
          <cell r="B23059" t="str">
            <v>j outlet lucky one mall</v>
          </cell>
          <cell r="C23059" t="str">
            <v>material</v>
          </cell>
          <cell r="D23059" t="str">
            <v>purchased 1 fire extinghuiser from paramount</v>
          </cell>
          <cell r="E23059">
            <v>5000</v>
          </cell>
        </row>
        <row r="23060">
          <cell r="B23060" t="str">
            <v>engro 7th floor</v>
          </cell>
          <cell r="C23060" t="str">
            <v>salary</v>
          </cell>
          <cell r="D23060" t="str">
            <v>Shahzaib salary</v>
          </cell>
          <cell r="E23060">
            <v>43650</v>
          </cell>
        </row>
        <row r="23061">
          <cell r="B23061" t="str">
            <v>zeta mall</v>
          </cell>
          <cell r="C23061" t="str">
            <v>Noman ducting</v>
          </cell>
          <cell r="D23061" t="str">
            <v>sheet hawala to noman by adeel = 700,000</v>
          </cell>
          <cell r="E23061">
            <v>350000</v>
          </cell>
        </row>
        <row r="23062">
          <cell r="B23062" t="str">
            <v>Mall of Pindi</v>
          </cell>
          <cell r="C23062" t="str">
            <v>Noman ducting</v>
          </cell>
          <cell r="D23062" t="str">
            <v>sheet hawala to noman by adeel = 700,000</v>
          </cell>
          <cell r="E23062">
            <v>350000</v>
          </cell>
        </row>
        <row r="23063">
          <cell r="B23063" t="str">
            <v>Spar supermarket</v>
          </cell>
          <cell r="C23063" t="str">
            <v>SMB enterprises</v>
          </cell>
          <cell r="D23063" t="str">
            <v>Online by adeel to SMB enterprises for purchased of 160 Length insulation purchased</v>
          </cell>
          <cell r="E23063">
            <v>50100</v>
          </cell>
        </row>
        <row r="23064">
          <cell r="B23064" t="str">
            <v>Dawood Center</v>
          </cell>
          <cell r="C23064" t="str">
            <v>Zafar Grills</v>
          </cell>
          <cell r="D23064" t="str">
            <v>Online by adeel to Zafar grills  = 90,000</v>
          </cell>
          <cell r="E23064">
            <v>82756</v>
          </cell>
        </row>
        <row r="23065">
          <cell r="B23065" t="str">
            <v xml:space="preserve">O/M Nue Multiplex </v>
          </cell>
          <cell r="C23065" t="str">
            <v>Zafar Grills</v>
          </cell>
          <cell r="D23065" t="str">
            <v>Online by adeel to Zafar grills  = 90,000</v>
          </cell>
          <cell r="E23065">
            <v>7244</v>
          </cell>
        </row>
        <row r="23066">
          <cell r="B23066" t="str">
            <v>NICVD</v>
          </cell>
          <cell r="C23066" t="str">
            <v>salary</v>
          </cell>
          <cell r="D23066" t="str">
            <v>Imran Engr + Irfan AC + Ahmed + Fahad salary</v>
          </cell>
          <cell r="E23066">
            <v>181200</v>
          </cell>
        </row>
        <row r="23067">
          <cell r="B23067" t="str">
            <v>office</v>
          </cell>
          <cell r="C23067" t="str">
            <v>misc</v>
          </cell>
          <cell r="D23067" t="str">
            <v>umer for office use</v>
          </cell>
          <cell r="E23067">
            <v>2000</v>
          </cell>
        </row>
        <row r="23068">
          <cell r="B23068" t="str">
            <v>Bahria project</v>
          </cell>
          <cell r="C23068" t="str">
            <v>salary</v>
          </cell>
          <cell r="D23068" t="str">
            <v>Amjad + Waseem Tariq</v>
          </cell>
          <cell r="E23068">
            <v>112100</v>
          </cell>
        </row>
        <row r="23069">
          <cell r="B23069" t="str">
            <v>CITI Bank</v>
          </cell>
          <cell r="C23069" t="str">
            <v>salary</v>
          </cell>
          <cell r="D23069" t="str">
            <v>umair + Jawed salary</v>
          </cell>
          <cell r="E23069">
            <v>71620</v>
          </cell>
        </row>
        <row r="23070">
          <cell r="B23070" t="str">
            <v>engro 7th floor</v>
          </cell>
          <cell r="C23070" t="str">
            <v>salary</v>
          </cell>
          <cell r="D23070" t="str">
            <v>Laraib salary</v>
          </cell>
          <cell r="E23070">
            <v>34230</v>
          </cell>
        </row>
        <row r="23071">
          <cell r="B23071" t="str">
            <v>Meezan bank Head office</v>
          </cell>
          <cell r="C23071" t="str">
            <v>salary</v>
          </cell>
          <cell r="D23071" t="str">
            <v>Amir + Gul Sher salary</v>
          </cell>
          <cell r="E23071">
            <v>88120</v>
          </cell>
        </row>
        <row r="23072">
          <cell r="B23072" t="str">
            <v>FTC Floors</v>
          </cell>
          <cell r="C23072" t="str">
            <v>fare</v>
          </cell>
          <cell r="D23072" t="str">
            <v>paid for suuzuki fare 5 turn for malba shifting</v>
          </cell>
          <cell r="E23072">
            <v>12000</v>
          </cell>
        </row>
        <row r="23073">
          <cell r="B23073" t="str">
            <v>CITI Bank</v>
          </cell>
          <cell r="C23073" t="str">
            <v>fare</v>
          </cell>
          <cell r="D23073" t="str">
            <v>bykia</v>
          </cell>
          <cell r="E23073">
            <v>250</v>
          </cell>
        </row>
        <row r="23074">
          <cell r="B23074" t="str">
            <v>j outlet lucky one mall</v>
          </cell>
          <cell r="C23074" t="str">
            <v>fare</v>
          </cell>
          <cell r="D23074" t="str">
            <v xml:space="preserve">paid </v>
          </cell>
          <cell r="E23074">
            <v>1500</v>
          </cell>
        </row>
        <row r="23075">
          <cell r="B23075" t="str">
            <v>Spar supermarket</v>
          </cell>
          <cell r="C23075" t="str">
            <v>material</v>
          </cell>
          <cell r="D23075" t="str">
            <v>purchased cable tie</v>
          </cell>
          <cell r="E23075">
            <v>700</v>
          </cell>
        </row>
        <row r="23076">
          <cell r="B23076" t="str">
            <v>Spar supermarket</v>
          </cell>
          <cell r="C23076" t="str">
            <v>shabbir brothers</v>
          </cell>
          <cell r="D23076" t="str">
            <v>Cash delivered to the shabbir brother (rec by Huzaifa)</v>
          </cell>
          <cell r="E23076">
            <v>1000000</v>
          </cell>
        </row>
        <row r="23077">
          <cell r="B23077" t="str">
            <v>NICVD</v>
          </cell>
          <cell r="C23077" t="str">
            <v>material</v>
          </cell>
          <cell r="D23077" t="str">
            <v>misc invoices by imran engr</v>
          </cell>
          <cell r="E23077">
            <v>35380</v>
          </cell>
        </row>
        <row r="23078">
          <cell r="B23078" t="str">
            <v>zeta mall</v>
          </cell>
          <cell r="C23078" t="str">
            <v>material</v>
          </cell>
          <cell r="D23078" t="str">
            <v>Online by BH to Engr Ahsan for site purchasing</v>
          </cell>
          <cell r="E23078">
            <v>69000</v>
          </cell>
        </row>
        <row r="23079">
          <cell r="B23079" t="str">
            <v>Meezan bank Head office</v>
          </cell>
          <cell r="C23079" t="str">
            <v>misc</v>
          </cell>
          <cell r="D23079" t="str">
            <v>misc by amir engr</v>
          </cell>
          <cell r="E23079">
            <v>11480</v>
          </cell>
        </row>
        <row r="23080">
          <cell r="B23080" t="str">
            <v>Spar supermarket</v>
          </cell>
          <cell r="C23080" t="str">
            <v>Wire</v>
          </cell>
          <cell r="D23080" t="str">
            <v>Online by adeel to Daniyal  for purchased of 1mm 2 core flexible braided wire 600 meter for spar supermarket</v>
          </cell>
          <cell r="E23080">
            <v>168000</v>
          </cell>
        </row>
        <row r="23081">
          <cell r="B23081" t="str">
            <v>NASTP II</v>
          </cell>
          <cell r="C23081" t="str">
            <v>Fame International</v>
          </cell>
          <cell r="D23081" t="str">
            <v>Online to farhan care off Fame international payment for 4 carton duct sealent = 544,00</v>
          </cell>
          <cell r="E23081">
            <v>18133</v>
          </cell>
        </row>
        <row r="23082">
          <cell r="B23082" t="str">
            <v>Engro 7th Floor</v>
          </cell>
          <cell r="C23082" t="str">
            <v>Fame International</v>
          </cell>
          <cell r="D23082" t="str">
            <v>Online to farhan care off Fame international payment for 4 carton duct sealent = 544,00</v>
          </cell>
          <cell r="E23082">
            <v>18134</v>
          </cell>
        </row>
        <row r="23083">
          <cell r="B23083" t="str">
            <v>BAH Exhaust Work</v>
          </cell>
          <cell r="C23083" t="str">
            <v>Fame International</v>
          </cell>
          <cell r="D23083" t="str">
            <v>Online to farhan care off Fame international payment for 4 carton duct sealent = 544,00</v>
          </cell>
          <cell r="E23083">
            <v>18133</v>
          </cell>
        </row>
        <row r="23084">
          <cell r="B23084" t="str">
            <v>zeta mall</v>
          </cell>
          <cell r="C23084" t="str">
            <v>Material</v>
          </cell>
          <cell r="D23084" t="str">
            <v>Online to Abbas ali for purchased of 2 insulation rolls at ZEta mall</v>
          </cell>
          <cell r="E23084">
            <v>80000</v>
          </cell>
        </row>
        <row r="23085">
          <cell r="B23085" t="str">
            <v>Mall of Pindi</v>
          </cell>
          <cell r="C23085" t="str">
            <v>Material</v>
          </cell>
          <cell r="D23085" t="str">
            <v>Online by adeel to engr Ahsan for site expenses</v>
          </cell>
          <cell r="E23085">
            <v>113620</v>
          </cell>
        </row>
        <row r="23086">
          <cell r="B23086" t="str">
            <v>Meezan Gujranwala</v>
          </cell>
          <cell r="C23086" t="str">
            <v>ismail gee</v>
          </cell>
          <cell r="D23086" t="str">
            <v>Online by BH to faraz care of Hussain Porta</v>
          </cell>
          <cell r="E23086">
            <v>500000</v>
          </cell>
        </row>
        <row r="23087">
          <cell r="B23087" t="str">
            <v>Meezan bank Head office</v>
          </cell>
          <cell r="C23087" t="str">
            <v>material</v>
          </cell>
          <cell r="D23087" t="str">
            <v>Purchased conduits by faheem</v>
          </cell>
          <cell r="E23087">
            <v>28000</v>
          </cell>
        </row>
        <row r="23088">
          <cell r="B23088" t="str">
            <v>Tomo JPMC</v>
          </cell>
          <cell r="C23088" t="str">
            <v>habib insulation</v>
          </cell>
          <cell r="D23088" t="str">
            <v>Online by BH to Habib Insulation</v>
          </cell>
          <cell r="E23088">
            <v>496500</v>
          </cell>
        </row>
        <row r="23089">
          <cell r="B23089" t="str">
            <v>Mall of Pindi</v>
          </cell>
          <cell r="C23089" t="str">
            <v>Safe and sounf engineering</v>
          </cell>
          <cell r="D23089" t="str">
            <v>Online by adeel to waqar brother for sprinklers</v>
          </cell>
          <cell r="E23089">
            <v>33000</v>
          </cell>
        </row>
        <row r="23090">
          <cell r="B23090" t="str">
            <v>FTC Floors</v>
          </cell>
          <cell r="C23090" t="str">
            <v>Tasleem mason</v>
          </cell>
          <cell r="D23090" t="str">
            <v>Online by adeel to tasleem</v>
          </cell>
          <cell r="E23090">
            <v>100000</v>
          </cell>
        </row>
        <row r="23091">
          <cell r="B23091" t="str">
            <v>Meezan bank Head office</v>
          </cell>
          <cell r="C23091" t="str">
            <v>tube traders</v>
          </cell>
          <cell r="D23091" t="str">
            <v>Online by adeel to Jeddah polymer = 150,000</v>
          </cell>
          <cell r="E23091">
            <v>33442</v>
          </cell>
        </row>
        <row r="23092">
          <cell r="B23092" t="str">
            <v>BAH 12th Floor</v>
          </cell>
          <cell r="C23092" t="str">
            <v>tube traders</v>
          </cell>
          <cell r="D23092" t="str">
            <v>Online by adeel to Jeddah polymer = 150,000</v>
          </cell>
          <cell r="E23092">
            <v>11859</v>
          </cell>
        </row>
        <row r="23093">
          <cell r="B23093" t="str">
            <v>DHL office</v>
          </cell>
          <cell r="C23093" t="str">
            <v>tube traders</v>
          </cell>
          <cell r="D23093" t="str">
            <v>Online by adeel to Jeddah polymer = 150,000</v>
          </cell>
          <cell r="E23093">
            <v>70363</v>
          </cell>
        </row>
        <row r="23094">
          <cell r="B23094" t="str">
            <v>Rehmat shipping</v>
          </cell>
          <cell r="C23094" t="str">
            <v>tube traders</v>
          </cell>
          <cell r="D23094" t="str">
            <v>Online by adeel to Jeddah polymer = 150,000</v>
          </cell>
          <cell r="E23094">
            <v>3089</v>
          </cell>
        </row>
        <row r="23095">
          <cell r="B23095" t="str">
            <v>NICVD</v>
          </cell>
          <cell r="C23095" t="str">
            <v>tube traders</v>
          </cell>
          <cell r="D23095" t="str">
            <v>Online by adeel to Jeddah polymer = 150,000</v>
          </cell>
          <cell r="E23095">
            <v>4850</v>
          </cell>
        </row>
        <row r="23096">
          <cell r="B23096" t="str">
            <v>BAH Exhaust Work</v>
          </cell>
          <cell r="C23096" t="str">
            <v>tube traders</v>
          </cell>
          <cell r="D23096" t="str">
            <v>Online by adeel to Jeddah polymer = 150,000</v>
          </cell>
          <cell r="E23096">
            <v>2333</v>
          </cell>
        </row>
        <row r="23097">
          <cell r="B23097" t="str">
            <v>Spar supermarket</v>
          </cell>
          <cell r="C23097" t="str">
            <v>tube traders</v>
          </cell>
          <cell r="D23097" t="str">
            <v>Online by adeel to Jeddah polymer = 150,000</v>
          </cell>
          <cell r="E23097">
            <v>24064</v>
          </cell>
        </row>
        <row r="23098">
          <cell r="B23098" t="str">
            <v>Spar supermarket</v>
          </cell>
          <cell r="C23098" t="str">
            <v>shabbir brothers</v>
          </cell>
          <cell r="D23098" t="str">
            <v>Online by adeel to shabbir brothers</v>
          </cell>
          <cell r="E23098">
            <v>282830</v>
          </cell>
        </row>
        <row r="23099">
          <cell r="B23099" t="str">
            <v>Spar supermarket</v>
          </cell>
          <cell r="C23099" t="str">
            <v>Material</v>
          </cell>
          <cell r="D23099" t="str">
            <v xml:space="preserve">Online by adeel to Daniyal  for purchased of 1mm 2 core flexible braided wire 280 meter </v>
          </cell>
          <cell r="E23099">
            <v>78400</v>
          </cell>
        </row>
        <row r="23100">
          <cell r="B23100" t="str">
            <v>Meezan bank Head office</v>
          </cell>
          <cell r="C23100" t="str">
            <v>Guddu insulator</v>
          </cell>
          <cell r="D23100" t="str">
            <v>Online by adeel to abid khan care off Guddu insulator</v>
          </cell>
          <cell r="E23100">
            <v>100000</v>
          </cell>
        </row>
        <row r="23101">
          <cell r="B23101" t="str">
            <v>NICVD</v>
          </cell>
          <cell r="C23101" t="str">
            <v>Crescent corporation</v>
          </cell>
          <cell r="D23101" t="str">
            <v>Online by adeel to crescent corporation</v>
          </cell>
          <cell r="E23101">
            <v>535220</v>
          </cell>
        </row>
        <row r="23102">
          <cell r="B23102" t="str">
            <v>Spar supermarket</v>
          </cell>
          <cell r="C23102" t="str">
            <v>fast cool</v>
          </cell>
          <cell r="D23102" t="str">
            <v>Online by BH to Abbas for Copper pipe for Spar</v>
          </cell>
          <cell r="E23102">
            <v>25000</v>
          </cell>
        </row>
        <row r="23103">
          <cell r="B23103" t="str">
            <v>PSYCHIATRY JPMC</v>
          </cell>
          <cell r="C23103" t="str">
            <v>Global technologies</v>
          </cell>
          <cell r="D23103" t="str">
            <v>Online by BH to Attock Cement care of Global technologies</v>
          </cell>
          <cell r="E23103">
            <v>500000</v>
          </cell>
        </row>
        <row r="23104">
          <cell r="B23104" t="str">
            <v>Spar supermarket</v>
          </cell>
          <cell r="C23104" t="str">
            <v>fast cool</v>
          </cell>
          <cell r="D23104" t="str">
            <v>Online by BH to Abbas for Copper pipe for Spar</v>
          </cell>
          <cell r="E23104">
            <v>60000</v>
          </cell>
        </row>
        <row r="23105">
          <cell r="B23105" t="str">
            <v>Spar supermarket</v>
          </cell>
          <cell r="C23105" t="str">
            <v>fare</v>
          </cell>
          <cell r="D23105" t="str">
            <v>paid to asif rikshaw for 4 days</v>
          </cell>
          <cell r="E23105">
            <v>3000</v>
          </cell>
        </row>
        <row r="23106">
          <cell r="B23106" t="str">
            <v>BAH fire work</v>
          </cell>
          <cell r="C23106" t="str">
            <v>fare</v>
          </cell>
          <cell r="D23106" t="str">
            <v>paid to asif rikshaw for 4 days</v>
          </cell>
          <cell r="E23106">
            <v>1500</v>
          </cell>
        </row>
        <row r="23107">
          <cell r="B23107" t="str">
            <v>Spar supermarket</v>
          </cell>
          <cell r="C23107" t="str">
            <v>fare</v>
          </cell>
          <cell r="D23107" t="str">
            <v>paid to muneer riksahw</v>
          </cell>
          <cell r="E23107">
            <v>1000</v>
          </cell>
        </row>
        <row r="23108">
          <cell r="B23108" t="str">
            <v>Spar supermarket</v>
          </cell>
          <cell r="C23108" t="str">
            <v>material</v>
          </cell>
          <cell r="D23108" t="str">
            <v>purchased copper rods 1 kg</v>
          </cell>
          <cell r="E23108">
            <v>4600</v>
          </cell>
        </row>
        <row r="23109">
          <cell r="B23109" t="str">
            <v>office</v>
          </cell>
          <cell r="C23109" t="str">
            <v>misc</v>
          </cell>
          <cell r="D23109" t="str">
            <v>umer for office use</v>
          </cell>
          <cell r="E23109">
            <v>5000</v>
          </cell>
        </row>
        <row r="23110">
          <cell r="B23110" t="str">
            <v>office</v>
          </cell>
          <cell r="C23110" t="str">
            <v>tender</v>
          </cell>
          <cell r="D23110" t="str">
            <v>purchased Continental buiskuit sukkhar</v>
          </cell>
          <cell r="E23110">
            <v>7500</v>
          </cell>
        </row>
        <row r="23111">
          <cell r="B23111" t="str">
            <v>Gul Ahmed</v>
          </cell>
          <cell r="C23111" t="str">
            <v>fuel</v>
          </cell>
          <cell r="D23111" t="str">
            <v>to mukhtar for 5 days</v>
          </cell>
          <cell r="E23111">
            <v>3400</v>
          </cell>
        </row>
        <row r="23112">
          <cell r="B23112" t="str">
            <v>Spar supermarket</v>
          </cell>
          <cell r="C23112" t="str">
            <v>material</v>
          </cell>
          <cell r="D23112" t="str">
            <v>purchased dammer tapes 1 carton</v>
          </cell>
          <cell r="E23112">
            <v>8400</v>
          </cell>
        </row>
        <row r="23113">
          <cell r="B23113" t="str">
            <v>dawood center</v>
          </cell>
          <cell r="C23113" t="str">
            <v>fare</v>
          </cell>
          <cell r="D23113" t="str">
            <v>paid</v>
          </cell>
          <cell r="E23113">
            <v>800</v>
          </cell>
        </row>
        <row r="23114">
          <cell r="B23114" t="str">
            <v>Meezan bank Head office</v>
          </cell>
          <cell r="C23114" t="str">
            <v>fare</v>
          </cell>
          <cell r="D23114" t="str">
            <v>bykia</v>
          </cell>
          <cell r="E23114">
            <v>750</v>
          </cell>
        </row>
        <row r="23115">
          <cell r="B23115" t="str">
            <v>Meezan bank Head office</v>
          </cell>
          <cell r="C23115" t="str">
            <v>fare</v>
          </cell>
          <cell r="D23115" t="str">
            <v>paid</v>
          </cell>
          <cell r="E23115">
            <v>700</v>
          </cell>
        </row>
        <row r="23116">
          <cell r="B23116" t="str">
            <v>office</v>
          </cell>
          <cell r="C23116" t="str">
            <v>fuel</v>
          </cell>
          <cell r="D23116" t="str">
            <v>to ashraf bhi</v>
          </cell>
          <cell r="E23116">
            <v>500</v>
          </cell>
        </row>
        <row r="23117">
          <cell r="B23117" t="str">
            <v>Imtiaz supermarket</v>
          </cell>
          <cell r="C23117" t="str">
            <v>fare</v>
          </cell>
          <cell r="D23117" t="str">
            <v>paid</v>
          </cell>
          <cell r="E23117">
            <v>1000</v>
          </cell>
        </row>
        <row r="23118">
          <cell r="B23118" t="str">
            <v>BAH fire work</v>
          </cell>
          <cell r="C23118" t="str">
            <v>misc</v>
          </cell>
          <cell r="D23118" t="str">
            <v>to Rohail for site expenses</v>
          </cell>
          <cell r="E23118">
            <v>2100</v>
          </cell>
        </row>
        <row r="23119">
          <cell r="B23119" t="str">
            <v>BAH fire work</v>
          </cell>
          <cell r="C23119" t="str">
            <v>misc</v>
          </cell>
          <cell r="D23119" t="str">
            <v>purchased pipe sample</v>
          </cell>
          <cell r="E23119">
            <v>720</v>
          </cell>
        </row>
        <row r="23120">
          <cell r="B23120" t="str">
            <v>Gul Ahmed</v>
          </cell>
          <cell r="C23120" t="str">
            <v>Hassan Ali</v>
          </cell>
          <cell r="D23120" t="str">
            <v>Online by BH to Hassan ali for spar copper piping labour</v>
          </cell>
          <cell r="E23120">
            <v>50000</v>
          </cell>
        </row>
        <row r="23121">
          <cell r="B23121" t="str">
            <v>Spar supermarket</v>
          </cell>
          <cell r="C23121" t="str">
            <v>adam regger</v>
          </cell>
          <cell r="D23121" t="str">
            <v>Online by adeel to Faqeer muhammad care off adam reger</v>
          </cell>
          <cell r="E23121">
            <v>80000</v>
          </cell>
        </row>
        <row r="23122">
          <cell r="B23122" t="str">
            <v>meezan gujranwala</v>
          </cell>
          <cell r="C23122" t="str">
            <v>fatemi enterprises</v>
          </cell>
          <cell r="D23122" t="str">
            <v>online by adeel to fatemi enterprises for fittings = 83265</v>
          </cell>
          <cell r="E23122">
            <v>20800</v>
          </cell>
        </row>
        <row r="23123">
          <cell r="B23123" t="str">
            <v>Mall of Pindi</v>
          </cell>
          <cell r="C23123" t="str">
            <v>fatemi enterprises</v>
          </cell>
          <cell r="D23123" t="str">
            <v>online by adeel to fatemi enterprises for fittings = 83265</v>
          </cell>
          <cell r="E23123">
            <v>20800</v>
          </cell>
        </row>
        <row r="23124">
          <cell r="B23124" t="str">
            <v>IT Work Deutsche Bank</v>
          </cell>
          <cell r="C23124" t="str">
            <v>fatemi enterprises</v>
          </cell>
          <cell r="D23124" t="str">
            <v>online by adeel to fatemi enterprises for fittings = 83265</v>
          </cell>
          <cell r="E23124">
            <v>20800</v>
          </cell>
        </row>
        <row r="23125">
          <cell r="B23125" t="str">
            <v>engro 7th floor</v>
          </cell>
          <cell r="C23125" t="str">
            <v>fatemi enterprises</v>
          </cell>
          <cell r="D23125" t="str">
            <v>online by adeel to fatemi enterprises for fittings = 83265</v>
          </cell>
          <cell r="E23125">
            <v>20865</v>
          </cell>
        </row>
        <row r="23126">
          <cell r="B23126" t="str">
            <v>Gul Ahmed</v>
          </cell>
          <cell r="C23126" t="str">
            <v>mujahid gas</v>
          </cell>
          <cell r="D23126" t="str">
            <v>Online by adeel to anees ur rehman = 100,000</v>
          </cell>
          <cell r="E23126">
            <v>50000</v>
          </cell>
        </row>
        <row r="23127">
          <cell r="B23127" t="str">
            <v>Rehmat shipping</v>
          </cell>
          <cell r="C23127" t="str">
            <v>mujahid gas</v>
          </cell>
          <cell r="D23127" t="str">
            <v>Online by adeel to anees ur rehman = 100,000</v>
          </cell>
          <cell r="E23127">
            <v>50000</v>
          </cell>
        </row>
        <row r="23128">
          <cell r="B23128" t="str">
            <v>Pfizer</v>
          </cell>
          <cell r="C23128" t="str">
            <v>material</v>
          </cell>
          <cell r="D23128" t="str">
            <v>purhcased tools for maintenance purpose</v>
          </cell>
          <cell r="E23128">
            <v>8965</v>
          </cell>
        </row>
        <row r="23129">
          <cell r="B23129" t="str">
            <v>BAH fire work</v>
          </cell>
          <cell r="C23129" t="str">
            <v>material</v>
          </cell>
          <cell r="D23129" t="str">
            <v>purchased 1" pipe for fire work</v>
          </cell>
          <cell r="E23129">
            <v>12000</v>
          </cell>
        </row>
        <row r="23130">
          <cell r="B23130" t="str">
            <v>Spar supermarket</v>
          </cell>
          <cell r="C23130" t="str">
            <v>material</v>
          </cell>
          <cell r="D23130" t="str">
            <v>purchased copper rods 1 kg</v>
          </cell>
          <cell r="E23130">
            <v>4600</v>
          </cell>
        </row>
        <row r="23131">
          <cell r="B23131" t="str">
            <v>BAH fire work</v>
          </cell>
          <cell r="C23131" t="str">
            <v>material</v>
          </cell>
          <cell r="D23131" t="str">
            <v>Purchased clip dhaga an dtaflon tapes</v>
          </cell>
          <cell r="E23131">
            <v>1320</v>
          </cell>
        </row>
        <row r="23132">
          <cell r="B23132" t="str">
            <v>office</v>
          </cell>
          <cell r="C23132" t="str">
            <v>misc</v>
          </cell>
          <cell r="D23132" t="str">
            <v>umer for office use</v>
          </cell>
          <cell r="E23132">
            <v>4000</v>
          </cell>
        </row>
        <row r="23133">
          <cell r="B23133" t="str">
            <v>Imtiaz supermarket</v>
          </cell>
          <cell r="C23133" t="str">
            <v>misc</v>
          </cell>
          <cell r="D23133" t="str">
            <v>jahangeer mobile balance</v>
          </cell>
          <cell r="E23133">
            <v>1380</v>
          </cell>
        </row>
        <row r="23134">
          <cell r="B23134" t="str">
            <v>zeta mall</v>
          </cell>
          <cell r="C23134" t="str">
            <v>material</v>
          </cell>
          <cell r="D23134" t="str">
            <v>Online by BH to Engr Ahsan for site purchasing</v>
          </cell>
          <cell r="E23134">
            <v>100000</v>
          </cell>
        </row>
        <row r="23135">
          <cell r="B23135" t="str">
            <v>Imtiaz supermarket</v>
          </cell>
          <cell r="C23135" t="str">
            <v>Sadiq Pipe</v>
          </cell>
          <cell r="D23135" t="str">
            <v>Online by BH to Mehboob ur rehman in imtiaz</v>
          </cell>
          <cell r="E23135">
            <v>100000</v>
          </cell>
        </row>
        <row r="23136">
          <cell r="B23136" t="str">
            <v>Spar supermarket</v>
          </cell>
          <cell r="C23136" t="str">
            <v>amir contractor</v>
          </cell>
          <cell r="D23136" t="str">
            <v>Online by BH to amir sheikh in spar</v>
          </cell>
          <cell r="E23136">
            <v>100000</v>
          </cell>
        </row>
        <row r="23137">
          <cell r="B23137" t="str">
            <v>Pfizer</v>
          </cell>
          <cell r="C23137" t="str">
            <v>material</v>
          </cell>
          <cell r="D23137" t="str">
            <v>purchased 7 feet ladder for site</v>
          </cell>
          <cell r="E23137">
            <v>15600</v>
          </cell>
        </row>
        <row r="23138">
          <cell r="B23138" t="str">
            <v>office</v>
          </cell>
          <cell r="C23138" t="str">
            <v>misc</v>
          </cell>
          <cell r="D23138" t="str">
            <v>umer for office use</v>
          </cell>
          <cell r="E23138">
            <v>4000</v>
          </cell>
        </row>
        <row r="23139">
          <cell r="B23139" t="str">
            <v xml:space="preserve">MHR Personal </v>
          </cell>
          <cell r="C23139" t="str">
            <v>rehana rehan</v>
          </cell>
          <cell r="D23139" t="str">
            <v>Ufone card and mobilink balance</v>
          </cell>
          <cell r="E23139">
            <v>2900</v>
          </cell>
        </row>
        <row r="23140">
          <cell r="B23140" t="str">
            <v>Spar supermarket</v>
          </cell>
          <cell r="C23140" t="str">
            <v>material</v>
          </cell>
          <cell r="D23140" t="str">
            <v>purchased conduits from jedda polymer by faheem</v>
          </cell>
          <cell r="E23140">
            <v>10000</v>
          </cell>
        </row>
        <row r="23141">
          <cell r="B23141" t="str">
            <v>FTC Floors</v>
          </cell>
          <cell r="C23141" t="str">
            <v>salary</v>
          </cell>
          <cell r="D23141" t="str">
            <v>To faheem for Shehzad remaining salary at FTC</v>
          </cell>
          <cell r="E23141">
            <v>3000</v>
          </cell>
        </row>
        <row r="23142">
          <cell r="B23142" t="str">
            <v>CITI Bank</v>
          </cell>
          <cell r="C23142" t="str">
            <v>material</v>
          </cell>
          <cell r="D23142" t="str">
            <v>To majid for purchased of chain, taflon tapes and fittings</v>
          </cell>
          <cell r="E23142">
            <v>6000</v>
          </cell>
        </row>
        <row r="23143">
          <cell r="B23143" t="str">
            <v>meezan gujranwala</v>
          </cell>
          <cell r="C23143" t="str">
            <v>Cannon</v>
          </cell>
          <cell r="D23143" t="str">
            <v>Online by BH to cannon international 4 nos gyder for Gujranawala</v>
          </cell>
          <cell r="E23143">
            <v>110000</v>
          </cell>
        </row>
        <row r="23144">
          <cell r="B23144" t="str">
            <v>Pfizer</v>
          </cell>
          <cell r="C23144" t="str">
            <v>misc</v>
          </cell>
          <cell r="D23144" t="str">
            <v>TO israr for pfizer, CITI ank J outlet expenses</v>
          </cell>
          <cell r="E23144">
            <v>9000</v>
          </cell>
        </row>
        <row r="23145">
          <cell r="B23145" t="str">
            <v xml:space="preserve">MHR Personal </v>
          </cell>
          <cell r="C23145" t="str">
            <v>misc</v>
          </cell>
          <cell r="D23145" t="str">
            <v>TO mumtaz for Home AC repaired (Recommend by Aunty)</v>
          </cell>
          <cell r="E23145">
            <v>12860</v>
          </cell>
        </row>
        <row r="23146">
          <cell r="B23146" t="str">
            <v>O/M The Place</v>
          </cell>
          <cell r="C23146" t="str">
            <v>material</v>
          </cell>
          <cell r="D23146" t="str">
            <v>To mumtaz for purchased for supply supple for Chiller PLC</v>
          </cell>
          <cell r="E23146">
            <v>10000</v>
          </cell>
        </row>
        <row r="23147">
          <cell r="B23147" t="str">
            <v>NICVD</v>
          </cell>
          <cell r="C23147" t="str">
            <v>fare</v>
          </cell>
          <cell r="D23147" t="str">
            <v>paid to suzuki from west wharf to jpmc</v>
          </cell>
          <cell r="E23147">
            <v>3000</v>
          </cell>
        </row>
        <row r="23148">
          <cell r="B23148" t="str">
            <v>Meezan Gujranwala</v>
          </cell>
          <cell r="C23148" t="str">
            <v>material</v>
          </cell>
          <cell r="D23148" t="str">
            <v>purchased 3 nos soap dispenser (zilver) form KTM (Online transfer by Umer via easy paisa)</v>
          </cell>
          <cell r="E23148">
            <v>15600</v>
          </cell>
        </row>
        <row r="23149">
          <cell r="B23149" t="str">
            <v>NASTP II</v>
          </cell>
          <cell r="C23149" t="str">
            <v>fare</v>
          </cell>
          <cell r="D23149" t="str">
            <v>paid</v>
          </cell>
          <cell r="E23149">
            <v>2200</v>
          </cell>
        </row>
        <row r="23150">
          <cell r="B23150" t="str">
            <v xml:space="preserve">MHR Personal </v>
          </cell>
          <cell r="C23150" t="str">
            <v>utilities bills</v>
          </cell>
          <cell r="D23150" t="str">
            <v>ptcl bills paid</v>
          </cell>
          <cell r="E23150">
            <v>3150</v>
          </cell>
        </row>
        <row r="23151">
          <cell r="B23151" t="str">
            <v>office</v>
          </cell>
          <cell r="C23151" t="str">
            <v>utilities bills</v>
          </cell>
          <cell r="D23151" t="str">
            <v>ptcl bills paid</v>
          </cell>
          <cell r="E23151">
            <v>11595</v>
          </cell>
        </row>
        <row r="23152">
          <cell r="B23152" t="str">
            <v>office</v>
          </cell>
          <cell r="C23152" t="str">
            <v>misc</v>
          </cell>
          <cell r="D23152" t="str">
            <v>umer for office use</v>
          </cell>
          <cell r="E23152">
            <v>3000</v>
          </cell>
        </row>
        <row r="23153">
          <cell r="B23153" t="str">
            <v>Meezan Gujranwala</v>
          </cell>
          <cell r="C23153" t="str">
            <v>fare</v>
          </cell>
          <cell r="D23153" t="str">
            <v>paid cargo for soap dispenser</v>
          </cell>
          <cell r="E23153">
            <v>560</v>
          </cell>
        </row>
        <row r="23154">
          <cell r="B23154" t="str">
            <v>office</v>
          </cell>
          <cell r="C23154" t="str">
            <v>misc</v>
          </cell>
          <cell r="D23154" t="str">
            <v>Israr bhai laptop power supply replaced</v>
          </cell>
          <cell r="E23154">
            <v>4500</v>
          </cell>
        </row>
        <row r="23155">
          <cell r="B23155" t="str">
            <v>CITI Bank</v>
          </cell>
          <cell r="C23155" t="str">
            <v>material</v>
          </cell>
          <cell r="D23155" t="str">
            <v>Purchased Basin mixer grohe from hussain enterprise by majid</v>
          </cell>
          <cell r="E23155">
            <v>14300</v>
          </cell>
        </row>
        <row r="23156">
          <cell r="B23156" t="str">
            <v>BAH fire work</v>
          </cell>
          <cell r="C23156" t="str">
            <v>material</v>
          </cell>
          <cell r="D23156" t="str">
            <v>purchased fire hose pipe + fare</v>
          </cell>
          <cell r="E23156">
            <v>25200</v>
          </cell>
        </row>
        <row r="23157">
          <cell r="B23157" t="str">
            <v>Spar supermarket</v>
          </cell>
          <cell r="C23157" t="str">
            <v>material</v>
          </cell>
          <cell r="D23157" t="str">
            <v>purchased copper elboe 1-5/8 24 nos from fast cool tapes and rods</v>
          </cell>
          <cell r="E23157">
            <v>27850</v>
          </cell>
        </row>
        <row r="23158">
          <cell r="B23158" t="str">
            <v>Imtiaz supermarket</v>
          </cell>
          <cell r="C23158" t="str">
            <v>salary</v>
          </cell>
          <cell r="D23158" t="str">
            <v>Nadeem painter previous salary (recommend by nadeem bhai)</v>
          </cell>
          <cell r="E23158">
            <v>2000</v>
          </cell>
        </row>
        <row r="23159">
          <cell r="B23159" t="str">
            <v>office</v>
          </cell>
          <cell r="C23159" t="str">
            <v>misc</v>
          </cell>
          <cell r="D23159" t="str">
            <v>umer for office use</v>
          </cell>
          <cell r="E23159">
            <v>3000</v>
          </cell>
        </row>
        <row r="23160">
          <cell r="B23160" t="str">
            <v>Spar supermarket</v>
          </cell>
          <cell r="C23160" t="str">
            <v>material</v>
          </cell>
          <cell r="D23160" t="str">
            <v>purchased copper rod 1 kg</v>
          </cell>
          <cell r="E23160">
            <v>4600</v>
          </cell>
        </row>
        <row r="23161">
          <cell r="C23161" t="str">
            <v>fuel</v>
          </cell>
          <cell r="D23161" t="str">
            <v>to mukhtiar bhai for 1 week</v>
          </cell>
          <cell r="E23161">
            <v>3000</v>
          </cell>
        </row>
        <row r="23162">
          <cell r="B23162" t="str">
            <v>Gul Ahmed</v>
          </cell>
          <cell r="C23162" t="str">
            <v>material</v>
          </cell>
          <cell r="D23162" t="str">
            <v>purchased color material</v>
          </cell>
          <cell r="E23162">
            <v>8400</v>
          </cell>
        </row>
        <row r="23163">
          <cell r="B23163" t="str">
            <v>BAH fire work</v>
          </cell>
          <cell r="C23163" t="str">
            <v>misc</v>
          </cell>
          <cell r="D23163" t="str">
            <v>To Rohail for sundays lunch and tea</v>
          </cell>
          <cell r="E23163">
            <v>2000</v>
          </cell>
        </row>
        <row r="23164">
          <cell r="B23164" t="str">
            <v>zeta mall</v>
          </cell>
          <cell r="C23164" t="str">
            <v>fare</v>
          </cell>
          <cell r="D23164" t="str">
            <v>paid</v>
          </cell>
          <cell r="E23164">
            <v>1800</v>
          </cell>
        </row>
        <row r="23165">
          <cell r="B23165" t="str">
            <v>zeta mall</v>
          </cell>
          <cell r="C23165" t="str">
            <v>scon valves</v>
          </cell>
          <cell r="D23165" t="str">
            <v>Online by adeel to Scon Valves for Gate valves 1-1/4 Dia 08 Nos for Zeta Mall ISL</v>
          </cell>
          <cell r="E23165">
            <v>41600</v>
          </cell>
        </row>
        <row r="23166">
          <cell r="B23166" t="str">
            <v>Spar supermarket</v>
          </cell>
          <cell r="C23166" t="str">
            <v>drill tech</v>
          </cell>
          <cell r="D23166" t="str">
            <v>Online by adeel to drill tech services= 90,000</v>
          </cell>
          <cell r="E23166">
            <v>25000</v>
          </cell>
        </row>
        <row r="23167">
          <cell r="B23167" t="str">
            <v>PSYCHIATRY JPMC</v>
          </cell>
          <cell r="C23167" t="str">
            <v>drill tech</v>
          </cell>
          <cell r="D23167" t="str">
            <v>Online by adeel to drill tech services= 90,000</v>
          </cell>
          <cell r="E23167">
            <v>25000</v>
          </cell>
        </row>
        <row r="23168">
          <cell r="B23168" t="str">
            <v>saifee hospital</v>
          </cell>
          <cell r="C23168" t="str">
            <v>drill tech</v>
          </cell>
          <cell r="D23168" t="str">
            <v>Online by adeel to drill tech services= 90,000</v>
          </cell>
          <cell r="E23168">
            <v>25000</v>
          </cell>
        </row>
        <row r="23169">
          <cell r="B23169" t="str">
            <v>naveed malik</v>
          </cell>
          <cell r="C23169" t="str">
            <v>drill tech</v>
          </cell>
          <cell r="D23169" t="str">
            <v>Online by adeel to drill tech services= 90,000</v>
          </cell>
          <cell r="E23169">
            <v>15000</v>
          </cell>
        </row>
        <row r="23170">
          <cell r="B23170" t="str">
            <v>NASTP II</v>
          </cell>
          <cell r="C23170" t="str">
            <v>sami duct</v>
          </cell>
          <cell r="D23170" t="str">
            <v>sheet hawala to sami duct</v>
          </cell>
          <cell r="E23170">
            <v>500000</v>
          </cell>
        </row>
        <row r="23171">
          <cell r="B23171" t="str">
            <v>J out let DML</v>
          </cell>
          <cell r="C23171" t="str">
            <v>shahid rizwan</v>
          </cell>
          <cell r="D23171" t="str">
            <v>Online by adeel to shahid rizwan</v>
          </cell>
          <cell r="E23171">
            <v>150000</v>
          </cell>
        </row>
        <row r="23172">
          <cell r="B23172" t="str">
            <v>zeta mall</v>
          </cell>
          <cell r="C23172" t="str">
            <v>Material</v>
          </cell>
          <cell r="D23172" t="str">
            <v>Online by adeel to payment to MS Enterprises for Insulation, Flexible duct and cable tie</v>
          </cell>
          <cell r="E23172">
            <v>67100</v>
          </cell>
        </row>
        <row r="23173">
          <cell r="B23173" t="str">
            <v>zeta mall</v>
          </cell>
          <cell r="C23173" t="str">
            <v>Material</v>
          </cell>
          <cell r="D23173" t="str">
            <v>Online by adeel to Payment for chemical flushing</v>
          </cell>
          <cell r="E23173">
            <v>56100</v>
          </cell>
        </row>
        <row r="23174">
          <cell r="B23174" t="str">
            <v>J out let DML</v>
          </cell>
          <cell r="C23174" t="str">
            <v>Material</v>
          </cell>
          <cell r="D23174" t="str">
            <v>Online by adeel to noman for misc expenses at site</v>
          </cell>
          <cell r="E23174">
            <v>40000</v>
          </cell>
        </row>
        <row r="23175">
          <cell r="B23175" t="str">
            <v>Meezan Gujranwala</v>
          </cell>
          <cell r="C23175" t="str">
            <v>Material</v>
          </cell>
          <cell r="D23175" t="str">
            <v>Online by adeel to syed touqeer</v>
          </cell>
          <cell r="E23175">
            <v>100000</v>
          </cell>
        </row>
        <row r="23176">
          <cell r="B23176" t="str">
            <v>Spar supermarket</v>
          </cell>
          <cell r="C23176" t="str">
            <v>SMB enterprises</v>
          </cell>
          <cell r="D23176" t="str">
            <v>Online by adeel to Payment to SMB for foam pipe insulation -- 1-1/8, 1-15/8 3/4 for spar</v>
          </cell>
          <cell r="E23176">
            <v>101465</v>
          </cell>
        </row>
        <row r="23177">
          <cell r="B23177" t="str">
            <v>NICVD</v>
          </cell>
          <cell r="C23177" t="str">
            <v>Kashif Vendor</v>
          </cell>
          <cell r="D23177" t="str">
            <v>Online by adeel to Payment to Kashif for Copper Pipe Labour scope</v>
          </cell>
          <cell r="E23177">
            <v>250000</v>
          </cell>
        </row>
        <row r="23178">
          <cell r="B23178" t="str">
            <v>Meezan Gujranwala</v>
          </cell>
          <cell r="C23178" t="str">
            <v>Material</v>
          </cell>
          <cell r="D23178" t="str">
            <v>Online by adeel to Payment for DADEX fittings fittings purchased</v>
          </cell>
          <cell r="E23178">
            <v>43228</v>
          </cell>
        </row>
        <row r="23179">
          <cell r="B23179" t="str">
            <v>Orient DML</v>
          </cell>
          <cell r="C23179" t="str">
            <v>Material</v>
          </cell>
          <cell r="D23179" t="str">
            <v>Online by adeel to Payment to SAram for misc fittings</v>
          </cell>
          <cell r="E23179">
            <v>32440</v>
          </cell>
        </row>
        <row r="23180">
          <cell r="B23180" t="str">
            <v>Gul Ahmed</v>
          </cell>
          <cell r="C23180" t="str">
            <v>material</v>
          </cell>
          <cell r="D23180" t="str">
            <v>purchased 2 carton black tapes</v>
          </cell>
          <cell r="E23180">
            <v>16000</v>
          </cell>
        </row>
        <row r="23181">
          <cell r="B23181" t="str">
            <v>Gul Ahmed</v>
          </cell>
          <cell r="C23181" t="str">
            <v>misc</v>
          </cell>
          <cell r="D23181" t="str">
            <v>To adnan shamsi for site expenses (recommend by nadeem bhai)</v>
          </cell>
          <cell r="E23181">
            <v>15000</v>
          </cell>
        </row>
        <row r="23182">
          <cell r="B23182" t="str">
            <v>Imtiaz supermarket</v>
          </cell>
          <cell r="C23182" t="str">
            <v>drawings</v>
          </cell>
          <cell r="D23182" t="str">
            <v>paid to azam corporation for drawings payment 2 months = 30000</v>
          </cell>
          <cell r="E23182">
            <v>7500</v>
          </cell>
        </row>
        <row r="23183">
          <cell r="B23183" t="str">
            <v>NICVD</v>
          </cell>
          <cell r="C23183" t="str">
            <v>drawings</v>
          </cell>
          <cell r="D23183" t="str">
            <v>paid to azam corporation for drawings payment 2 months = 30000</v>
          </cell>
          <cell r="E23183">
            <v>7500</v>
          </cell>
        </row>
        <row r="23184">
          <cell r="B23184" t="str">
            <v>Spar supermarket</v>
          </cell>
          <cell r="C23184" t="str">
            <v>drawings</v>
          </cell>
          <cell r="D23184" t="str">
            <v>paid to azam corporation for drawings payment 2 months = 30000</v>
          </cell>
          <cell r="E23184">
            <v>7500</v>
          </cell>
        </row>
        <row r="23185">
          <cell r="B23185" t="str">
            <v>j outlet lucky one mall</v>
          </cell>
          <cell r="C23185" t="str">
            <v>drawings</v>
          </cell>
          <cell r="D23185" t="str">
            <v>paid to azam corporation for drawings payment 2 months = 30000</v>
          </cell>
          <cell r="E23185">
            <v>7500</v>
          </cell>
        </row>
        <row r="23186">
          <cell r="B23186" t="str">
            <v>Meezan bank Head office</v>
          </cell>
          <cell r="C23186" t="str">
            <v>Material</v>
          </cell>
          <cell r="D23186" t="str">
            <v>Online by adeel to Ijaz Cloth for 10 thans = 32,500/-</v>
          </cell>
          <cell r="E23186">
            <v>9500</v>
          </cell>
        </row>
        <row r="23187">
          <cell r="B23187" t="str">
            <v>j outlet lucky one mall</v>
          </cell>
          <cell r="C23187" t="str">
            <v>Material</v>
          </cell>
          <cell r="D23187" t="str">
            <v>Online by adeel to Ijaz Cloth for 10 thans = 32,500/-</v>
          </cell>
          <cell r="E23187">
            <v>11500</v>
          </cell>
        </row>
        <row r="23188">
          <cell r="B23188" t="str">
            <v>NASTP II</v>
          </cell>
          <cell r="C23188" t="str">
            <v>Material</v>
          </cell>
          <cell r="D23188" t="str">
            <v>Online by adeel to Ijaz Cloth for 10 thans = 32,500/-</v>
          </cell>
          <cell r="E23188">
            <v>11500</v>
          </cell>
        </row>
        <row r="23189">
          <cell r="B23189" t="str">
            <v>office</v>
          </cell>
          <cell r="C23189" t="str">
            <v>misc</v>
          </cell>
          <cell r="D23189" t="str">
            <v>Zakat declaration form purchased</v>
          </cell>
          <cell r="E23189">
            <v>400</v>
          </cell>
        </row>
        <row r="23190">
          <cell r="B23190" t="str">
            <v>Spar supermarket</v>
          </cell>
          <cell r="C23190" t="str">
            <v>shabbir brothers</v>
          </cell>
          <cell r="D23190" t="str">
            <v>Online by adeel to shabbir brothers</v>
          </cell>
          <cell r="E23190">
            <v>414700</v>
          </cell>
        </row>
        <row r="23191">
          <cell r="B23191" t="str">
            <v>Spar supermarket</v>
          </cell>
          <cell r="C23191" t="str">
            <v>Wazeer</v>
          </cell>
          <cell r="D23191" t="str">
            <v>Online by adeel to wazeer duct</v>
          </cell>
          <cell r="E23191">
            <v>300000</v>
          </cell>
        </row>
        <row r="23192">
          <cell r="B23192" t="str">
            <v>office</v>
          </cell>
          <cell r="C23192" t="str">
            <v>misc</v>
          </cell>
          <cell r="D23192" t="str">
            <v>Purchased printech packages tender from SMC</v>
          </cell>
          <cell r="E23192">
            <v>5000</v>
          </cell>
        </row>
        <row r="23193">
          <cell r="B23193" t="str">
            <v>office</v>
          </cell>
          <cell r="C23193" t="str">
            <v>misc</v>
          </cell>
          <cell r="D23193" t="str">
            <v>umer for office use</v>
          </cell>
          <cell r="E23193">
            <v>3000</v>
          </cell>
        </row>
        <row r="23194">
          <cell r="B23194" t="str">
            <v>Gul Ahmed</v>
          </cell>
          <cell r="C23194" t="str">
            <v>fare</v>
          </cell>
          <cell r="D23194" t="str">
            <v>paid</v>
          </cell>
          <cell r="E23194">
            <v>2000</v>
          </cell>
        </row>
        <row r="23195">
          <cell r="B23195" t="str">
            <v xml:space="preserve">MHR Personal </v>
          </cell>
          <cell r="C23195" t="str">
            <v>misc</v>
          </cell>
          <cell r="D23195" t="str">
            <v>Jazz cash in account of MAIDS (recommend by shafqat bilal)</v>
          </cell>
          <cell r="E23195">
            <v>16000</v>
          </cell>
        </row>
        <row r="23196">
          <cell r="B23196" t="str">
            <v>zeta mall</v>
          </cell>
          <cell r="C23196" t="str">
            <v>fare</v>
          </cell>
          <cell r="D23196" t="str">
            <v>paid</v>
          </cell>
          <cell r="E23196">
            <v>250</v>
          </cell>
        </row>
        <row r="23197">
          <cell r="B23197" t="str">
            <v>Gul Ahmed</v>
          </cell>
          <cell r="C23197" t="str">
            <v>material</v>
          </cell>
          <cell r="D23197" t="str">
            <v>purchased tapes carton by amir</v>
          </cell>
          <cell r="E23197">
            <v>9000</v>
          </cell>
        </row>
        <row r="23198">
          <cell r="B23198" t="str">
            <v>zeta mall</v>
          </cell>
          <cell r="C23198" t="str">
            <v>misc</v>
          </cell>
          <cell r="D23198" t="str">
            <v>Fire extinguisher plastic packing</v>
          </cell>
          <cell r="E23198">
            <v>700</v>
          </cell>
        </row>
        <row r="23199">
          <cell r="B23199" t="str">
            <v>CITI Bank</v>
          </cell>
          <cell r="C23199" t="str">
            <v>fuel</v>
          </cell>
          <cell r="D23199" t="str">
            <v>to ahsan office</v>
          </cell>
          <cell r="E23199">
            <v>300</v>
          </cell>
        </row>
        <row r="23200">
          <cell r="B23200" t="str">
            <v>CITI Bank</v>
          </cell>
          <cell r="C23200" t="str">
            <v>material</v>
          </cell>
          <cell r="D23200" t="str">
            <v>To umair for purchased of muslim shower chain, fittings, bit, wrinch pana and fuel</v>
          </cell>
          <cell r="E23200">
            <v>5680</v>
          </cell>
        </row>
        <row r="23201">
          <cell r="B23201" t="str">
            <v>CITI Bank</v>
          </cell>
          <cell r="C23201" t="str">
            <v>salary</v>
          </cell>
          <cell r="D23201" t="str">
            <v>To umair for 1 day leave deduction with Sunday adjust</v>
          </cell>
          <cell r="E23201">
            <v>1300</v>
          </cell>
        </row>
        <row r="23202">
          <cell r="B23202" t="str">
            <v>Spar supermarket</v>
          </cell>
          <cell r="C23202" t="str">
            <v>material</v>
          </cell>
          <cell r="D23202" t="str">
            <v>purchased 75 Nos lux 10mm + tapes + knide cutter by muktar</v>
          </cell>
          <cell r="E23202">
            <v>2400</v>
          </cell>
        </row>
        <row r="23203">
          <cell r="B23203" t="str">
            <v>Gul Ahmed</v>
          </cell>
          <cell r="C23203" t="str">
            <v>fare</v>
          </cell>
          <cell r="D23203" t="str">
            <v>Paid to suzuki from office to spar to office to shabbir to gul ahmed</v>
          </cell>
          <cell r="E23203">
            <v>4000</v>
          </cell>
        </row>
        <row r="23204">
          <cell r="B23204" t="str">
            <v>Mall of Pindi</v>
          </cell>
          <cell r="C23204" t="str">
            <v>Zubair duct</v>
          </cell>
          <cell r="D23204" t="str">
            <v>Online by adeel to zubair = 500,000/-</v>
          </cell>
          <cell r="E23204">
            <v>250000</v>
          </cell>
        </row>
        <row r="23205">
          <cell r="B23205" t="str">
            <v>zeta mall</v>
          </cell>
          <cell r="C23205" t="str">
            <v>Zubair duct</v>
          </cell>
          <cell r="D23205" t="str">
            <v>Online by adeel to zubair = 500,000/-</v>
          </cell>
          <cell r="E23205">
            <v>250000</v>
          </cell>
        </row>
        <row r="23206">
          <cell r="B23206" t="str">
            <v>Meezan bank Head office</v>
          </cell>
          <cell r="C23206" t="str">
            <v>misc</v>
          </cell>
          <cell r="D23206" t="str">
            <v>TO amir for super card (Feb 25)</v>
          </cell>
          <cell r="E23206">
            <v>1500</v>
          </cell>
        </row>
        <row r="23207">
          <cell r="B23207" t="str">
            <v>NICVD</v>
          </cell>
          <cell r="C23207" t="str">
            <v>material</v>
          </cell>
          <cell r="D23207" t="str">
            <v>purchased copper rods</v>
          </cell>
          <cell r="E23207">
            <v>4600</v>
          </cell>
        </row>
        <row r="23208">
          <cell r="B23208" t="str">
            <v>NICVD</v>
          </cell>
          <cell r="C23208" t="str">
            <v>material</v>
          </cell>
          <cell r="D23208" t="str">
            <v xml:space="preserve">purchased pin valves </v>
          </cell>
          <cell r="E23208">
            <v>1980</v>
          </cell>
        </row>
        <row r="23209">
          <cell r="B23209" t="str">
            <v>Spar supermarket</v>
          </cell>
          <cell r="C23209" t="str">
            <v>material</v>
          </cell>
          <cell r="D23209" t="str">
            <v>purchased copper rods</v>
          </cell>
          <cell r="E23209">
            <v>4600</v>
          </cell>
        </row>
        <row r="23210">
          <cell r="B23210" t="str">
            <v>office</v>
          </cell>
          <cell r="C23210" t="str">
            <v>misc</v>
          </cell>
          <cell r="D23210" t="str">
            <v>umer for office use</v>
          </cell>
          <cell r="E23210">
            <v>2000</v>
          </cell>
        </row>
        <row r="23211">
          <cell r="B23211" t="str">
            <v>Mall of Pindi</v>
          </cell>
          <cell r="C23211" t="str">
            <v>Material</v>
          </cell>
          <cell r="D23211" t="str">
            <v>Online by adeel to engr Ahsan for site expenses</v>
          </cell>
          <cell r="E23211">
            <v>86530</v>
          </cell>
        </row>
        <row r="23212">
          <cell r="B23212" t="str">
            <v>Manto DML</v>
          </cell>
          <cell r="C23212" t="str">
            <v>HS ahmed ally</v>
          </cell>
          <cell r="D23212" t="str">
            <v>Online by adeel to HS Ahmed Ally for supports and bracing = 150,000</v>
          </cell>
          <cell r="E23212">
            <v>50000</v>
          </cell>
        </row>
        <row r="23213">
          <cell r="B23213" t="str">
            <v>Generation DML</v>
          </cell>
          <cell r="C23213" t="str">
            <v>HS ahmed ally</v>
          </cell>
          <cell r="D23213" t="str">
            <v>Online by adeel to HS Ahmed Ally for supports and bracing = 150,000</v>
          </cell>
          <cell r="E23213">
            <v>50000</v>
          </cell>
        </row>
        <row r="23214">
          <cell r="B23214" t="str">
            <v>Orient DML</v>
          </cell>
          <cell r="C23214" t="str">
            <v>HS ahmed ally</v>
          </cell>
          <cell r="D23214" t="str">
            <v>Online by adeel to HS Ahmed Ally for supports and bracing = 150,000</v>
          </cell>
          <cell r="E23214">
            <v>50000</v>
          </cell>
        </row>
        <row r="23215">
          <cell r="B23215" t="str">
            <v>J out let DML</v>
          </cell>
          <cell r="C23215" t="str">
            <v>Mehran engineering</v>
          </cell>
          <cell r="D23215" t="str">
            <v>Online by adeel to Payment to Mehran Engineering for air devices paymeny</v>
          </cell>
          <cell r="E23215">
            <v>128000</v>
          </cell>
        </row>
        <row r="23216">
          <cell r="B23216" t="str">
            <v>Spar supermarket</v>
          </cell>
          <cell r="C23216" t="str">
            <v>Material</v>
          </cell>
          <cell r="D23216" t="str">
            <v>Online by adeel to Payment for purchased of control and fittings by Faheem for spar</v>
          </cell>
          <cell r="E23216">
            <v>40220</v>
          </cell>
        </row>
        <row r="23217">
          <cell r="B23217" t="str">
            <v>spar supermarket</v>
          </cell>
          <cell r="C23217" t="str">
            <v>fahad bin khalid</v>
          </cell>
          <cell r="D23217" t="str">
            <v>Online by adeel to Fahad bin khalid for Gas purchased for spar</v>
          </cell>
          <cell r="E23217">
            <v>200000</v>
          </cell>
        </row>
        <row r="23218">
          <cell r="B23218" t="str">
            <v>BAH 12th Floor</v>
          </cell>
          <cell r="C23218" t="str">
            <v>ahsan insulation</v>
          </cell>
          <cell r="D23218" t="str">
            <v>Online by adeel to ahsan insulation</v>
          </cell>
          <cell r="E23218">
            <v>42000</v>
          </cell>
        </row>
        <row r="23219">
          <cell r="B23219" t="str">
            <v>J outlet lucky one mall</v>
          </cell>
          <cell r="C23219" t="str">
            <v>Ali Raza Balancing</v>
          </cell>
          <cell r="D23219" t="str">
            <v>Online by adeel to Ali Raza for Air balancing payment j dot lucky mall</v>
          </cell>
          <cell r="E23219">
            <v>50000</v>
          </cell>
        </row>
        <row r="23220">
          <cell r="B23220" t="str">
            <v>O/M The Place</v>
          </cell>
          <cell r="C23220" t="str">
            <v>KRC total</v>
          </cell>
          <cell r="D23220" t="str">
            <v>Online by adeel to Unus Engineering for Phase 8 chiller repair work</v>
          </cell>
          <cell r="E23220">
            <v>80000</v>
          </cell>
        </row>
        <row r="23221">
          <cell r="B23221" t="str">
            <v>Mall of Pindi</v>
          </cell>
          <cell r="C23221" t="str">
            <v>bharmal international</v>
          </cell>
          <cell r="D23221" t="str">
            <v>Online by adeel to Bharmal international for Thermometer and gauges for Zeta mall and Mall of Pindi = 207,000</v>
          </cell>
          <cell r="E23221">
            <v>103500</v>
          </cell>
        </row>
        <row r="23222">
          <cell r="B23222" t="str">
            <v>zeta mall</v>
          </cell>
          <cell r="C23222" t="str">
            <v>bharmal international</v>
          </cell>
          <cell r="D23222" t="str">
            <v>Online by adeel to Bharmal international for Thermometer and gauges for Zeta mall and Mall of Pindi = 207,000</v>
          </cell>
          <cell r="E23222">
            <v>103500</v>
          </cell>
        </row>
        <row r="23223">
          <cell r="B23223" t="str">
            <v>BAH 12th Floor</v>
          </cell>
          <cell r="C23223" t="str">
            <v>Material</v>
          </cell>
          <cell r="D23223" t="str">
            <v>Online by adeel to GulZameen khan for threaded rods nuts washers for BAH</v>
          </cell>
          <cell r="E23223">
            <v>118000</v>
          </cell>
        </row>
        <row r="23224">
          <cell r="B23224" t="str">
            <v>spar supermarket</v>
          </cell>
          <cell r="C23224" t="str">
            <v>abdullah enterprises</v>
          </cell>
          <cell r="D23224" t="str">
            <v>Online by adeel to Abdullah enterprises for Louvers = 50,000</v>
          </cell>
          <cell r="E23224">
            <v>25000</v>
          </cell>
        </row>
        <row r="23225">
          <cell r="B23225" t="str">
            <v>NASTP II</v>
          </cell>
          <cell r="C23225" t="str">
            <v>abdullah enterprises</v>
          </cell>
          <cell r="D23225" t="str">
            <v>Online by adeel to Abdullah enterprises for Grills = 50,000</v>
          </cell>
          <cell r="E23225">
            <v>25000</v>
          </cell>
        </row>
        <row r="23226">
          <cell r="B23226" t="str">
            <v>zeta mall</v>
          </cell>
          <cell r="C23226" t="str">
            <v>Material</v>
          </cell>
          <cell r="D23226" t="str">
            <v>Online by adeel to engr Ahsan for site expenses</v>
          </cell>
          <cell r="E23226">
            <v>129000</v>
          </cell>
        </row>
        <row r="23227">
          <cell r="B23227" t="str">
            <v>office</v>
          </cell>
          <cell r="C23227" t="str">
            <v>utilities bills</v>
          </cell>
          <cell r="D23227" t="str">
            <v>K ELEC bills paid</v>
          </cell>
          <cell r="E23227">
            <v>15117</v>
          </cell>
        </row>
        <row r="23228">
          <cell r="B23228" t="str">
            <v xml:space="preserve">MHR Personal </v>
          </cell>
          <cell r="C23228" t="str">
            <v>utilities bills</v>
          </cell>
          <cell r="D23228" t="str">
            <v>K ELEC bills paid</v>
          </cell>
          <cell r="E23228">
            <v>37943</v>
          </cell>
        </row>
        <row r="23229">
          <cell r="B23229" t="str">
            <v>Imtiaz supermarket</v>
          </cell>
          <cell r="C23229" t="str">
            <v>nadeem bhai</v>
          </cell>
          <cell r="D23229" t="str">
            <v>mobile balance</v>
          </cell>
          <cell r="E23229">
            <v>1000</v>
          </cell>
        </row>
        <row r="23230">
          <cell r="B23230" t="str">
            <v>Spar supermarket</v>
          </cell>
          <cell r="C23230" t="str">
            <v>material</v>
          </cell>
          <cell r="D23230" t="str">
            <v>cash paid for purchasing</v>
          </cell>
          <cell r="E23230">
            <v>2400</v>
          </cell>
        </row>
        <row r="23231">
          <cell r="B23231" t="str">
            <v>Imtiaz supermarket</v>
          </cell>
          <cell r="C23231" t="str">
            <v>adam regger</v>
          </cell>
          <cell r="D23231" t="str">
            <v>cash paid (Shifitng of AHUs)</v>
          </cell>
          <cell r="E23231">
            <v>30000</v>
          </cell>
        </row>
        <row r="23232">
          <cell r="B23232" t="str">
            <v>NICVD</v>
          </cell>
          <cell r="C23232" t="str">
            <v>material</v>
          </cell>
          <cell r="D23232" t="str">
            <v>purchased 2 carton black tapes</v>
          </cell>
          <cell r="E23232">
            <v>15840</v>
          </cell>
        </row>
        <row r="23233">
          <cell r="B23233" t="str">
            <v>J out let DML</v>
          </cell>
          <cell r="C23233" t="str">
            <v>misc</v>
          </cell>
          <cell r="D23233" t="str">
            <v>TO noman for lahore tickets and misc expenses</v>
          </cell>
          <cell r="E23233">
            <v>15000</v>
          </cell>
        </row>
        <row r="23234">
          <cell r="B23234" t="str">
            <v>Imtiaz supermarket</v>
          </cell>
          <cell r="C23234" t="str">
            <v>misc</v>
          </cell>
          <cell r="D23234" t="str">
            <v>misc purchases by noman at site</v>
          </cell>
          <cell r="E23234">
            <v>1600</v>
          </cell>
        </row>
        <row r="23235">
          <cell r="B23235" t="str">
            <v>Spar supermarket</v>
          </cell>
          <cell r="C23235" t="str">
            <v>material</v>
          </cell>
          <cell r="D23235" t="str">
            <v>TO Moiz for purchased for blue copper rods + Flare nuts " Screws</v>
          </cell>
          <cell r="E23235">
            <v>5500</v>
          </cell>
        </row>
        <row r="23236">
          <cell r="B23236" t="str">
            <v>Gul Ahmed</v>
          </cell>
          <cell r="C23236" t="str">
            <v>material</v>
          </cell>
          <cell r="D23236" t="str">
            <v>purchased fittings for gul ahmed from abbas brothers</v>
          </cell>
          <cell r="E23236">
            <v>2643</v>
          </cell>
        </row>
        <row r="23237">
          <cell r="B23237" t="str">
            <v>Pfizer</v>
          </cell>
          <cell r="C23237" t="str">
            <v>misc</v>
          </cell>
          <cell r="D23237" t="str">
            <v>To naeem Qureshi for pfizer trouble shooting (easy paisa)</v>
          </cell>
          <cell r="E23237">
            <v>5050</v>
          </cell>
        </row>
        <row r="23238">
          <cell r="B23238" t="str">
            <v>Spar supermarket</v>
          </cell>
          <cell r="C23238" t="str">
            <v>fare</v>
          </cell>
          <cell r="D23238" t="str">
            <v>paid for copper pipe return</v>
          </cell>
          <cell r="E23238">
            <v>3000</v>
          </cell>
        </row>
        <row r="23239">
          <cell r="B23239" t="str">
            <v>Gul Ahmed</v>
          </cell>
          <cell r="C23239" t="str">
            <v>fuel</v>
          </cell>
          <cell r="D23239" t="str">
            <v>To mukhtar bhai for fuel</v>
          </cell>
          <cell r="E23239">
            <v>3000</v>
          </cell>
        </row>
        <row r="23240">
          <cell r="B23240" t="str">
            <v>Spar supermarket</v>
          </cell>
          <cell r="C23240" t="str">
            <v>material</v>
          </cell>
          <cell r="D23240" t="str">
            <v>purhcased copper fittings from fast cool</v>
          </cell>
          <cell r="E23240">
            <v>15500</v>
          </cell>
        </row>
        <row r="23241">
          <cell r="B23241" t="str">
            <v>office</v>
          </cell>
          <cell r="C23241" t="str">
            <v>misc</v>
          </cell>
          <cell r="D23241" t="str">
            <v>umer for office use</v>
          </cell>
          <cell r="E23241">
            <v>4000</v>
          </cell>
        </row>
        <row r="23242">
          <cell r="B23242" t="str">
            <v>NICVD</v>
          </cell>
          <cell r="C23242" t="str">
            <v>Crescent corporation</v>
          </cell>
          <cell r="D23242" t="str">
            <v>Online by adeel to crescent corporation purchased emerson valves</v>
          </cell>
          <cell r="E23242">
            <v>116289</v>
          </cell>
        </row>
        <row r="23243">
          <cell r="B23243" t="str">
            <v>spar supermarket</v>
          </cell>
          <cell r="C23243" t="str">
            <v>fast cool</v>
          </cell>
          <cell r="D23243" t="str">
            <v>Online by adeel to abbas care of fast cool for P trap and expansion valves</v>
          </cell>
          <cell r="E23243">
            <v>46500</v>
          </cell>
        </row>
        <row r="23244">
          <cell r="B23244" t="str">
            <v>NASTP II</v>
          </cell>
          <cell r="C23244" t="str">
            <v>sasa metal</v>
          </cell>
          <cell r="D23244" t="str">
            <v>Online by adeel to sasa metal</v>
          </cell>
          <cell r="E23244">
            <v>750000</v>
          </cell>
        </row>
        <row r="23245">
          <cell r="B23245" t="str">
            <v>j outlet lucky one mall</v>
          </cell>
          <cell r="C23245" t="str">
            <v>misc</v>
          </cell>
          <cell r="D23245" t="str">
            <v>to muzammil for misc expenses</v>
          </cell>
          <cell r="E23245">
            <v>7500</v>
          </cell>
        </row>
        <row r="23246">
          <cell r="B23246" t="str">
            <v>NASTP II</v>
          </cell>
          <cell r="C23246" t="str">
            <v>transportation</v>
          </cell>
          <cell r="D23246" t="str">
            <v>paid to sasa for fans delivery + Labour</v>
          </cell>
          <cell r="E23246">
            <v>9000</v>
          </cell>
        </row>
        <row r="23247">
          <cell r="B23247" t="str">
            <v>PSYCHIATRY JPMC</v>
          </cell>
          <cell r="C23247" t="str">
            <v>fare</v>
          </cell>
          <cell r="D23247" t="str">
            <v>paid</v>
          </cell>
          <cell r="E23247">
            <v>1000</v>
          </cell>
        </row>
        <row r="23248">
          <cell r="B23248" t="str">
            <v>Spar supermarket</v>
          </cell>
          <cell r="C23248" t="str">
            <v>fare</v>
          </cell>
          <cell r="D23248" t="str">
            <v>paid</v>
          </cell>
          <cell r="E23248">
            <v>1000</v>
          </cell>
        </row>
        <row r="23249">
          <cell r="B23249" t="str">
            <v>Gul Ahmed</v>
          </cell>
          <cell r="C23249" t="str">
            <v>material</v>
          </cell>
          <cell r="D23249" t="str">
            <v>purchased PCV fittings tee and steel neils</v>
          </cell>
          <cell r="E23249">
            <v>810</v>
          </cell>
        </row>
        <row r="23250">
          <cell r="B23250" t="str">
            <v>Spar supermarket</v>
          </cell>
          <cell r="C23250" t="str">
            <v>fare</v>
          </cell>
          <cell r="D23250" t="str">
            <v>paid to suzuki</v>
          </cell>
          <cell r="E23250">
            <v>4500</v>
          </cell>
        </row>
        <row r="23251">
          <cell r="B23251" t="str">
            <v>Gul Ahmed</v>
          </cell>
          <cell r="C23251" t="str">
            <v>fare</v>
          </cell>
          <cell r="D23251" t="str">
            <v>paid to suzuki</v>
          </cell>
          <cell r="E23251">
            <v>3000</v>
          </cell>
        </row>
        <row r="23252">
          <cell r="B23252" t="str">
            <v>BAH 12th Floor</v>
          </cell>
          <cell r="C23252" t="str">
            <v>fare</v>
          </cell>
          <cell r="D23252" t="str">
            <v>paid</v>
          </cell>
          <cell r="E23252">
            <v>1200</v>
          </cell>
        </row>
        <row r="23253">
          <cell r="B23253" t="str">
            <v>State life Insurance</v>
          </cell>
          <cell r="C23253" t="str">
            <v>charity</v>
          </cell>
          <cell r="D23253" t="str">
            <v>cash paid</v>
          </cell>
          <cell r="E23253">
            <v>15000</v>
          </cell>
        </row>
        <row r="23254">
          <cell r="B23254" t="str">
            <v>Spar supermarket</v>
          </cell>
          <cell r="C23254" t="str">
            <v>misc</v>
          </cell>
          <cell r="D23254" t="str">
            <v>To azam lifter (recommend by nadee bhai)</v>
          </cell>
          <cell r="E23254">
            <v>10000</v>
          </cell>
        </row>
        <row r="23255">
          <cell r="B23255" t="str">
            <v>Spar supermarket</v>
          </cell>
          <cell r="C23255" t="str">
            <v>misc</v>
          </cell>
          <cell r="D23255" t="str">
            <v>GREE team visit + Dinner (recommend by nadeem bhai)</v>
          </cell>
          <cell r="E23255">
            <v>10000</v>
          </cell>
        </row>
        <row r="23256">
          <cell r="B23256" t="str">
            <v>Gul Ahmed</v>
          </cell>
          <cell r="C23256" t="str">
            <v>fuel</v>
          </cell>
          <cell r="D23256" t="str">
            <v>To Israr bhai for Fuel (recommend by nadeem bhai)</v>
          </cell>
          <cell r="E23256">
            <v>5000</v>
          </cell>
        </row>
        <row r="23257">
          <cell r="B23257" t="str">
            <v>Pfizer</v>
          </cell>
          <cell r="C23257" t="str">
            <v>fuel</v>
          </cell>
          <cell r="D23257" t="str">
            <v>To Israr bhai for Fuel (recommend by nadeem bhai)</v>
          </cell>
          <cell r="E23257">
            <v>2000</v>
          </cell>
        </row>
        <row r="23258">
          <cell r="B23258" t="str">
            <v>office</v>
          </cell>
          <cell r="C23258" t="str">
            <v>misc</v>
          </cell>
          <cell r="D23258" t="str">
            <v>umer for office use</v>
          </cell>
          <cell r="E23258">
            <v>3000</v>
          </cell>
        </row>
        <row r="23259">
          <cell r="B23259" t="str">
            <v>NICVD</v>
          </cell>
          <cell r="C23259" t="str">
            <v>Zahid paf</v>
          </cell>
          <cell r="D23259" t="str">
            <v>Online by adeel to zahid juno</v>
          </cell>
          <cell r="E23259">
            <v>50000</v>
          </cell>
        </row>
        <row r="23260">
          <cell r="B23260" t="str">
            <v>Gul Ahmed</v>
          </cell>
          <cell r="C23260" t="str">
            <v>Cemcon engineering</v>
          </cell>
          <cell r="D23260" t="str">
            <v>Online by adeel to Cemcon engineering for siemens motor</v>
          </cell>
          <cell r="E23260">
            <v>79000</v>
          </cell>
        </row>
        <row r="23261">
          <cell r="B23261" t="str">
            <v>Spar supermarket</v>
          </cell>
          <cell r="C23261" t="str">
            <v>shabbir brothers</v>
          </cell>
          <cell r="D23261" t="str">
            <v>Online by adeel to shabbir brothers = 282,000</v>
          </cell>
          <cell r="E23261">
            <v>31020</v>
          </cell>
        </row>
        <row r="23262">
          <cell r="B23262" t="str">
            <v>NICVD</v>
          </cell>
          <cell r="C23262" t="str">
            <v>shabbir brothers</v>
          </cell>
          <cell r="D23262" t="str">
            <v>Online by adeel to shabbir brothers = 282,000</v>
          </cell>
          <cell r="E23262">
            <v>23980</v>
          </cell>
        </row>
        <row r="23263">
          <cell r="B23263" t="str">
            <v>Gul Ahmed</v>
          </cell>
          <cell r="C23263" t="str">
            <v>shabbir brothers</v>
          </cell>
          <cell r="D23263" t="str">
            <v>Online by adeel to shabbir brothers = 282,000</v>
          </cell>
          <cell r="E23263">
            <v>227000</v>
          </cell>
        </row>
        <row r="23264">
          <cell r="B23264" t="str">
            <v>Gul Ahmed</v>
          </cell>
          <cell r="C23264" t="str">
            <v>fare</v>
          </cell>
          <cell r="D23264" t="str">
            <v>paid</v>
          </cell>
          <cell r="E23264">
            <v>600</v>
          </cell>
        </row>
        <row r="23265">
          <cell r="B23265" t="str">
            <v>office</v>
          </cell>
          <cell r="C23265" t="str">
            <v>misc</v>
          </cell>
          <cell r="D23265" t="str">
            <v>purchased printer data cable</v>
          </cell>
          <cell r="E23265">
            <v>600</v>
          </cell>
        </row>
        <row r="23266">
          <cell r="B23266" t="str">
            <v>zeta mall</v>
          </cell>
          <cell r="C23266" t="str">
            <v>transportation</v>
          </cell>
          <cell r="D23266" t="str">
            <v>Paid to truck from ISL to karachi</v>
          </cell>
          <cell r="E23266">
            <v>37000</v>
          </cell>
        </row>
        <row r="23267">
          <cell r="B23267" t="str">
            <v>BAH 12th Floor</v>
          </cell>
          <cell r="C23267" t="str">
            <v>misc</v>
          </cell>
          <cell r="D23267" t="str">
            <v>To rohail for tea and lunch</v>
          </cell>
          <cell r="E23267">
            <v>2500</v>
          </cell>
        </row>
        <row r="23268">
          <cell r="B23268" t="str">
            <v>State life Insurance</v>
          </cell>
          <cell r="C23268" t="str">
            <v>fare</v>
          </cell>
          <cell r="D23268" t="str">
            <v>bykia</v>
          </cell>
          <cell r="E23268">
            <v>250</v>
          </cell>
        </row>
        <row r="23269">
          <cell r="B23269" t="str">
            <v>State life Insurance</v>
          </cell>
          <cell r="C23269" t="str">
            <v>fare</v>
          </cell>
          <cell r="D23269" t="str">
            <v>from mungo office</v>
          </cell>
          <cell r="E23269">
            <v>600</v>
          </cell>
        </row>
        <row r="23270">
          <cell r="B23270" t="str">
            <v>NASTP II</v>
          </cell>
          <cell r="C23270" t="str">
            <v>sasa metal</v>
          </cell>
          <cell r="D23270" t="str">
            <v>Online by adeel to sasa metal</v>
          </cell>
          <cell r="E23270">
            <v>250000</v>
          </cell>
        </row>
        <row r="23271">
          <cell r="B23271" t="str">
            <v>office</v>
          </cell>
          <cell r="C23271" t="str">
            <v>misc</v>
          </cell>
          <cell r="D23271" t="str">
            <v>Purchased 30 Nos khujoor boxes</v>
          </cell>
          <cell r="E23271">
            <v>11971</v>
          </cell>
        </row>
        <row r="23272">
          <cell r="B23272" t="str">
            <v>office</v>
          </cell>
          <cell r="C23272" t="str">
            <v>misc</v>
          </cell>
          <cell r="D23272" t="str">
            <v>umer for office use</v>
          </cell>
          <cell r="E23272">
            <v>3000</v>
          </cell>
        </row>
        <row r="23273">
          <cell r="B23273" t="str">
            <v>Imtiaz supermarket</v>
          </cell>
          <cell r="C23273" t="str">
            <v>shahid regger</v>
          </cell>
          <cell r="D23273" t="str">
            <v>Paid to regger for plumbing lines fixing</v>
          </cell>
          <cell r="E23273">
            <v>20000</v>
          </cell>
        </row>
        <row r="23274">
          <cell r="B23274" t="str">
            <v>NASTP II</v>
          </cell>
          <cell r="C23274" t="str">
            <v>shahid regger</v>
          </cell>
          <cell r="D23274" t="str">
            <v xml:space="preserve">Paid to regger for exhaust fans shifitng </v>
          </cell>
          <cell r="E23274">
            <v>18000</v>
          </cell>
        </row>
        <row r="23275">
          <cell r="B23275" t="str">
            <v>PSYCHIATRY JPMC</v>
          </cell>
          <cell r="C23275" t="str">
            <v>transportation</v>
          </cell>
          <cell r="D23275" t="str">
            <v>paid for cargo (to mukhtar)</v>
          </cell>
          <cell r="E23275">
            <v>550</v>
          </cell>
        </row>
        <row r="23276">
          <cell r="B23276" t="str">
            <v>GSK DMC</v>
          </cell>
          <cell r="C23276" t="str">
            <v>Global technologies</v>
          </cell>
          <cell r="D23276" t="str">
            <v>cash paid (rec by Talib)</v>
          </cell>
          <cell r="E23276">
            <v>13600</v>
          </cell>
        </row>
        <row r="23277">
          <cell r="B23277" t="str">
            <v>Spar supermarket</v>
          </cell>
          <cell r="C23277" t="str">
            <v>material</v>
          </cell>
          <cell r="D23277" t="str">
            <v>purchased kaghan gas 02 nos cylinders R404</v>
          </cell>
          <cell r="E23277">
            <v>47000</v>
          </cell>
        </row>
        <row r="23278">
          <cell r="B23278" t="str">
            <v>Spar supermarket</v>
          </cell>
          <cell r="C23278" t="str">
            <v>material</v>
          </cell>
          <cell r="D23278" t="str">
            <v>misc purchases by Moiz</v>
          </cell>
          <cell r="E23278">
            <v>2000</v>
          </cell>
        </row>
        <row r="23279">
          <cell r="B23279" t="str">
            <v>NICVD</v>
          </cell>
          <cell r="C23279" t="str">
            <v>material</v>
          </cell>
          <cell r="D23279" t="str">
            <v>purchased 2 carton black tapes + Isolators</v>
          </cell>
          <cell r="E23279">
            <v>15870</v>
          </cell>
        </row>
        <row r="23280">
          <cell r="B23280" t="str">
            <v>Spar supermarket</v>
          </cell>
          <cell r="C23280" t="str">
            <v>material</v>
          </cell>
          <cell r="D23280" t="str">
            <v>purchased isolator 3 nos</v>
          </cell>
          <cell r="E23280">
            <v>3000</v>
          </cell>
        </row>
        <row r="23281">
          <cell r="B23281" t="str">
            <v>Zeta Mall</v>
          </cell>
          <cell r="C23281" t="str">
            <v>shan controls</v>
          </cell>
          <cell r="D23281" t="str">
            <v>Online by al madina to kashaf zahra care off imran shan control</v>
          </cell>
          <cell r="E23281">
            <v>500000</v>
          </cell>
        </row>
        <row r="23282">
          <cell r="B23282" t="str">
            <v>Spar supermarket</v>
          </cell>
          <cell r="C23282" t="str">
            <v>Khurshid fans</v>
          </cell>
          <cell r="D23282" t="str">
            <v>Online by adeel to Innovative ventilation system care of khurshid fans Total = 500,000</v>
          </cell>
          <cell r="E23282">
            <v>250000</v>
          </cell>
        </row>
        <row r="23283">
          <cell r="B23283" t="str">
            <v>NICVD</v>
          </cell>
          <cell r="C23283" t="str">
            <v>Khurshid fans</v>
          </cell>
          <cell r="D23283" t="str">
            <v>Online by adeel to Innovative ventilation system care of khurshid fans Total = 500,000</v>
          </cell>
          <cell r="E23283">
            <v>250000</v>
          </cell>
        </row>
        <row r="23284">
          <cell r="B23284" t="str">
            <v>Spar supermarket</v>
          </cell>
          <cell r="C23284" t="str">
            <v>amir contractor</v>
          </cell>
          <cell r="D23284" t="str">
            <v>Paid MCB chq 2007570443</v>
          </cell>
          <cell r="E23284">
            <v>300000</v>
          </cell>
        </row>
        <row r="23285">
          <cell r="B23285" t="str">
            <v xml:space="preserve">MHR Personal </v>
          </cell>
          <cell r="C23285" t="str">
            <v>sir rehman</v>
          </cell>
          <cell r="D23285" t="str">
            <v>Paid MCB chq 2007570445</v>
          </cell>
          <cell r="E23285">
            <v>59000</v>
          </cell>
        </row>
        <row r="23286">
          <cell r="B23286" t="str">
            <v>BAF Maintenance</v>
          </cell>
          <cell r="C23286" t="str">
            <v>shakeel duct</v>
          </cell>
          <cell r="D23286" t="str">
            <v>Paid MCB chq 2007570446</v>
          </cell>
          <cell r="E23286">
            <v>100000</v>
          </cell>
        </row>
        <row r="23287">
          <cell r="B23287" t="str">
            <v>o/m NASTP</v>
          </cell>
          <cell r="C23287" t="str">
            <v>SST Tax</v>
          </cell>
          <cell r="D23287" t="str">
            <v>Paid MCB chq 2007570447 = 164,383/-</v>
          </cell>
          <cell r="E23287">
            <v>18000</v>
          </cell>
        </row>
        <row r="23288">
          <cell r="B23288" t="str">
            <v xml:space="preserve">O/M Nue Multiplex </v>
          </cell>
          <cell r="C23288" t="str">
            <v>SST Tax</v>
          </cell>
          <cell r="D23288" t="str">
            <v>Paid MCB chq 2007570447 = 164,383/-</v>
          </cell>
          <cell r="E23288">
            <v>45360</v>
          </cell>
        </row>
        <row r="23289">
          <cell r="B23289" t="str">
            <v>O/M The Place</v>
          </cell>
          <cell r="C23289" t="str">
            <v>SST Tax</v>
          </cell>
          <cell r="D23289" t="str">
            <v>Paid MCB chq 2007570447 = 164,383/-</v>
          </cell>
          <cell r="E23289">
            <v>44880</v>
          </cell>
        </row>
        <row r="23290">
          <cell r="B23290" t="str">
            <v>FTC Floors</v>
          </cell>
          <cell r="C23290" t="str">
            <v>SST Tax</v>
          </cell>
          <cell r="D23290" t="str">
            <v>Paid MCB chq 2007570447 = 164,383/-</v>
          </cell>
          <cell r="E23290">
            <v>33872</v>
          </cell>
        </row>
        <row r="23291">
          <cell r="B23291" t="str">
            <v>ueP 17th Floor</v>
          </cell>
          <cell r="C23291" t="str">
            <v>SST Tax</v>
          </cell>
          <cell r="D23291" t="str">
            <v>Paid MCB chq 2007570447 = 164,383/-</v>
          </cell>
          <cell r="E23291">
            <v>22271</v>
          </cell>
        </row>
        <row r="23292">
          <cell r="B23292" t="str">
            <v>Imtiaz supermarket</v>
          </cell>
          <cell r="C23292" t="str">
            <v>Kamran insulator</v>
          </cell>
          <cell r="D23292" t="str">
            <v>Paid MCB chq 2007570448</v>
          </cell>
          <cell r="E23292">
            <v>189500</v>
          </cell>
        </row>
        <row r="23293">
          <cell r="B23293" t="str">
            <v>meezan gujranwala</v>
          </cell>
          <cell r="C23293" t="str">
            <v>IIL pipe</v>
          </cell>
          <cell r="D23293" t="str">
            <v>Paid MCB chq 2031680107</v>
          </cell>
          <cell r="E23293">
            <v>55100</v>
          </cell>
        </row>
        <row r="23294">
          <cell r="B23294" t="str">
            <v>NASTP II</v>
          </cell>
          <cell r="C23294" t="str">
            <v>Muzammil</v>
          </cell>
          <cell r="D23294" t="str">
            <v>Paid MCB chq 2031680108</v>
          </cell>
          <cell r="E23294">
            <v>250000</v>
          </cell>
        </row>
        <row r="23295">
          <cell r="B23295" t="str">
            <v>Gul Ahmed</v>
          </cell>
          <cell r="C23295" t="str">
            <v>shakeel duct</v>
          </cell>
          <cell r="D23295" t="str">
            <v>Paid MCB chq 2031680109</v>
          </cell>
          <cell r="E23295">
            <v>100000</v>
          </cell>
        </row>
        <row r="23296">
          <cell r="B23296" t="str">
            <v>Rehmat shipping</v>
          </cell>
          <cell r="C23296" t="str">
            <v>faheem elec</v>
          </cell>
          <cell r="D23296" t="str">
            <v>Paid MCB chq 2031680110 = 170,000 + Cash from BH 77,000/- = 247000</v>
          </cell>
          <cell r="E23296">
            <v>45000</v>
          </cell>
        </row>
        <row r="23297">
          <cell r="B23297" t="str">
            <v>Gul Ahmed</v>
          </cell>
          <cell r="C23297" t="str">
            <v>faheem elec</v>
          </cell>
          <cell r="D23297" t="str">
            <v>Paid MCB chq 2031680110 = 170,000 + Cash from BH 77,000/- = 247000</v>
          </cell>
          <cell r="E23297">
            <v>30000</v>
          </cell>
        </row>
        <row r="23298">
          <cell r="B23298" t="str">
            <v>Spar supermarket</v>
          </cell>
          <cell r="C23298" t="str">
            <v>faheem elec</v>
          </cell>
          <cell r="D23298" t="str">
            <v>Paid MCB chq 2031680110 = 170,000 + Cash from BH 77,000/- = 247000</v>
          </cell>
          <cell r="E23298">
            <v>150000</v>
          </cell>
        </row>
        <row r="23299">
          <cell r="B23299" t="str">
            <v>CITI Bank</v>
          </cell>
          <cell r="C23299" t="str">
            <v>faheem elec</v>
          </cell>
          <cell r="D23299" t="str">
            <v>Paid MCB chq 2031680110 = 170,000 + Cash from BH 77,000/- = 247000</v>
          </cell>
          <cell r="E23299">
            <v>22000</v>
          </cell>
        </row>
        <row r="23300">
          <cell r="B23300" t="str">
            <v>Gul Ahmed</v>
          </cell>
          <cell r="C23300" t="str">
            <v>fakhri brothers</v>
          </cell>
          <cell r="D23300" t="str">
            <v>Received from Ik in acc of DB (BAFL chq 60572298 Given to ST Brothers = 3,295,000</v>
          </cell>
          <cell r="E23300">
            <v>557981</v>
          </cell>
        </row>
        <row r="23301">
          <cell r="B23301" t="str">
            <v>Spar supermarket</v>
          </cell>
          <cell r="C23301" t="str">
            <v>fakhri brothers</v>
          </cell>
          <cell r="D23301" t="str">
            <v>Received from Ik in acc of DB (BAFL chq 60572298 Given to ST Brothers = 3,295,000</v>
          </cell>
          <cell r="E23301">
            <v>2672410</v>
          </cell>
        </row>
        <row r="23302">
          <cell r="B23302" t="str">
            <v>NICVD</v>
          </cell>
          <cell r="C23302" t="str">
            <v>fakhri brothers</v>
          </cell>
          <cell r="D23302" t="str">
            <v>Received from Ik in acc of DB (BAFL chq 60572298 Given to ST Brothers = 3,295,000</v>
          </cell>
          <cell r="E23302">
            <v>61009</v>
          </cell>
        </row>
        <row r="23303">
          <cell r="B23303" t="str">
            <v>Engro 7th Floor</v>
          </cell>
          <cell r="C23303" t="str">
            <v>fakhri brothers</v>
          </cell>
          <cell r="D23303" t="str">
            <v>Received from Ik in acc of DB (BAFL chq 60572298 Given to ST Brothers = 3,295,000</v>
          </cell>
          <cell r="E23303">
            <v>3600</v>
          </cell>
        </row>
        <row r="23304">
          <cell r="B23304" t="str">
            <v>O/M The Place</v>
          </cell>
          <cell r="C23304" t="str">
            <v>Received</v>
          </cell>
          <cell r="D23304" t="str">
            <v>O &amp; M bill for Jan 25</v>
          </cell>
          <cell r="F23304">
            <v>401676</v>
          </cell>
        </row>
        <row r="23305">
          <cell r="B23305" t="str">
            <v>FTC Floors</v>
          </cell>
          <cell r="C23305" t="str">
            <v>Received</v>
          </cell>
          <cell r="D23305" t="str">
            <v>1% invoice charges for MCB chq # 2007570444 given to Universal traders care off Adeel Steel for SST inpt adjustment in NASTP payment</v>
          </cell>
          <cell r="E23305">
            <v>20000</v>
          </cell>
        </row>
        <row r="23306">
          <cell r="B23306" t="str">
            <v>ueP 17th Floor</v>
          </cell>
          <cell r="C23306" t="str">
            <v>Received</v>
          </cell>
          <cell r="D23306" t="str">
            <v>Received balanced retention amount</v>
          </cell>
          <cell r="F23306">
            <v>1422198</v>
          </cell>
        </row>
        <row r="23307">
          <cell r="B23307" t="str">
            <v>Honey moon lounge</v>
          </cell>
          <cell r="C23307" t="str">
            <v>Received</v>
          </cell>
          <cell r="D23307" t="str">
            <v>Received Mob advance from Total Meezan bank chq # A39790023 (Given to Nadeem iqbal in his profit sharing)</v>
          </cell>
          <cell r="F23307">
            <v>1000000</v>
          </cell>
        </row>
        <row r="23308">
          <cell r="B23308" t="str">
            <v>standard chartered Bank</v>
          </cell>
          <cell r="C23308" t="str">
            <v>Received</v>
          </cell>
          <cell r="D23308" t="str">
            <v>Received From Total in acc of SCB (Online tranfer in shehroz ahmed acc care of BH)</v>
          </cell>
          <cell r="F23308">
            <v>400000</v>
          </cell>
        </row>
        <row r="23309">
          <cell r="B23309" t="str">
            <v>standard chartered Bank</v>
          </cell>
          <cell r="C23309" t="str">
            <v>Received</v>
          </cell>
          <cell r="D23309" t="str">
            <v>Received From Total in acc of SCB (Online tranfer in shehroz ahmed acc care of BH)</v>
          </cell>
          <cell r="F23309">
            <v>500000</v>
          </cell>
        </row>
        <row r="23310">
          <cell r="B23310" t="str">
            <v>standard chartered Bank</v>
          </cell>
          <cell r="C23310" t="str">
            <v>Received</v>
          </cell>
          <cell r="D23310" t="str">
            <v>Received From Total in acc of SCB (Online tranfer in shehroz ahmed acc care of BH)</v>
          </cell>
          <cell r="F23310">
            <v>500000</v>
          </cell>
        </row>
        <row r="23311">
          <cell r="B23311" t="str">
            <v>standard chartered Bank</v>
          </cell>
          <cell r="C23311" t="str">
            <v>Received</v>
          </cell>
          <cell r="D23311" t="str">
            <v>Received From Total in acc of SCB (Online tranfer in shehroz ahmed acc care of BH)</v>
          </cell>
          <cell r="F23311">
            <v>350000</v>
          </cell>
        </row>
        <row r="23312">
          <cell r="B23312" t="str">
            <v>standard chartered Bank</v>
          </cell>
          <cell r="C23312" t="str">
            <v>Received</v>
          </cell>
          <cell r="D23312" t="str">
            <v>Received From Total in acc of SCB (Online tranfer in shehroz ahmed acc care of BH)</v>
          </cell>
          <cell r="F23312">
            <v>300000</v>
          </cell>
        </row>
        <row r="23313">
          <cell r="B23313" t="str">
            <v>standard chartered Bank</v>
          </cell>
          <cell r="C23313" t="str">
            <v>Received</v>
          </cell>
          <cell r="D23313" t="str">
            <v>Received From Total in acc of SCB (Online tranfer in shehroz ahmed acc care of BH)</v>
          </cell>
          <cell r="F23313">
            <v>650000</v>
          </cell>
        </row>
        <row r="23314">
          <cell r="B23314" t="str">
            <v>CITI Bank</v>
          </cell>
          <cell r="C23314" t="str">
            <v>Received</v>
          </cell>
          <cell r="D23314" t="str">
            <v>Received from Ik in acc of Citi (Meezan chq # A-11162932) Given to universal traders care off adeel)</v>
          </cell>
          <cell r="F23314">
            <v>7307488</v>
          </cell>
        </row>
        <row r="23315">
          <cell r="B23315" t="str">
            <v>CITI Bank</v>
          </cell>
          <cell r="C23315" t="str">
            <v>Received</v>
          </cell>
          <cell r="D23315" t="str">
            <v>1% invoice charges</v>
          </cell>
          <cell r="E23315">
            <v>61000</v>
          </cell>
        </row>
        <row r="23316">
          <cell r="B23316" t="str">
            <v>FTC Floors</v>
          </cell>
          <cell r="C23316" t="str">
            <v>Received</v>
          </cell>
          <cell r="D23316" t="str">
            <v>FTC Monthly Jan 25  (Jan payment rec before Dec 25 payment)</v>
          </cell>
          <cell r="F23316">
            <v>280434</v>
          </cell>
        </row>
        <row r="23317">
          <cell r="B23317" t="str">
            <v>J outlet lucky one mall</v>
          </cell>
          <cell r="C23317" t="str">
            <v>Received</v>
          </cell>
          <cell r="D23317" t="str">
            <v>Received from Ik in acc of J outlet Lucky one mall  (Meezan chq # A-11163078) Given to Zia steel care off adeel)</v>
          </cell>
          <cell r="F23317">
            <v>3300000</v>
          </cell>
        </row>
        <row r="23318">
          <cell r="B23318" t="str">
            <v>J outlet lucky one mall</v>
          </cell>
          <cell r="C23318" t="str">
            <v>Received</v>
          </cell>
          <cell r="D23318" t="str">
            <v>1% invoice charges</v>
          </cell>
          <cell r="E23318">
            <v>33000</v>
          </cell>
        </row>
        <row r="23319">
          <cell r="B23319" t="str">
            <v>zeta mall</v>
          </cell>
          <cell r="C23319" t="str">
            <v>Received</v>
          </cell>
          <cell r="D23319" t="str">
            <v>Received from Ik in acc of Zeta Mall (Meezan chq # A-11163079) Given to Al madina steel)</v>
          </cell>
          <cell r="F23319">
            <v>3200000</v>
          </cell>
        </row>
        <row r="23320">
          <cell r="B23320" t="str">
            <v>zeta mall</v>
          </cell>
          <cell r="C23320" t="str">
            <v>Received</v>
          </cell>
          <cell r="D23320" t="str">
            <v>1% invoice charges</v>
          </cell>
          <cell r="E23320">
            <v>32000</v>
          </cell>
        </row>
        <row r="23321">
          <cell r="B23321" t="str">
            <v>DB 15th &amp; 16th Floor</v>
          </cell>
          <cell r="C23321" t="str">
            <v>Received</v>
          </cell>
          <cell r="D23321" t="str">
            <v>Received from Ik in acc of DB (BAFL chq 60572298 Given to ST Brothers</v>
          </cell>
          <cell r="F23321">
            <v>3295000</v>
          </cell>
        </row>
        <row r="23322">
          <cell r="B23322" t="str">
            <v>FTC Floors</v>
          </cell>
          <cell r="C23322" t="str">
            <v>Received</v>
          </cell>
          <cell r="D23322" t="str">
            <v xml:space="preserve">FTC Monthly Dec 24 </v>
          </cell>
          <cell r="F23322">
            <v>280434</v>
          </cell>
        </row>
        <row r="23323">
          <cell r="B23323" t="str">
            <v>Imtiaz supermarket</v>
          </cell>
          <cell r="C23323" t="str">
            <v>Received</v>
          </cell>
          <cell r="D23323" t="str">
            <v>Received adhoc payment against bill (BAFL Chq 33697617) Gross amt 5 MLN</v>
          </cell>
          <cell r="F23323">
            <v>4669565</v>
          </cell>
        </row>
        <row r="23324">
          <cell r="B23324" t="str">
            <v>Spar supermarket</v>
          </cell>
          <cell r="C23324" t="str">
            <v>fare</v>
          </cell>
          <cell r="D23324" t="str">
            <v>paid</v>
          </cell>
          <cell r="E23324">
            <v>1500</v>
          </cell>
        </row>
        <row r="23325">
          <cell r="B23325" t="str">
            <v>BAH 12th Floor</v>
          </cell>
          <cell r="C23325" t="str">
            <v>fare</v>
          </cell>
          <cell r="D23325" t="str">
            <v>paid</v>
          </cell>
          <cell r="E23325">
            <v>1700</v>
          </cell>
        </row>
        <row r="23326">
          <cell r="B23326" t="str">
            <v>office</v>
          </cell>
          <cell r="C23326" t="str">
            <v>misc</v>
          </cell>
          <cell r="D23326" t="str">
            <v>umer for office use</v>
          </cell>
          <cell r="E23326">
            <v>4000</v>
          </cell>
        </row>
        <row r="23327">
          <cell r="B23327" t="str">
            <v>Gul Ahmed</v>
          </cell>
          <cell r="C23327" t="str">
            <v>misc</v>
          </cell>
          <cell r="D23327" t="str">
            <v>to mukhtar for bike maintenance</v>
          </cell>
          <cell r="E23327">
            <v>2000</v>
          </cell>
        </row>
        <row r="23328">
          <cell r="B23328" t="str">
            <v>State life Insurance</v>
          </cell>
          <cell r="C23328" t="str">
            <v>fare</v>
          </cell>
          <cell r="D23328" t="str">
            <v>paid</v>
          </cell>
          <cell r="E23328">
            <v>1500</v>
          </cell>
        </row>
        <row r="23329">
          <cell r="B23329" t="str">
            <v>Spar supermarket</v>
          </cell>
          <cell r="C23329" t="str">
            <v>material</v>
          </cell>
          <cell r="D23329" t="str">
            <v>purchased 36 Nos isolators</v>
          </cell>
          <cell r="E23329">
            <v>11880</v>
          </cell>
        </row>
        <row r="23330">
          <cell r="B23330" t="str">
            <v>Spar supermarket</v>
          </cell>
          <cell r="C23330" t="str">
            <v>fare</v>
          </cell>
          <cell r="D23330" t="str">
            <v>paid</v>
          </cell>
          <cell r="E23330">
            <v>1000</v>
          </cell>
        </row>
        <row r="23331">
          <cell r="B23331" t="str">
            <v>BAH 12th Floor</v>
          </cell>
          <cell r="C23331" t="str">
            <v>fare</v>
          </cell>
          <cell r="D23331" t="str">
            <v>paid</v>
          </cell>
          <cell r="E23331">
            <v>460</v>
          </cell>
        </row>
        <row r="23332">
          <cell r="B23332" t="str">
            <v>Meezan Gujranwala</v>
          </cell>
          <cell r="C23332" t="str">
            <v>ismail jee</v>
          </cell>
          <cell r="D23332" t="str">
            <v>Online by adeel to Ali ashgar care of Hussain PORTA for Pipe purchased</v>
          </cell>
          <cell r="E23332">
            <v>500000</v>
          </cell>
        </row>
        <row r="23333">
          <cell r="B23333" t="str">
            <v>Spar supermarket</v>
          </cell>
          <cell r="C23333" t="str">
            <v>fahad bin khalid</v>
          </cell>
          <cell r="D23333" t="str">
            <v>Online by adeel to Fahad ali khan purchased Freon from GREE</v>
          </cell>
          <cell r="E23333">
            <v>100000</v>
          </cell>
        </row>
        <row r="23334">
          <cell r="B23334" t="str">
            <v>BAH 12th Floor</v>
          </cell>
          <cell r="C23334" t="str">
            <v>ideas associates</v>
          </cell>
          <cell r="D23334" t="str">
            <v>Online by adeel to Ideas associates purchased of 03 Nos fan</v>
          </cell>
          <cell r="E23334">
            <v>110000</v>
          </cell>
        </row>
        <row r="23335">
          <cell r="B23335" t="str">
            <v>Mall of Pindi</v>
          </cell>
          <cell r="C23335" t="str">
            <v>Material</v>
          </cell>
          <cell r="D23335" t="str">
            <v>Online by adeel to engr Ahsan for site expenses</v>
          </cell>
          <cell r="E23335">
            <v>88400</v>
          </cell>
        </row>
        <row r="23336">
          <cell r="B23336" t="str">
            <v>Spar supermarket</v>
          </cell>
          <cell r="C23336" t="str">
            <v>Material</v>
          </cell>
          <cell r="D23336" t="str">
            <v>Online by adeel to S Abdul Wajid Purchased 06 Nos R410 Refrigerant Cylinders</v>
          </cell>
          <cell r="E23336">
            <v>150000</v>
          </cell>
        </row>
        <row r="23337">
          <cell r="B23337" t="str">
            <v>FTC Floors</v>
          </cell>
          <cell r="C23337" t="str">
            <v>Tasleem mason</v>
          </cell>
          <cell r="D23337" t="str">
            <v xml:space="preserve">Online by adeel to M Waseem care of Tasleem mason </v>
          </cell>
          <cell r="E23337">
            <v>150000</v>
          </cell>
        </row>
        <row r="23338">
          <cell r="B23338" t="str">
            <v>Spar supermarket</v>
          </cell>
          <cell r="C23338" t="str">
            <v>fare</v>
          </cell>
          <cell r="D23338" t="str">
            <v>paid</v>
          </cell>
          <cell r="E23338">
            <v>300</v>
          </cell>
        </row>
        <row r="23339">
          <cell r="B23339" t="str">
            <v>Gul Ahmed</v>
          </cell>
          <cell r="C23339" t="str">
            <v>material</v>
          </cell>
          <cell r="D23339" t="str">
            <v>holdtie and dhaga</v>
          </cell>
          <cell r="E23339">
            <v>2600</v>
          </cell>
        </row>
        <row r="23340">
          <cell r="B23340" t="str">
            <v>Meezan Gujranwala</v>
          </cell>
          <cell r="C23340" t="str">
            <v>transportation</v>
          </cell>
          <cell r="D23340" t="str">
            <v>IIL pipe transportaion from shaikhupura</v>
          </cell>
          <cell r="E23340">
            <v>16000</v>
          </cell>
        </row>
        <row r="23341">
          <cell r="B23341" t="str">
            <v>office</v>
          </cell>
          <cell r="C23341" t="str">
            <v>misc</v>
          </cell>
          <cell r="D23341" t="str">
            <v>umer for office use</v>
          </cell>
          <cell r="E23341">
            <v>4000</v>
          </cell>
        </row>
        <row r="23342">
          <cell r="B23342" t="str">
            <v>BAF Maintenance</v>
          </cell>
          <cell r="C23342" t="str">
            <v>salary</v>
          </cell>
          <cell r="D23342" t="str">
            <v>Nadeem bha salary</v>
          </cell>
          <cell r="E23342">
            <v>50000</v>
          </cell>
        </row>
        <row r="23343">
          <cell r="B23343" t="str">
            <v>kumail bhai</v>
          </cell>
          <cell r="C23343" t="str">
            <v>salary</v>
          </cell>
          <cell r="D23343" t="str">
            <v>Waris salary</v>
          </cell>
          <cell r="E23343">
            <v>5000</v>
          </cell>
        </row>
        <row r="23344">
          <cell r="B23344" t="str">
            <v>zeta mall</v>
          </cell>
          <cell r="C23344" t="str">
            <v>salary</v>
          </cell>
          <cell r="D23344" t="str">
            <v xml:space="preserve">bilal bhai </v>
          </cell>
          <cell r="E23344">
            <v>50000</v>
          </cell>
        </row>
        <row r="23345">
          <cell r="B23345" t="str">
            <v xml:space="preserve">MHR Personal </v>
          </cell>
          <cell r="C23345" t="str">
            <v>salary</v>
          </cell>
          <cell r="D23345" t="str">
            <v>Mhr home mossi salaries</v>
          </cell>
          <cell r="E23345">
            <v>105000</v>
          </cell>
        </row>
        <row r="23346">
          <cell r="B23346" t="str">
            <v>office</v>
          </cell>
          <cell r="C23346" t="str">
            <v>salary</v>
          </cell>
          <cell r="D23346" t="str">
            <v>Mossi salary</v>
          </cell>
          <cell r="E23346">
            <v>7000</v>
          </cell>
        </row>
        <row r="23347">
          <cell r="B23347" t="str">
            <v>NASTP II</v>
          </cell>
          <cell r="C23347" t="str">
            <v>misc</v>
          </cell>
          <cell r="D23347" t="str">
            <v>To kamran elec for Fans thara making</v>
          </cell>
          <cell r="E23347">
            <v>35000</v>
          </cell>
        </row>
        <row r="23348">
          <cell r="B23348" t="str">
            <v>office</v>
          </cell>
          <cell r="C23348" t="str">
            <v>salary</v>
          </cell>
          <cell r="D23348" t="str">
            <v>mukhtar salary</v>
          </cell>
          <cell r="E23348">
            <v>46460</v>
          </cell>
        </row>
        <row r="23349">
          <cell r="B23349" t="str">
            <v>office</v>
          </cell>
          <cell r="C23349" t="str">
            <v>salary</v>
          </cell>
          <cell r="D23349" t="str">
            <v>kamran office salary</v>
          </cell>
          <cell r="E23349">
            <v>50870</v>
          </cell>
        </row>
        <row r="23350">
          <cell r="B23350" t="str">
            <v>FTC Floors</v>
          </cell>
          <cell r="C23350" t="str">
            <v>misc</v>
          </cell>
          <cell r="D23350" t="str">
            <v>tea and refreshment</v>
          </cell>
          <cell r="E23350">
            <v>3000</v>
          </cell>
        </row>
        <row r="23351">
          <cell r="B23351" t="str">
            <v>FTC Floors</v>
          </cell>
          <cell r="C23351" t="str">
            <v>misc</v>
          </cell>
          <cell r="D23351" t="str">
            <v>To sami for site stationery</v>
          </cell>
          <cell r="E23351">
            <v>2000</v>
          </cell>
        </row>
        <row r="23352">
          <cell r="B23352" t="str">
            <v>O/M The Place</v>
          </cell>
          <cell r="C23352" t="str">
            <v>salary</v>
          </cell>
          <cell r="D23352" t="str">
            <v>The place staff salaries</v>
          </cell>
          <cell r="E23352">
            <v>167424.10714285713</v>
          </cell>
        </row>
        <row r="23353">
          <cell r="B23353" t="str">
            <v>FTC Floors</v>
          </cell>
          <cell r="C23353" t="str">
            <v>salary</v>
          </cell>
          <cell r="D23353" t="str">
            <v>ftc staff salaries</v>
          </cell>
          <cell r="E23353">
            <v>215792.41071428571</v>
          </cell>
        </row>
        <row r="23354">
          <cell r="B23354" t="str">
            <v>office</v>
          </cell>
          <cell r="C23354" t="str">
            <v>salary</v>
          </cell>
          <cell r="D23354" t="str">
            <v>umer salary</v>
          </cell>
          <cell r="E23354">
            <v>22000</v>
          </cell>
        </row>
        <row r="23355">
          <cell r="B23355" t="str">
            <v>office</v>
          </cell>
          <cell r="C23355" t="str">
            <v>misc</v>
          </cell>
          <cell r="D23355" t="str">
            <v>to umer for car wash</v>
          </cell>
          <cell r="E23355">
            <v>2500</v>
          </cell>
        </row>
        <row r="23356">
          <cell r="B23356" t="str">
            <v>Imtiaz supermarket</v>
          </cell>
          <cell r="C23356" t="str">
            <v>misc</v>
          </cell>
          <cell r="D23356" t="str">
            <v>to mukhtar fo rhilti machine repairing</v>
          </cell>
          <cell r="E23356">
            <v>1000</v>
          </cell>
        </row>
        <row r="23357">
          <cell r="B23357" t="str">
            <v>BAF Maintenance</v>
          </cell>
          <cell r="C23357" t="str">
            <v>Osama Abrar</v>
          </cell>
          <cell r="D23357" t="str">
            <v xml:space="preserve">Online by BH to Osama Abrar </v>
          </cell>
          <cell r="E23357">
            <v>200000</v>
          </cell>
        </row>
        <row r="23358">
          <cell r="B23358" t="str">
            <v>spar supermarket</v>
          </cell>
          <cell r="C23358" t="str">
            <v>Material</v>
          </cell>
          <cell r="D23358" t="str">
            <v>Online by adeel to S Abdul Wajid Purchased 02 Nos R410 Refrigerant Cylinders</v>
          </cell>
          <cell r="E23358">
            <v>50000</v>
          </cell>
        </row>
        <row r="23359">
          <cell r="B23359" t="str">
            <v>NASTP II</v>
          </cell>
          <cell r="C23359" t="str">
            <v>salary</v>
          </cell>
          <cell r="D23359" t="str">
            <v>Online by adeel to Israr bhai</v>
          </cell>
          <cell r="E23359">
            <v>187000</v>
          </cell>
        </row>
        <row r="23360">
          <cell r="B23360" t="str">
            <v>BAH 12th Floor</v>
          </cell>
          <cell r="C23360" t="str">
            <v>salary</v>
          </cell>
          <cell r="D23360" t="str">
            <v>Online by adeel to Rohail sheikh</v>
          </cell>
          <cell r="E23360">
            <v>90000</v>
          </cell>
        </row>
        <row r="23361">
          <cell r="B23361" t="str">
            <v>Gul Ahmed</v>
          </cell>
          <cell r="C23361" t="str">
            <v>fare</v>
          </cell>
          <cell r="D23361" t="str">
            <v>paid</v>
          </cell>
          <cell r="E23361">
            <v>1000</v>
          </cell>
        </row>
        <row r="23362">
          <cell r="B23362" t="str">
            <v>Spar supermarket</v>
          </cell>
          <cell r="C23362" t="str">
            <v>fare</v>
          </cell>
          <cell r="D23362" t="str">
            <v>paid</v>
          </cell>
          <cell r="E23362">
            <v>600</v>
          </cell>
        </row>
        <row r="23363">
          <cell r="B23363" t="str">
            <v>Meezan Gujranwala</v>
          </cell>
          <cell r="C23363" t="str">
            <v>material</v>
          </cell>
          <cell r="D23363" t="str">
            <v>purchased PPRc fittings from asadullah</v>
          </cell>
          <cell r="E23363">
            <v>14140</v>
          </cell>
        </row>
        <row r="23364">
          <cell r="B23364" t="str">
            <v>Imtiaz supermarket</v>
          </cell>
          <cell r="C23364" t="str">
            <v>fuel</v>
          </cell>
          <cell r="D23364" t="str">
            <v>paid to mukhtar</v>
          </cell>
          <cell r="E23364">
            <v>3000</v>
          </cell>
        </row>
        <row r="23365">
          <cell r="B23365" t="str">
            <v>office</v>
          </cell>
          <cell r="C23365" t="str">
            <v>utilities bills</v>
          </cell>
          <cell r="D23365" t="str">
            <v>SSGC bill paid</v>
          </cell>
          <cell r="E23365">
            <v>820</v>
          </cell>
        </row>
        <row r="23366">
          <cell r="B23366" t="str">
            <v xml:space="preserve">MHR Personal </v>
          </cell>
          <cell r="C23366" t="str">
            <v>utilities bills</v>
          </cell>
          <cell r="D23366" t="str">
            <v>SSGC bill paid</v>
          </cell>
          <cell r="E23366">
            <v>910</v>
          </cell>
        </row>
        <row r="23367">
          <cell r="B23367" t="str">
            <v>KANTEEN Islamabad</v>
          </cell>
          <cell r="C23367" t="str">
            <v>material</v>
          </cell>
          <cell r="D23367" t="str">
            <v>1.5 mm 4 core flexible wite 90 meter</v>
          </cell>
          <cell r="E23367">
            <v>29800</v>
          </cell>
        </row>
        <row r="23368">
          <cell r="B23368" t="str">
            <v>Meezan bank Head office</v>
          </cell>
          <cell r="C23368" t="str">
            <v>material</v>
          </cell>
          <cell r="D23368" t="str">
            <v>20" cable tie</v>
          </cell>
          <cell r="E23368">
            <v>900</v>
          </cell>
        </row>
        <row r="23369">
          <cell r="B23369" t="str">
            <v>PSYCHIATRY JPMC</v>
          </cell>
          <cell r="C23369" t="str">
            <v>salary</v>
          </cell>
          <cell r="D23369" t="str">
            <v>Irfan bhai salary</v>
          </cell>
          <cell r="E23369">
            <v>52300</v>
          </cell>
        </row>
        <row r="23370">
          <cell r="B23370" t="str">
            <v>J out let DML</v>
          </cell>
          <cell r="C23370" t="str">
            <v>salary</v>
          </cell>
          <cell r="D23370" t="str">
            <v>Noman bhai salary</v>
          </cell>
          <cell r="E23370">
            <v>70000</v>
          </cell>
        </row>
        <row r="23371">
          <cell r="B23371" t="str">
            <v>Spar supermarket</v>
          </cell>
          <cell r="C23371" t="str">
            <v>salary</v>
          </cell>
          <cell r="D23371" t="str">
            <v>Moiz salary</v>
          </cell>
          <cell r="E23371">
            <v>45000</v>
          </cell>
        </row>
        <row r="23372">
          <cell r="B23372" t="str">
            <v>NICVD</v>
          </cell>
          <cell r="C23372" t="str">
            <v>salary</v>
          </cell>
          <cell r="D23372" t="str">
            <v>NICVD staff salaries</v>
          </cell>
          <cell r="E23372">
            <v>178930</v>
          </cell>
        </row>
        <row r="23373">
          <cell r="B23373" t="str">
            <v>Gul Ahmed</v>
          </cell>
          <cell r="C23373" t="str">
            <v>salary</v>
          </cell>
          <cell r="D23373" t="str">
            <v>Kamran and Mateen salary</v>
          </cell>
          <cell r="E23373">
            <v>76150</v>
          </cell>
        </row>
        <row r="23374">
          <cell r="B23374" t="str">
            <v>office</v>
          </cell>
          <cell r="C23374" t="str">
            <v>water tanker</v>
          </cell>
          <cell r="D23374" t="str">
            <v>paid for 02 nos water tankers</v>
          </cell>
          <cell r="E23374">
            <v>11330</v>
          </cell>
        </row>
        <row r="23375">
          <cell r="B23375" t="str">
            <v>FTC Floors</v>
          </cell>
          <cell r="C23375" t="str">
            <v>salary</v>
          </cell>
          <cell r="D23375" t="str">
            <v>Shahzad salary</v>
          </cell>
          <cell r="E23375">
            <v>3000</v>
          </cell>
        </row>
        <row r="23376">
          <cell r="B23376" t="str">
            <v>BAH 12th Floor</v>
          </cell>
          <cell r="C23376" t="str">
            <v>fare</v>
          </cell>
          <cell r="D23376" t="str">
            <v>paid</v>
          </cell>
          <cell r="E23376">
            <v>1000</v>
          </cell>
        </row>
        <row r="23377">
          <cell r="B23377" t="str">
            <v>Bahria project</v>
          </cell>
          <cell r="C23377" t="str">
            <v>salary</v>
          </cell>
          <cell r="D23377" t="str">
            <v>Amjad and waseem salary</v>
          </cell>
          <cell r="E23377">
            <v>106480</v>
          </cell>
        </row>
        <row r="23378">
          <cell r="B23378" t="str">
            <v>engro 7th floor</v>
          </cell>
          <cell r="C23378" t="str">
            <v>material</v>
          </cell>
          <cell r="D23378" t="str">
            <v>purchased floor drain, waste pipe and fittings</v>
          </cell>
          <cell r="E23378">
            <v>4300</v>
          </cell>
        </row>
        <row r="23379">
          <cell r="B23379" t="str">
            <v>office</v>
          </cell>
          <cell r="C23379" t="str">
            <v>salary</v>
          </cell>
          <cell r="D23379" t="str">
            <v>Ashraf bhai</v>
          </cell>
          <cell r="E23379">
            <v>87000</v>
          </cell>
        </row>
        <row r="23380">
          <cell r="B23380" t="str">
            <v>BAH 12th Floor</v>
          </cell>
          <cell r="C23380" t="str">
            <v>salary</v>
          </cell>
          <cell r="D23380" t="str">
            <v>asif hussain salary</v>
          </cell>
          <cell r="E23380">
            <v>38780</v>
          </cell>
        </row>
        <row r="23381">
          <cell r="B23381" t="str">
            <v>CITI Bank</v>
          </cell>
          <cell r="C23381" t="str">
            <v>fuel</v>
          </cell>
          <cell r="D23381" t="str">
            <v>to kamran for 2 months</v>
          </cell>
          <cell r="E23381">
            <v>1950</v>
          </cell>
        </row>
        <row r="23382">
          <cell r="B23382" t="str">
            <v xml:space="preserve">O/M Nue Multiplex </v>
          </cell>
          <cell r="C23382" t="str">
            <v>maxon chemical</v>
          </cell>
          <cell r="D23382" t="str">
            <v>Online by adeel to maxon CHEMIAL  against chemicals</v>
          </cell>
          <cell r="E23382">
            <v>150000</v>
          </cell>
        </row>
        <row r="23383">
          <cell r="B23383" t="str">
            <v>zeta mall</v>
          </cell>
          <cell r="C23383" t="str">
            <v>salary</v>
          </cell>
          <cell r="D23383" t="str">
            <v>Online by adeel to ahsan for staff salaries</v>
          </cell>
          <cell r="E23383">
            <v>210200</v>
          </cell>
        </row>
        <row r="23384">
          <cell r="B23384" t="str">
            <v>Meezan bank Head office</v>
          </cell>
          <cell r="C23384" t="str">
            <v>material</v>
          </cell>
          <cell r="D23384" t="str">
            <v>To faheem for rawal bolts</v>
          </cell>
          <cell r="E23384">
            <v>1500</v>
          </cell>
        </row>
        <row r="23385">
          <cell r="B23385" t="str">
            <v>Meezan bank Head office</v>
          </cell>
          <cell r="C23385" t="str">
            <v>fare</v>
          </cell>
          <cell r="D23385" t="str">
            <v>paid</v>
          </cell>
          <cell r="E23385">
            <v>700</v>
          </cell>
        </row>
        <row r="23386">
          <cell r="B23386" t="str">
            <v>zeta mall</v>
          </cell>
          <cell r="C23386" t="str">
            <v>fare</v>
          </cell>
          <cell r="D23386" t="str">
            <v>Paid</v>
          </cell>
          <cell r="E23386">
            <v>1800</v>
          </cell>
        </row>
        <row r="23387">
          <cell r="B23387" t="str">
            <v>Rehmat shipping</v>
          </cell>
          <cell r="C23387" t="str">
            <v>fare</v>
          </cell>
          <cell r="D23387" t="str">
            <v>Paid</v>
          </cell>
          <cell r="E23387">
            <v>2400</v>
          </cell>
        </row>
        <row r="23388">
          <cell r="B23388" t="str">
            <v>BAH 12th Floor</v>
          </cell>
          <cell r="C23388" t="str">
            <v>salary</v>
          </cell>
          <cell r="D23388" t="str">
            <v>umair and saad salary</v>
          </cell>
          <cell r="E23388">
            <v>92156</v>
          </cell>
        </row>
        <row r="23389">
          <cell r="B23389" t="str">
            <v>Imtiaz supermarket</v>
          </cell>
          <cell r="C23389" t="str">
            <v>salary</v>
          </cell>
          <cell r="D23389" t="str">
            <v>khushnood, nadeem painter + shahid painter salary + haris</v>
          </cell>
          <cell r="E23389">
            <v>264644</v>
          </cell>
        </row>
        <row r="23390">
          <cell r="B23390" t="str">
            <v>BAH 12th Floor</v>
          </cell>
          <cell r="C23390" t="str">
            <v>material</v>
          </cell>
          <cell r="D23390" t="str">
            <v>red oxide mixing oil (to saad)</v>
          </cell>
          <cell r="E23390">
            <v>1500</v>
          </cell>
        </row>
        <row r="23391">
          <cell r="B23391" t="str">
            <v>BAH 12th Floor</v>
          </cell>
          <cell r="C23391" t="str">
            <v>fare</v>
          </cell>
          <cell r="D23391" t="str">
            <v>paid</v>
          </cell>
          <cell r="E23391">
            <v>500</v>
          </cell>
        </row>
        <row r="23392">
          <cell r="B23392" t="str">
            <v>office</v>
          </cell>
          <cell r="C23392" t="str">
            <v>salary</v>
          </cell>
          <cell r="D23392" t="str">
            <v>Ahsan office + Rehan aslam salary</v>
          </cell>
          <cell r="E23392">
            <v>143000</v>
          </cell>
        </row>
        <row r="23393">
          <cell r="B23393" t="str">
            <v>Imtiaz supermarket</v>
          </cell>
          <cell r="C23393" t="str">
            <v>salary</v>
          </cell>
          <cell r="D23393" t="str">
            <v>Imtiaz staff salaries</v>
          </cell>
          <cell r="E23393">
            <v>413890</v>
          </cell>
        </row>
        <row r="23394">
          <cell r="B23394" t="str">
            <v>Rehmat shipping</v>
          </cell>
          <cell r="C23394" t="str">
            <v>Material</v>
          </cell>
          <cell r="D23394" t="str">
            <v>Online by adeel to S Abdul Wajid Purchased 03 Nos R410 Refrigerant Cylinders</v>
          </cell>
          <cell r="E23394">
            <v>75000</v>
          </cell>
        </row>
        <row r="23395">
          <cell r="B23395" t="str">
            <v xml:space="preserve">O/M Nue Multiplex </v>
          </cell>
          <cell r="C23395" t="str">
            <v>salary</v>
          </cell>
          <cell r="D23395" t="str">
            <v xml:space="preserve">Online by adeel to hassan cinemas </v>
          </cell>
          <cell r="E23395">
            <v>192569</v>
          </cell>
        </row>
        <row r="23396">
          <cell r="B23396" t="str">
            <v>spar supermarket</v>
          </cell>
          <cell r="C23396" t="str">
            <v>hassan insulator</v>
          </cell>
          <cell r="D23396" t="str">
            <v>Online by adeel to hassan insualtor</v>
          </cell>
          <cell r="E23396">
            <v>100000</v>
          </cell>
        </row>
        <row r="23397">
          <cell r="B23397" t="str">
            <v>Gul Ahmed</v>
          </cell>
          <cell r="C23397" t="str">
            <v>salary</v>
          </cell>
          <cell r="D23397" t="str">
            <v>Online by adeel to adnan hyde</v>
          </cell>
          <cell r="E23397">
            <v>101429</v>
          </cell>
        </row>
        <row r="23398">
          <cell r="B23398" t="str">
            <v>Meezan gujranwala</v>
          </cell>
          <cell r="C23398" t="str">
            <v>salary</v>
          </cell>
          <cell r="D23398" t="str">
            <v>Online by adeel to Touqeer for salaries</v>
          </cell>
          <cell r="E23398">
            <v>151429</v>
          </cell>
        </row>
        <row r="23399">
          <cell r="B23399" t="str">
            <v>o/m NASTP</v>
          </cell>
          <cell r="C23399" t="str">
            <v>Material</v>
          </cell>
          <cell r="D23399" t="str">
            <v>Online by adeel to MIRZA FAKHAR UL ISLAM BAIG for 04 Nos fire extinghuishers</v>
          </cell>
          <cell r="E23399">
            <v>35700</v>
          </cell>
        </row>
        <row r="23400">
          <cell r="B23400" t="str">
            <v>Ernst &amp; Young</v>
          </cell>
          <cell r="C23400" t="str">
            <v>material</v>
          </cell>
          <cell r="D23400" t="str">
            <v>to mukhtar purchased WD 40, contact cleaner, taflon tapes screw.</v>
          </cell>
          <cell r="E23400">
            <v>5000</v>
          </cell>
        </row>
        <row r="23401">
          <cell r="B23401" t="str">
            <v>Ernst &amp; Young</v>
          </cell>
          <cell r="C23401" t="str">
            <v>material</v>
          </cell>
          <cell r="D23401" t="str">
            <v>purchased drill machine and bit from incco</v>
          </cell>
          <cell r="E23401">
            <v>6000</v>
          </cell>
        </row>
        <row r="23402">
          <cell r="B23402" t="str">
            <v>NASTP II</v>
          </cell>
          <cell r="C23402" t="str">
            <v>fare</v>
          </cell>
          <cell r="D23402" t="str">
            <v>paid</v>
          </cell>
          <cell r="E23402">
            <v>1500</v>
          </cell>
        </row>
        <row r="23403">
          <cell r="B23403" t="str">
            <v>Meezan bank Head office</v>
          </cell>
          <cell r="C23403" t="str">
            <v>salary</v>
          </cell>
          <cell r="D23403" t="str">
            <v>Amir engr + Gul sher</v>
          </cell>
          <cell r="E23403">
            <v>91100</v>
          </cell>
        </row>
        <row r="23404">
          <cell r="B23404" t="str">
            <v>engro 7th floor</v>
          </cell>
          <cell r="C23404" t="str">
            <v>salary</v>
          </cell>
          <cell r="D23404" t="str">
            <v>Shahzaib salary</v>
          </cell>
          <cell r="E23404">
            <v>52600</v>
          </cell>
        </row>
        <row r="23405">
          <cell r="B23405" t="str">
            <v>Imtiaz supermarket</v>
          </cell>
          <cell r="C23405" t="str">
            <v>salary</v>
          </cell>
          <cell r="D23405" t="str">
            <v>Imtiaz staff remaining salaries</v>
          </cell>
          <cell r="E23405">
            <v>241780</v>
          </cell>
        </row>
        <row r="23406">
          <cell r="B23406" t="str">
            <v>BAH fire work</v>
          </cell>
          <cell r="C23406" t="str">
            <v>misc</v>
          </cell>
          <cell r="D23406" t="str">
            <v>To kamran elec for masonery work</v>
          </cell>
          <cell r="E23406">
            <v>10000</v>
          </cell>
        </row>
        <row r="23407">
          <cell r="B23407" t="str">
            <v>office</v>
          </cell>
          <cell r="C23407" t="str">
            <v>misc</v>
          </cell>
          <cell r="D23407" t="str">
            <v>umer for office use</v>
          </cell>
          <cell r="E23407">
            <v>3000</v>
          </cell>
        </row>
        <row r="23408">
          <cell r="B23408" t="str">
            <v>engro 7th floor</v>
          </cell>
          <cell r="C23408" t="str">
            <v>salary</v>
          </cell>
          <cell r="D23408" t="str">
            <v>Laraib salary</v>
          </cell>
          <cell r="E23408">
            <v>33000</v>
          </cell>
        </row>
        <row r="23409">
          <cell r="B23409" t="str">
            <v>CITI Bank</v>
          </cell>
          <cell r="C23409" t="str">
            <v>salary</v>
          </cell>
          <cell r="D23409" t="str">
            <v>umair salary</v>
          </cell>
          <cell r="E23409">
            <v>38570</v>
          </cell>
        </row>
        <row r="23410">
          <cell r="B23410" t="str">
            <v>Pfizer</v>
          </cell>
          <cell r="C23410" t="str">
            <v>material</v>
          </cell>
          <cell r="D23410" t="str">
            <v>Purchased bottler traps from ZILVER grohe (KTM)</v>
          </cell>
          <cell r="E23410">
            <v>11600</v>
          </cell>
        </row>
        <row r="23411">
          <cell r="B23411" t="str">
            <v>Imtiaz supermarket</v>
          </cell>
          <cell r="C23411" t="str">
            <v>faheem elec</v>
          </cell>
          <cell r="D23411" t="str">
            <v>cash paid by BH</v>
          </cell>
          <cell r="E23411">
            <v>150000</v>
          </cell>
        </row>
        <row r="23412">
          <cell r="B23412" t="str">
            <v>Tomo JPMC</v>
          </cell>
          <cell r="C23412" t="str">
            <v>faheem elec</v>
          </cell>
          <cell r="D23412" t="str">
            <v xml:space="preserve">Online by adeel to M Ahtisham care of Faheem elec </v>
          </cell>
          <cell r="E23412">
            <v>50000</v>
          </cell>
        </row>
        <row r="23413">
          <cell r="B23413" t="str">
            <v>BAH fire work</v>
          </cell>
          <cell r="C23413" t="str">
            <v>Zaman contractor</v>
          </cell>
          <cell r="D23413" t="str">
            <v>Online by BH to Zaman contractor Rs 50,000</v>
          </cell>
          <cell r="E23413">
            <v>25000</v>
          </cell>
        </row>
        <row r="23414">
          <cell r="B23414" t="str">
            <v>j outlet lucky one mall</v>
          </cell>
          <cell r="C23414" t="str">
            <v>Zaman contractor</v>
          </cell>
          <cell r="D23414" t="str">
            <v>Online by BH to Zaman contractor Rs 50,000</v>
          </cell>
          <cell r="E23414">
            <v>25000</v>
          </cell>
        </row>
        <row r="23415">
          <cell r="B23415" t="str">
            <v>Meezan bank Head office</v>
          </cell>
          <cell r="C23415" t="str">
            <v>mungo</v>
          </cell>
          <cell r="D23415" t="str">
            <v>Online by BH to Unique Tools = 250,000</v>
          </cell>
          <cell r="E23415">
            <v>41115</v>
          </cell>
        </row>
        <row r="23416">
          <cell r="B23416" t="str">
            <v>Saifee Hospital</v>
          </cell>
          <cell r="C23416" t="str">
            <v>mungo</v>
          </cell>
          <cell r="D23416" t="str">
            <v>Online by BH to Unique Tools = 250,000</v>
          </cell>
          <cell r="E23416">
            <v>11850</v>
          </cell>
        </row>
        <row r="23417">
          <cell r="B23417" t="str">
            <v>Tri fit Gym</v>
          </cell>
          <cell r="C23417" t="str">
            <v>mungo</v>
          </cell>
          <cell r="D23417" t="str">
            <v>Online by BH to Unique Tools = 250,000</v>
          </cell>
          <cell r="E23417">
            <v>1950</v>
          </cell>
        </row>
        <row r="23418">
          <cell r="B23418" t="str">
            <v>Engro 3rd &amp; 8th Floor</v>
          </cell>
          <cell r="C23418" t="str">
            <v>mungo</v>
          </cell>
          <cell r="D23418" t="str">
            <v>Online by BH to Unique Tools = 250,000</v>
          </cell>
          <cell r="E23418">
            <v>3292</v>
          </cell>
        </row>
        <row r="23419">
          <cell r="B23419" t="str">
            <v>BAH 12th Floor</v>
          </cell>
          <cell r="C23419" t="str">
            <v>mungo</v>
          </cell>
          <cell r="D23419" t="str">
            <v>Online by BH to Unique Tools = 250,000</v>
          </cell>
          <cell r="E23419">
            <v>28118</v>
          </cell>
        </row>
        <row r="23420">
          <cell r="B23420" t="str">
            <v>GSK DMC</v>
          </cell>
          <cell r="C23420" t="str">
            <v>mungo</v>
          </cell>
          <cell r="D23420" t="str">
            <v>Online by BH to Unique Tools = 250,000</v>
          </cell>
          <cell r="E23420">
            <v>13623</v>
          </cell>
        </row>
        <row r="23421">
          <cell r="B23421" t="str">
            <v>Gul Ahmed</v>
          </cell>
          <cell r="C23421" t="str">
            <v>mungo</v>
          </cell>
          <cell r="D23421" t="str">
            <v>Online by BH to Unique Tools = 250,000</v>
          </cell>
          <cell r="E23421">
            <v>31245</v>
          </cell>
        </row>
        <row r="23422">
          <cell r="B23422" t="str">
            <v>CITI Bank</v>
          </cell>
          <cell r="C23422" t="str">
            <v>mungo</v>
          </cell>
          <cell r="D23422" t="str">
            <v>Online by BH to Unique Tools = 250,000</v>
          </cell>
          <cell r="E23422">
            <v>23937</v>
          </cell>
        </row>
        <row r="23423">
          <cell r="B23423" t="str">
            <v>J out let DML</v>
          </cell>
          <cell r="C23423" t="str">
            <v>mungo</v>
          </cell>
          <cell r="D23423" t="str">
            <v>Online by BH to Unique Tools = 250,000</v>
          </cell>
          <cell r="E23423">
            <v>689</v>
          </cell>
        </row>
        <row r="23424">
          <cell r="B23424" t="str">
            <v>DHL office</v>
          </cell>
          <cell r="C23424" t="str">
            <v>mungo</v>
          </cell>
          <cell r="D23424" t="str">
            <v>Online by BH to Unique Tools = 250,000</v>
          </cell>
          <cell r="E23424">
            <v>1260</v>
          </cell>
        </row>
        <row r="23425">
          <cell r="B23425" t="str">
            <v>Sana safinaz DML</v>
          </cell>
          <cell r="C23425" t="str">
            <v>mungo</v>
          </cell>
          <cell r="D23425" t="str">
            <v>Online by BH to Unique Tools = 250,000</v>
          </cell>
          <cell r="E23425">
            <v>48500</v>
          </cell>
        </row>
        <row r="23426">
          <cell r="B23426" t="str">
            <v>J outlet lucky one mall</v>
          </cell>
          <cell r="C23426" t="str">
            <v>mungo</v>
          </cell>
          <cell r="D23426" t="str">
            <v>Online by BH to Unique Tools = 250,000</v>
          </cell>
          <cell r="E23426">
            <v>13490</v>
          </cell>
        </row>
        <row r="23427">
          <cell r="B23427" t="str">
            <v>BAH Fire work</v>
          </cell>
          <cell r="C23427" t="str">
            <v>mungo</v>
          </cell>
          <cell r="D23427" t="str">
            <v>Online by BH to Unique Tools = 250,000</v>
          </cell>
          <cell r="E23427">
            <v>2973</v>
          </cell>
        </row>
        <row r="23428">
          <cell r="B23428" t="str">
            <v>Engro 7th Floor</v>
          </cell>
          <cell r="C23428" t="str">
            <v>mungo</v>
          </cell>
          <cell r="D23428" t="str">
            <v>Online by BH to Unique Tools = 250,000</v>
          </cell>
          <cell r="E23428">
            <v>18043</v>
          </cell>
        </row>
        <row r="23429">
          <cell r="B23429" t="str">
            <v>BAH Exhaust Work</v>
          </cell>
          <cell r="C23429" t="str">
            <v>mungo</v>
          </cell>
          <cell r="D23429" t="str">
            <v>Online by BH to Unique Tools = 250,000</v>
          </cell>
          <cell r="E23429">
            <v>9915</v>
          </cell>
        </row>
        <row r="23430">
          <cell r="B23430" t="str">
            <v>Meezan Gujranwala</v>
          </cell>
          <cell r="C23430" t="str">
            <v>material</v>
          </cell>
          <cell r="D23430" t="str">
            <v>Online by BH to asad ullah for DADEX pipe 110mm for Meezan gujranwala</v>
          </cell>
          <cell r="E23430">
            <v>54900</v>
          </cell>
        </row>
        <row r="23431">
          <cell r="B23431" t="str">
            <v xml:space="preserve">MHR Personal </v>
          </cell>
          <cell r="C23431" t="str">
            <v>groceries</v>
          </cell>
          <cell r="D23431" t="str">
            <v>Groceries (Feb 25)</v>
          </cell>
          <cell r="E23431">
            <v>85000</v>
          </cell>
        </row>
        <row r="23432">
          <cell r="B23432" t="str">
            <v>engro 7th floor</v>
          </cell>
          <cell r="C23432" t="str">
            <v>fuel</v>
          </cell>
          <cell r="D23432" t="str">
            <v>Fuel at site (Feb 25)</v>
          </cell>
          <cell r="E23432">
            <v>20000</v>
          </cell>
        </row>
        <row r="23433">
          <cell r="B23433" t="str">
            <v>Ernst &amp; Young</v>
          </cell>
          <cell r="C23433" t="str">
            <v>material</v>
          </cell>
          <cell r="D23433" t="str">
            <v>purchased washroom chain (easy paisa to umair)</v>
          </cell>
          <cell r="E23433">
            <v>3600</v>
          </cell>
        </row>
        <row r="23434">
          <cell r="B23434" t="str">
            <v>BAH fire work</v>
          </cell>
          <cell r="C23434" t="str">
            <v>material</v>
          </cell>
          <cell r="D23434" t="str">
            <v>Purchased nut bolt taflon and fittings</v>
          </cell>
          <cell r="E23434">
            <v>3208</v>
          </cell>
        </row>
        <row r="23435">
          <cell r="B23435" t="str">
            <v>Imtiaz supermarket</v>
          </cell>
          <cell r="C23435" t="str">
            <v>salary</v>
          </cell>
          <cell r="D23435" t="str">
            <v>Abbas plumber salary</v>
          </cell>
          <cell r="E23435">
            <v>59500</v>
          </cell>
        </row>
        <row r="23436">
          <cell r="B23436" t="str">
            <v>CITI Bank</v>
          </cell>
          <cell r="C23436" t="str">
            <v>salary</v>
          </cell>
          <cell r="D23436" t="str">
            <v>jawed salary</v>
          </cell>
          <cell r="E23436">
            <v>30400</v>
          </cell>
        </row>
        <row r="23437">
          <cell r="B23437" t="str">
            <v>Imtiaz supermarket</v>
          </cell>
          <cell r="C23437" t="str">
            <v>misc</v>
          </cell>
          <cell r="D23437" t="str">
            <v>jahangeer mobile balance</v>
          </cell>
          <cell r="E23437">
            <v>1300</v>
          </cell>
        </row>
        <row r="23438">
          <cell r="B23438" t="str">
            <v>Gul Ahmed</v>
          </cell>
          <cell r="C23438" t="str">
            <v>material</v>
          </cell>
          <cell r="D23438" t="str">
            <v>To adnan shamsi for misc expenses</v>
          </cell>
          <cell r="E23438">
            <v>10000</v>
          </cell>
        </row>
        <row r="23439">
          <cell r="B23439" t="str">
            <v>Masjid bilal</v>
          </cell>
          <cell r="C23439" t="str">
            <v>misc</v>
          </cell>
          <cell r="D23439" t="str">
            <v>Online by BH to Afsar hussain in Bilal masjid acc</v>
          </cell>
          <cell r="E23439">
            <v>17000</v>
          </cell>
        </row>
        <row r="23440">
          <cell r="B23440" t="str">
            <v>Meezan bank Head office</v>
          </cell>
          <cell r="C23440" t="str">
            <v>air guide</v>
          </cell>
          <cell r="D23440" t="str">
            <v>Online by BH to Air guide company = 500,000</v>
          </cell>
          <cell r="E23440">
            <v>120229</v>
          </cell>
        </row>
        <row r="23441">
          <cell r="B23441" t="str">
            <v>Manto DML</v>
          </cell>
          <cell r="C23441" t="str">
            <v>air guide</v>
          </cell>
          <cell r="D23441" t="str">
            <v>Online by BH to Air guide company = 500,000</v>
          </cell>
          <cell r="E23441">
            <v>94000</v>
          </cell>
        </row>
        <row r="23442">
          <cell r="B23442" t="str">
            <v>Generation DML</v>
          </cell>
          <cell r="C23442" t="str">
            <v>air guide</v>
          </cell>
          <cell r="D23442" t="str">
            <v>Online by BH to Air guide company = 500,000</v>
          </cell>
          <cell r="E23442">
            <v>191771</v>
          </cell>
        </row>
        <row r="23443">
          <cell r="B23443" t="str">
            <v>Orient DML</v>
          </cell>
          <cell r="C23443" t="str">
            <v>air guide</v>
          </cell>
          <cell r="D23443" t="str">
            <v>Online by BH to Air guide company = 500,000</v>
          </cell>
          <cell r="E23443">
            <v>94000</v>
          </cell>
        </row>
        <row r="23444">
          <cell r="B23444" t="str">
            <v>office</v>
          </cell>
          <cell r="C23444" t="str">
            <v>mineral water</v>
          </cell>
          <cell r="D23444" t="str">
            <v>paid</v>
          </cell>
          <cell r="E23444">
            <v>1900</v>
          </cell>
        </row>
        <row r="23445">
          <cell r="B23445" t="str">
            <v>Imtiaz supermarket</v>
          </cell>
          <cell r="C23445" t="str">
            <v>Material</v>
          </cell>
          <cell r="D23445" t="str">
            <v>misc invoices by jahangeer</v>
          </cell>
          <cell r="E23445">
            <v>20550</v>
          </cell>
        </row>
        <row r="23446">
          <cell r="B23446" t="str">
            <v>Meezan bank Head office</v>
          </cell>
          <cell r="C23446" t="str">
            <v>habib insulation</v>
          </cell>
          <cell r="D23446" t="str">
            <v>Online by BH to partners acc care of Habib insulation = 500,000</v>
          </cell>
          <cell r="E23446">
            <v>86110</v>
          </cell>
        </row>
        <row r="23447">
          <cell r="B23447" t="str">
            <v>Tomo JPMC</v>
          </cell>
          <cell r="C23447" t="str">
            <v>habib insulation</v>
          </cell>
          <cell r="D23447" t="str">
            <v>Online by BH to partners acc care of Habib insulation = 500,000</v>
          </cell>
          <cell r="E23447">
            <v>393890</v>
          </cell>
        </row>
        <row r="23448">
          <cell r="B23448" t="str">
            <v>BAH 12th Floor</v>
          </cell>
          <cell r="C23448" t="str">
            <v>habib insulation</v>
          </cell>
          <cell r="D23448" t="str">
            <v>Online by BH to partners acc care of Habib insulation = 500,000</v>
          </cell>
          <cell r="E23448">
            <v>20000</v>
          </cell>
        </row>
        <row r="23449">
          <cell r="B23449" t="str">
            <v>Masjid bilal</v>
          </cell>
          <cell r="C23449" t="str">
            <v>misc</v>
          </cell>
          <cell r="D23449" t="str">
            <v>Online by BH to Payment for 02 Nos Cylinder R422 for Bilal masjid Donation</v>
          </cell>
          <cell r="E23449">
            <v>49000</v>
          </cell>
        </row>
        <row r="23450">
          <cell r="B23450" t="str">
            <v>BAH Exhaust Work</v>
          </cell>
          <cell r="C23450" t="str">
            <v>Material</v>
          </cell>
          <cell r="D23450" t="str">
            <v>Online by BH to fatemi traders = 169,421</v>
          </cell>
          <cell r="E23450">
            <v>127161</v>
          </cell>
        </row>
        <row r="23451">
          <cell r="B23451" t="str">
            <v>Gul Ahmed</v>
          </cell>
          <cell r="C23451" t="str">
            <v>Material</v>
          </cell>
          <cell r="D23451" t="str">
            <v>Online by BH to fatemi traders = 169,421</v>
          </cell>
          <cell r="E23451">
            <v>42260</v>
          </cell>
        </row>
        <row r="23452">
          <cell r="B23452" t="str">
            <v>Dawood Center</v>
          </cell>
          <cell r="C23452" t="str">
            <v>Noman ducting</v>
          </cell>
          <cell r="D23452" t="str">
            <v>Sheet hawala by Al madina = 800,000</v>
          </cell>
          <cell r="E23452">
            <v>14432</v>
          </cell>
        </row>
        <row r="23453">
          <cell r="B23453" t="str">
            <v>BAF Maintenance</v>
          </cell>
          <cell r="C23453" t="str">
            <v>Noman ducting</v>
          </cell>
          <cell r="D23453" t="str">
            <v>Sheet hawala by Al madina = 800,000</v>
          </cell>
          <cell r="E23453">
            <v>64807</v>
          </cell>
        </row>
        <row r="23454">
          <cell r="B23454" t="str">
            <v>BAH 12th Floor</v>
          </cell>
          <cell r="C23454" t="str">
            <v>Noman ducting</v>
          </cell>
          <cell r="D23454" t="str">
            <v>Sheet hawala by Al madina = 800,000</v>
          </cell>
          <cell r="E23454">
            <v>85960</v>
          </cell>
        </row>
        <row r="23455">
          <cell r="B23455" t="str">
            <v>GSK DMC</v>
          </cell>
          <cell r="C23455" t="str">
            <v>Noman ducting</v>
          </cell>
          <cell r="D23455" t="str">
            <v>Sheet hawala by Al madina = 800,000</v>
          </cell>
          <cell r="E23455">
            <v>8059</v>
          </cell>
        </row>
        <row r="23456">
          <cell r="B23456" t="str">
            <v>Gul Ahmed</v>
          </cell>
          <cell r="C23456" t="str">
            <v>Noman ducting</v>
          </cell>
          <cell r="D23456" t="str">
            <v>Sheet hawala by Al madina = 800,000</v>
          </cell>
          <cell r="E23456">
            <v>60172</v>
          </cell>
        </row>
        <row r="23457">
          <cell r="B23457" t="str">
            <v>CITI Bank</v>
          </cell>
          <cell r="C23457" t="str">
            <v>Noman ducting</v>
          </cell>
          <cell r="D23457" t="str">
            <v>Sheet hawala by Al madina = 800,000</v>
          </cell>
          <cell r="E23457">
            <v>86026</v>
          </cell>
        </row>
        <row r="23458">
          <cell r="B23458" t="str">
            <v>Rehmat shipping</v>
          </cell>
          <cell r="C23458" t="str">
            <v>Noman ducting</v>
          </cell>
          <cell r="D23458" t="str">
            <v>Sheet hawala by Al madina = 800,000</v>
          </cell>
          <cell r="E23458">
            <v>81553</v>
          </cell>
        </row>
        <row r="23459">
          <cell r="B23459" t="str">
            <v>J outlet lucky one mall</v>
          </cell>
          <cell r="C23459" t="str">
            <v>Noman ducting</v>
          </cell>
          <cell r="D23459" t="str">
            <v>Sheet hawala by Al madina = 800,000</v>
          </cell>
          <cell r="E23459">
            <v>85881</v>
          </cell>
        </row>
        <row r="23460">
          <cell r="B23460" t="str">
            <v>Spar supermarket</v>
          </cell>
          <cell r="C23460" t="str">
            <v>Noman ducting</v>
          </cell>
          <cell r="D23460" t="str">
            <v>Sheet hawala by Al madina = 800,000</v>
          </cell>
          <cell r="E23460">
            <v>116510</v>
          </cell>
        </row>
        <row r="23461">
          <cell r="B23461" t="str">
            <v>Imtiaz supermarket</v>
          </cell>
          <cell r="C23461" t="str">
            <v>Noman ducting</v>
          </cell>
          <cell r="D23461" t="str">
            <v>Sheet hawala by Al madina = 800,000</v>
          </cell>
          <cell r="E23461">
            <v>92744</v>
          </cell>
        </row>
        <row r="23462">
          <cell r="B23462" t="str">
            <v>IT Work Deutsche Bank</v>
          </cell>
          <cell r="C23462" t="str">
            <v>Noman ducting</v>
          </cell>
          <cell r="D23462" t="str">
            <v>Sheet hawala by Al madina = 800,000</v>
          </cell>
          <cell r="E23462">
            <v>14554</v>
          </cell>
        </row>
        <row r="23463">
          <cell r="B23463" t="str">
            <v>BAH Fire work</v>
          </cell>
          <cell r="C23463" t="str">
            <v>Noman ducting</v>
          </cell>
          <cell r="D23463" t="str">
            <v>Sheet hawala by Al madina = 800,000</v>
          </cell>
          <cell r="E23463">
            <v>59094</v>
          </cell>
        </row>
        <row r="23464">
          <cell r="B23464" t="str">
            <v>BAH Exhaust Work</v>
          </cell>
          <cell r="C23464" t="str">
            <v>Noman ducting</v>
          </cell>
          <cell r="D23464" t="str">
            <v>Sheet hawala by Al madina = 800,000</v>
          </cell>
          <cell r="E23464">
            <v>30208</v>
          </cell>
        </row>
        <row r="23465">
          <cell r="B23465" t="str">
            <v>spar supermarket</v>
          </cell>
          <cell r="C23465" t="str">
            <v>material</v>
          </cell>
          <cell r="D23465" t="str">
            <v>To waqar cable tray = 130520</v>
          </cell>
          <cell r="E23465">
            <v>92640</v>
          </cell>
        </row>
        <row r="23466">
          <cell r="B23466" t="str">
            <v>Rehmat shipping</v>
          </cell>
          <cell r="C23466" t="str">
            <v>material</v>
          </cell>
          <cell r="D23466" t="str">
            <v>To waqar cable tray = 130520</v>
          </cell>
          <cell r="E23466">
            <v>24030</v>
          </cell>
        </row>
        <row r="23467">
          <cell r="B23467" t="str">
            <v>NASTP II</v>
          </cell>
          <cell r="C23467" t="str">
            <v>material</v>
          </cell>
          <cell r="D23467" t="str">
            <v>To waqar cable tray = 130520</v>
          </cell>
          <cell r="E23467">
            <v>13850</v>
          </cell>
        </row>
        <row r="23468">
          <cell r="B23468" t="str">
            <v>Mall of Pindi</v>
          </cell>
          <cell r="C23468" t="str">
            <v>Zubair duct</v>
          </cell>
          <cell r="D23468" t="str">
            <v>Online by BH = 580,000</v>
          </cell>
          <cell r="E23468">
            <v>290000</v>
          </cell>
        </row>
        <row r="23469">
          <cell r="B23469" t="str">
            <v>zeta mall</v>
          </cell>
          <cell r="C23469" t="str">
            <v>Zubair duct</v>
          </cell>
          <cell r="D23469" t="str">
            <v>Online by BH = 580,000</v>
          </cell>
          <cell r="E23469">
            <v>290000</v>
          </cell>
        </row>
        <row r="23470">
          <cell r="B23470" t="str">
            <v>office</v>
          </cell>
          <cell r="C23470" t="str">
            <v>misc</v>
          </cell>
          <cell r="D23470" t="str">
            <v>To umer for office fridge repaired</v>
          </cell>
          <cell r="E23470">
            <v>1000</v>
          </cell>
        </row>
        <row r="23471">
          <cell r="B23471" t="str">
            <v>FTC Floors</v>
          </cell>
          <cell r="C23471" t="str">
            <v>nadeem bhai</v>
          </cell>
          <cell r="D23471" t="str">
            <v>mobile balance</v>
          </cell>
          <cell r="E23471">
            <v>1000</v>
          </cell>
        </row>
        <row r="23472">
          <cell r="B23472" t="str">
            <v>NASTP II</v>
          </cell>
          <cell r="C23472" t="str">
            <v>material</v>
          </cell>
          <cell r="D23472" t="str">
            <v>purchased wire mesh by mukhtar</v>
          </cell>
          <cell r="E23472">
            <v>5160</v>
          </cell>
        </row>
        <row r="23473">
          <cell r="B23473" t="str">
            <v>office</v>
          </cell>
          <cell r="C23473" t="str">
            <v>material</v>
          </cell>
          <cell r="D23473" t="str">
            <v>purchased shazaib computer board</v>
          </cell>
          <cell r="E23473">
            <v>800</v>
          </cell>
        </row>
        <row r="23474">
          <cell r="B23474" t="str">
            <v>zeta mall</v>
          </cell>
          <cell r="C23474" t="str">
            <v>saeed sons</v>
          </cell>
          <cell r="D23474" t="str">
            <v>cash paid from office (hand over by ahsan office) = 450,000</v>
          </cell>
          <cell r="E23474">
            <v>388000</v>
          </cell>
        </row>
        <row r="23475">
          <cell r="B23475" t="str">
            <v>BAH Exhaust Work</v>
          </cell>
          <cell r="C23475" t="str">
            <v>saeed sons</v>
          </cell>
          <cell r="D23475" t="str">
            <v>cash paid from office (hand over by ahsan office) = 450,000</v>
          </cell>
          <cell r="E23475">
            <v>62000</v>
          </cell>
        </row>
        <row r="23476">
          <cell r="B23476" t="str">
            <v>Gul Ahmed</v>
          </cell>
          <cell r="C23476" t="str">
            <v>fare</v>
          </cell>
          <cell r="D23476" t="str">
            <v>paid</v>
          </cell>
          <cell r="E23476">
            <v>1500</v>
          </cell>
        </row>
        <row r="23477">
          <cell r="B23477" t="str">
            <v>zeta mall</v>
          </cell>
          <cell r="C23477" t="str">
            <v>fare</v>
          </cell>
          <cell r="D23477" t="str">
            <v>paid</v>
          </cell>
          <cell r="E23477">
            <v>1800</v>
          </cell>
        </row>
        <row r="23478">
          <cell r="B23478" t="str">
            <v>Gul Ahmed</v>
          </cell>
          <cell r="C23478" t="str">
            <v>fuel</v>
          </cell>
          <cell r="D23478" t="str">
            <v>to mukhtar from 1 march to 10 march</v>
          </cell>
          <cell r="E23478">
            <v>3000</v>
          </cell>
        </row>
        <row r="23479">
          <cell r="B23479" t="str">
            <v>office</v>
          </cell>
          <cell r="C23479" t="str">
            <v>misc</v>
          </cell>
          <cell r="D23479" t="str">
            <v>purchased computer mouse</v>
          </cell>
          <cell r="E23479">
            <v>1000</v>
          </cell>
        </row>
        <row r="23480">
          <cell r="B23480" t="str">
            <v>office</v>
          </cell>
          <cell r="C23480" t="str">
            <v>yellow pages</v>
          </cell>
          <cell r="D23480" t="str">
            <v>cash paid</v>
          </cell>
          <cell r="E23480">
            <v>5000</v>
          </cell>
        </row>
        <row r="23481">
          <cell r="B23481" t="str">
            <v>Gul Ahmed</v>
          </cell>
          <cell r="C23481" t="str">
            <v>material</v>
          </cell>
          <cell r="D23481" t="str">
            <v>To adnan for fan motor</v>
          </cell>
          <cell r="E23481">
            <v>10000</v>
          </cell>
        </row>
        <row r="23482">
          <cell r="B23482" t="str">
            <v>KANTEEN Islamabad</v>
          </cell>
          <cell r="C23482" t="str">
            <v>cargo</v>
          </cell>
          <cell r="D23482" t="str">
            <v>paid</v>
          </cell>
          <cell r="E23482">
            <v>860</v>
          </cell>
        </row>
        <row r="23483">
          <cell r="B23483" t="str">
            <v>Meezan bank Head office</v>
          </cell>
          <cell r="C23483" t="str">
            <v>misc</v>
          </cell>
          <cell r="D23483" t="str">
            <v>TO amir for super card (March 25)</v>
          </cell>
          <cell r="E23483">
            <v>1500</v>
          </cell>
        </row>
        <row r="23484">
          <cell r="B23484" t="str">
            <v>office</v>
          </cell>
          <cell r="C23484" t="str">
            <v>misc</v>
          </cell>
          <cell r="D23484" t="str">
            <v>umer for office use</v>
          </cell>
          <cell r="E23484">
            <v>2000</v>
          </cell>
        </row>
        <row r="23485">
          <cell r="B23485" t="str">
            <v>KANTEEN Islamabad</v>
          </cell>
          <cell r="C23485" t="str">
            <v>Shabbir Brothers</v>
          </cell>
          <cell r="D23485" t="str">
            <v>cash collect by aness from almadina = 327,130</v>
          </cell>
          <cell r="E23485">
            <v>251500</v>
          </cell>
        </row>
        <row r="23486">
          <cell r="B23486" t="str">
            <v>Gul Ahmed</v>
          </cell>
          <cell r="C23486" t="str">
            <v>Shabbir Brothers</v>
          </cell>
          <cell r="D23486" t="str">
            <v>cash collect by aness from almadina = 327,130</v>
          </cell>
          <cell r="E23486">
            <v>75630</v>
          </cell>
        </row>
        <row r="23487">
          <cell r="B23487" t="str">
            <v>Imtiaz supermarket</v>
          </cell>
          <cell r="C23487" t="str">
            <v>Kamran insulator</v>
          </cell>
          <cell r="D23487" t="str">
            <v>Online by BH to kamran cladding in Imtiaz</v>
          </cell>
          <cell r="E23487">
            <v>150000</v>
          </cell>
        </row>
        <row r="23488">
          <cell r="B23488" t="str">
            <v>KANTEEN Islamabad</v>
          </cell>
          <cell r="C23488" t="str">
            <v>material</v>
          </cell>
          <cell r="D23488" t="str">
            <v xml:space="preserve">Online by BH to M. Arsalan for Cable Tray </v>
          </cell>
          <cell r="E23488">
            <v>49000</v>
          </cell>
        </row>
        <row r="23489">
          <cell r="B23489" t="str">
            <v>Imtiaz supermarket</v>
          </cell>
          <cell r="C23489" t="str">
            <v>material</v>
          </cell>
          <cell r="D23489" t="str">
            <v>misc invoices by faheem</v>
          </cell>
          <cell r="E23489">
            <v>9900</v>
          </cell>
        </row>
        <row r="23490">
          <cell r="B23490" t="str">
            <v>Gul Ahmed</v>
          </cell>
          <cell r="C23490" t="str">
            <v>material</v>
          </cell>
          <cell r="D23490" t="str">
            <v>purchased fittings + taflon tapes</v>
          </cell>
          <cell r="E23490">
            <v>3690</v>
          </cell>
        </row>
        <row r="23491">
          <cell r="B23491" t="str">
            <v>Gul Ahmed</v>
          </cell>
          <cell r="C23491" t="str">
            <v>fare</v>
          </cell>
          <cell r="D23491" t="str">
            <v>paid</v>
          </cell>
          <cell r="E23491">
            <v>700</v>
          </cell>
        </row>
        <row r="23492">
          <cell r="B23492" t="str">
            <v>CITI Bank</v>
          </cell>
          <cell r="C23492" t="str">
            <v>Touqeer</v>
          </cell>
          <cell r="D23492" t="str">
            <v>Online by BH to Ali raza care of touqeer air balancing in various projects</v>
          </cell>
          <cell r="E23492">
            <v>40000</v>
          </cell>
        </row>
        <row r="23493">
          <cell r="B23493" t="str">
            <v>CITI Bank</v>
          </cell>
          <cell r="C23493" t="str">
            <v>material</v>
          </cell>
          <cell r="D23493" t="str">
            <v>misc by waqas</v>
          </cell>
          <cell r="E23493">
            <v>1450</v>
          </cell>
        </row>
        <row r="23494">
          <cell r="B23494" t="str">
            <v>Imtiaz supermarket</v>
          </cell>
          <cell r="C23494" t="str">
            <v>fare</v>
          </cell>
          <cell r="D23494" t="str">
            <v>paid</v>
          </cell>
          <cell r="E23494">
            <v>1000</v>
          </cell>
        </row>
        <row r="23495">
          <cell r="B23495" t="str">
            <v>Tomo JPMC</v>
          </cell>
          <cell r="C23495" t="str">
            <v>accresent engineers</v>
          </cell>
          <cell r="D23495" t="str">
            <v>cash collect by jahangeer accrssent against HVAC controls work</v>
          </cell>
          <cell r="E23495">
            <v>400000</v>
          </cell>
        </row>
        <row r="23496">
          <cell r="B23496" t="str">
            <v>KANTEEN Islamabad</v>
          </cell>
          <cell r="C23496" t="str">
            <v>Imran Rasheed</v>
          </cell>
          <cell r="D23496" t="str">
            <v>Online by BH to Imran Rasheed for Labour charges AC Installation</v>
          </cell>
          <cell r="E23496">
            <v>50000</v>
          </cell>
        </row>
        <row r="23497">
          <cell r="B23497" t="str">
            <v>KANTEEN Islamabad</v>
          </cell>
          <cell r="C23497" t="str">
            <v>Material</v>
          </cell>
          <cell r="D23497" t="str">
            <v>Online by BH to Ahsan for khaadi canteen expenses</v>
          </cell>
          <cell r="E23497">
            <v>100000</v>
          </cell>
        </row>
        <row r="23498">
          <cell r="B23498" t="str">
            <v>BAF Maintenance</v>
          </cell>
          <cell r="C23498" t="str">
            <v>shakeel duct</v>
          </cell>
          <cell r="D23498" t="str">
            <v>cash paid</v>
          </cell>
          <cell r="E23498">
            <v>100000</v>
          </cell>
        </row>
        <row r="23499">
          <cell r="B23499" t="str">
            <v>Imtiaz supermarket</v>
          </cell>
          <cell r="C23499" t="str">
            <v>salary</v>
          </cell>
          <cell r="D23499" t="str">
            <v>Rohni 03 days salary (easy paisa)</v>
          </cell>
          <cell r="E23499">
            <v>6000</v>
          </cell>
        </row>
        <row r="23500">
          <cell r="B23500" t="str">
            <v>Spar supermarket</v>
          </cell>
          <cell r="C23500" t="str">
            <v>fare</v>
          </cell>
          <cell r="D23500" t="str">
            <v>paid</v>
          </cell>
          <cell r="E23500">
            <v>600</v>
          </cell>
        </row>
        <row r="23501">
          <cell r="B23501" t="str">
            <v>Gul Ahmed</v>
          </cell>
          <cell r="C23501" t="str">
            <v>fare</v>
          </cell>
          <cell r="D23501" t="str">
            <v>paid</v>
          </cell>
          <cell r="E23501">
            <v>600</v>
          </cell>
        </row>
        <row r="23502">
          <cell r="B23502" t="str">
            <v>engro 7th floor</v>
          </cell>
          <cell r="C23502" t="str">
            <v>fare</v>
          </cell>
          <cell r="D23502" t="str">
            <v>paid</v>
          </cell>
          <cell r="E23502">
            <v>600</v>
          </cell>
        </row>
        <row r="23503">
          <cell r="B23503" t="str">
            <v>Meezan bank Head office</v>
          </cell>
          <cell r="C23503" t="str">
            <v>fare</v>
          </cell>
          <cell r="D23503" t="str">
            <v>paid</v>
          </cell>
          <cell r="E23503">
            <v>1500</v>
          </cell>
        </row>
        <row r="23504">
          <cell r="B23504" t="str">
            <v>office</v>
          </cell>
          <cell r="C23504" t="str">
            <v>misc</v>
          </cell>
          <cell r="D23504" t="str">
            <v>to umer for office use</v>
          </cell>
          <cell r="E23504">
            <v>3000</v>
          </cell>
        </row>
        <row r="23505">
          <cell r="B23505" t="str">
            <v>NASTP II</v>
          </cell>
          <cell r="C23505" t="str">
            <v>material</v>
          </cell>
          <cell r="D23505" t="str">
            <v>To zubair for Zubair for folding</v>
          </cell>
          <cell r="E23505">
            <v>10000</v>
          </cell>
        </row>
        <row r="23506">
          <cell r="B23506" t="str">
            <v>CITI Bank</v>
          </cell>
          <cell r="C23506" t="str">
            <v>misc</v>
          </cell>
          <cell r="D23506" t="str">
            <v>To staff aftari for Site</v>
          </cell>
          <cell r="E23506">
            <v>5000</v>
          </cell>
        </row>
        <row r="23507">
          <cell r="B23507" t="str">
            <v>o/m visa office</v>
          </cell>
          <cell r="C23507" t="str">
            <v>misc</v>
          </cell>
          <cell r="D23507" t="str">
            <v>TO israr bhai for visa site</v>
          </cell>
          <cell r="E23507">
            <v>2500</v>
          </cell>
        </row>
        <row r="23508">
          <cell r="B23508" t="str">
            <v>NASTP II</v>
          </cell>
          <cell r="C23508" t="str">
            <v>fare</v>
          </cell>
          <cell r="D23508" t="str">
            <v>Scrap from site to office</v>
          </cell>
          <cell r="E23508">
            <v>2200</v>
          </cell>
        </row>
        <row r="23509">
          <cell r="B23509" t="str">
            <v>Meezan bank Head office</v>
          </cell>
          <cell r="C23509" t="str">
            <v>fare</v>
          </cell>
          <cell r="D23509" t="str">
            <v>paid</v>
          </cell>
          <cell r="E23509">
            <v>2000</v>
          </cell>
        </row>
        <row r="23510">
          <cell r="B23510" t="str">
            <v>Bahria project</v>
          </cell>
          <cell r="C23510" t="str">
            <v>misc</v>
          </cell>
          <cell r="D23510" t="str">
            <v>to amjad for misc invoices</v>
          </cell>
          <cell r="E23510">
            <v>2000</v>
          </cell>
        </row>
        <row r="23511">
          <cell r="B23511" t="str">
            <v>Bahria project</v>
          </cell>
          <cell r="C23511" t="str">
            <v>material</v>
          </cell>
          <cell r="D23511" t="str">
            <v>paid for SSGC gas connection + utilities</v>
          </cell>
          <cell r="E23511">
            <v>27000</v>
          </cell>
        </row>
        <row r="23512">
          <cell r="B23512" t="str">
            <v>office</v>
          </cell>
          <cell r="C23512" t="str">
            <v>misc</v>
          </cell>
          <cell r="D23512" t="str">
            <v>to umer for office use</v>
          </cell>
          <cell r="E23512">
            <v>2000</v>
          </cell>
        </row>
        <row r="23513">
          <cell r="B23513" t="str">
            <v xml:space="preserve">O/M Nue Multiplex </v>
          </cell>
          <cell r="C23513" t="str">
            <v>fuel</v>
          </cell>
          <cell r="D23513" t="str">
            <v>to mumtaz</v>
          </cell>
          <cell r="E23513">
            <v>500</v>
          </cell>
        </row>
        <row r="23514">
          <cell r="B23514" t="str">
            <v xml:space="preserve">O/M Nue Multiplex </v>
          </cell>
          <cell r="C23514" t="str">
            <v>material</v>
          </cell>
          <cell r="D23514" t="str">
            <v>remaining cash to mumtaz Chiller PLC</v>
          </cell>
          <cell r="E23514">
            <v>1000</v>
          </cell>
        </row>
        <row r="23515">
          <cell r="B23515" t="str">
            <v>Imtiaz supermarket</v>
          </cell>
          <cell r="C23515" t="str">
            <v>material</v>
          </cell>
          <cell r="D23515" t="str">
            <v>misc material by jahangeer</v>
          </cell>
          <cell r="E23515">
            <v>6550</v>
          </cell>
        </row>
        <row r="23516">
          <cell r="B23516" t="str">
            <v>engro 7th floor</v>
          </cell>
          <cell r="C23516" t="str">
            <v>material</v>
          </cell>
          <cell r="D23516" t="str">
            <v>purchased 3 thans cloth</v>
          </cell>
          <cell r="E23516">
            <v>9750</v>
          </cell>
        </row>
        <row r="23517">
          <cell r="B23517" t="str">
            <v>CITI Bank</v>
          </cell>
          <cell r="C23517" t="str">
            <v>fuel</v>
          </cell>
          <cell r="D23517" t="str">
            <v>To Israr bhai for fuel expenses</v>
          </cell>
          <cell r="E23517">
            <v>5000</v>
          </cell>
        </row>
        <row r="23518">
          <cell r="B23518" t="str">
            <v>office</v>
          </cell>
          <cell r="C23518" t="str">
            <v>misc</v>
          </cell>
          <cell r="D23518" t="str">
            <v>printer refill</v>
          </cell>
          <cell r="E23518">
            <v>1300</v>
          </cell>
        </row>
        <row r="23519">
          <cell r="B23519" t="str">
            <v>KANTEEN Islamabad</v>
          </cell>
          <cell r="C23519" t="str">
            <v>ideas associates</v>
          </cell>
          <cell r="D23519" t="str">
            <v>Cash cheque given to Shahzaib BVN (for purchased of HRV)</v>
          </cell>
          <cell r="E23519">
            <v>507000</v>
          </cell>
        </row>
        <row r="23520">
          <cell r="B23520" t="str">
            <v>BAF Maintenance</v>
          </cell>
          <cell r="C23520" t="str">
            <v>Osama Abrar</v>
          </cell>
          <cell r="D23520" t="str">
            <v>Cash collect by osama abrar for AHUs work</v>
          </cell>
          <cell r="E23520">
            <v>200000</v>
          </cell>
        </row>
        <row r="23521">
          <cell r="B23521" t="str">
            <v>NASTP II</v>
          </cell>
          <cell r="C23521" t="str">
            <v>Muzammil</v>
          </cell>
          <cell r="D23521" t="str">
            <v>Cash paid to Muzammil in NASTP</v>
          </cell>
          <cell r="E23521">
            <v>100000</v>
          </cell>
        </row>
        <row r="23522">
          <cell r="B23522" t="str">
            <v>J outlet lucky one mall</v>
          </cell>
          <cell r="C23522" t="str">
            <v>Muzammil</v>
          </cell>
          <cell r="D23522" t="str">
            <v>Cash paid to Muzammil in J outlet</v>
          </cell>
          <cell r="E23522">
            <v>150000</v>
          </cell>
        </row>
        <row r="23523">
          <cell r="B23523" t="str">
            <v>J out let DML</v>
          </cell>
          <cell r="C23523" t="str">
            <v>tickets</v>
          </cell>
          <cell r="D23523" t="str">
            <v>Ruturn Tickets for Engr Noman from Karachi to Lahore by BH</v>
          </cell>
          <cell r="E23523">
            <v>32000</v>
          </cell>
        </row>
        <row r="23524">
          <cell r="B23524" t="str">
            <v>KANTEEN Islamabad</v>
          </cell>
          <cell r="C23524" t="str">
            <v>Material</v>
          </cell>
          <cell r="D23524" t="str">
            <v>Online by BH to Ahsan for khaadi canteen expenses</v>
          </cell>
          <cell r="E23524">
            <v>100000</v>
          </cell>
        </row>
        <row r="23525">
          <cell r="B23525" t="str">
            <v>PSYCHIATRY JPMC</v>
          </cell>
          <cell r="C23525" t="str">
            <v>fare</v>
          </cell>
          <cell r="D23525" t="str">
            <v>paid</v>
          </cell>
          <cell r="E23525">
            <v>600</v>
          </cell>
        </row>
        <row r="23526">
          <cell r="B23526" t="str">
            <v xml:space="preserve">MHR Personal </v>
          </cell>
          <cell r="C23526" t="str">
            <v>misc</v>
          </cell>
          <cell r="D23526" t="str">
            <v>Rehana aunty ufone and mobile balance</v>
          </cell>
          <cell r="E23526">
            <v>2900</v>
          </cell>
        </row>
        <row r="23527">
          <cell r="B23527" t="str">
            <v>NASTP II</v>
          </cell>
          <cell r="C23527" t="str">
            <v>shahid regger</v>
          </cell>
          <cell r="D23527" t="str">
            <v>cash paid</v>
          </cell>
          <cell r="E23527">
            <v>11000</v>
          </cell>
        </row>
        <row r="23528">
          <cell r="B23528" t="str">
            <v>Imtiaz supermarket</v>
          </cell>
          <cell r="C23528" t="str">
            <v>shahid regger</v>
          </cell>
          <cell r="D23528" t="str">
            <v>cash paid</v>
          </cell>
          <cell r="E23528">
            <v>16000</v>
          </cell>
        </row>
        <row r="23529">
          <cell r="B23529" t="str">
            <v>NICVD</v>
          </cell>
          <cell r="C23529" t="str">
            <v>fuel</v>
          </cell>
          <cell r="D23529" t="str">
            <v>to irfan AC</v>
          </cell>
          <cell r="E23529">
            <v>300</v>
          </cell>
        </row>
        <row r="23530">
          <cell r="B23530" t="str">
            <v>Spar supermarket</v>
          </cell>
          <cell r="C23530" t="str">
            <v>material</v>
          </cell>
          <cell r="D23530" t="str">
            <v>TO moiz for misc expenses at site</v>
          </cell>
          <cell r="E23530">
            <v>30000</v>
          </cell>
        </row>
        <row r="23531">
          <cell r="B23531" t="str">
            <v>Meezan Gujranwala</v>
          </cell>
          <cell r="C23531" t="str">
            <v>material</v>
          </cell>
          <cell r="D23531" t="str">
            <v>Online by BH to Touqeer for Gujranwala expenses</v>
          </cell>
          <cell r="E23531">
            <v>100000</v>
          </cell>
        </row>
        <row r="23532">
          <cell r="B23532" t="str">
            <v>BAH 22 &amp; 23rd Floor</v>
          </cell>
          <cell r="C23532" t="str">
            <v>saeed sons</v>
          </cell>
          <cell r="D23532" t="str">
            <v>Cash Given to saeed sons (BY BH) amt = 3,228,392/-</v>
          </cell>
          <cell r="E23532">
            <v>1047708</v>
          </cell>
        </row>
        <row r="23533">
          <cell r="B23533" t="str">
            <v>3rd Floor NASTP</v>
          </cell>
          <cell r="C23533" t="str">
            <v>saeed sons</v>
          </cell>
          <cell r="D23533" t="str">
            <v>Cash Given to saeed sons (BY BH) amt = 3,228,392/-</v>
          </cell>
          <cell r="E23533">
            <v>6855</v>
          </cell>
        </row>
        <row r="23534">
          <cell r="B23534" t="str">
            <v>BAH 12th Floor</v>
          </cell>
          <cell r="C23534" t="str">
            <v>saeed sons</v>
          </cell>
          <cell r="D23534" t="str">
            <v>Cash Given to saeed sons (BY BH) amt = 3,228,392/-</v>
          </cell>
          <cell r="E23534">
            <v>580100</v>
          </cell>
        </row>
        <row r="23535">
          <cell r="B23535" t="str">
            <v>CITI Bank</v>
          </cell>
          <cell r="C23535" t="str">
            <v>saeed sons</v>
          </cell>
          <cell r="D23535" t="str">
            <v>Cash Given to saeed sons (BY BH) amt = 3,228,392/-</v>
          </cell>
          <cell r="E23535">
            <v>60600</v>
          </cell>
        </row>
        <row r="23536">
          <cell r="B23536" t="str">
            <v>J outlet lucky one mall</v>
          </cell>
          <cell r="C23536" t="str">
            <v>saeed sons</v>
          </cell>
          <cell r="D23536" t="str">
            <v>Cash Given to saeed sons (BY BH) amt = 3,228,392/-</v>
          </cell>
          <cell r="E23536">
            <v>18789</v>
          </cell>
        </row>
        <row r="23537">
          <cell r="B23537" t="str">
            <v>BAH Fire work</v>
          </cell>
          <cell r="C23537" t="str">
            <v>saeed sons</v>
          </cell>
          <cell r="D23537" t="str">
            <v>Cash Given to saeed sons (BY BH) amt = 3,228,392/-</v>
          </cell>
          <cell r="E23537">
            <v>1514340</v>
          </cell>
        </row>
        <row r="23538">
          <cell r="B23538" t="str">
            <v xml:space="preserve">MHR Personal </v>
          </cell>
          <cell r="C23538" t="str">
            <v>utilities bills</v>
          </cell>
          <cell r="D23538" t="str">
            <v>ptcl bills paid</v>
          </cell>
          <cell r="E23538">
            <v>3180</v>
          </cell>
        </row>
        <row r="23539">
          <cell r="B23539" t="str">
            <v>office</v>
          </cell>
          <cell r="C23539" t="str">
            <v>utilities bills</v>
          </cell>
          <cell r="D23539" t="str">
            <v>ptcl bills paid</v>
          </cell>
          <cell r="E23539">
            <v>11440</v>
          </cell>
        </row>
        <row r="23540">
          <cell r="B23540" t="str">
            <v>BAH fire work</v>
          </cell>
          <cell r="C23540" t="str">
            <v>fare</v>
          </cell>
          <cell r="D23540" t="str">
            <v>paid</v>
          </cell>
          <cell r="E23540">
            <v>800</v>
          </cell>
        </row>
        <row r="23541">
          <cell r="B23541" t="str">
            <v>Gul Ahmed</v>
          </cell>
          <cell r="C23541" t="str">
            <v>Ameen Contractor</v>
          </cell>
          <cell r="D23541" t="str">
            <v>cash paid</v>
          </cell>
          <cell r="E23541">
            <v>100000</v>
          </cell>
        </row>
        <row r="23542">
          <cell r="B23542" t="str">
            <v>Gul Ahmed</v>
          </cell>
          <cell r="C23542" t="str">
            <v>Sadiq pipe</v>
          </cell>
          <cell r="D23542" t="str">
            <v>cash paid</v>
          </cell>
          <cell r="E23542">
            <v>100000</v>
          </cell>
        </row>
        <row r="23543">
          <cell r="B23543" t="str">
            <v>BAF Maintenance</v>
          </cell>
          <cell r="C23543" t="str">
            <v>material</v>
          </cell>
          <cell r="D23543" t="str">
            <v>purchased nut bolts</v>
          </cell>
          <cell r="E23543">
            <v>48500</v>
          </cell>
        </row>
        <row r="23544">
          <cell r="B23544" t="str">
            <v>Spar supermarket</v>
          </cell>
          <cell r="C23544" t="str">
            <v>fare</v>
          </cell>
          <cell r="D23544" t="str">
            <v>paid</v>
          </cell>
          <cell r="E23544">
            <v>1000</v>
          </cell>
        </row>
        <row r="23545">
          <cell r="B23545" t="str">
            <v>10pearl NASTP</v>
          </cell>
          <cell r="C23545" t="str">
            <v>fare</v>
          </cell>
          <cell r="D23545" t="str">
            <v>paid</v>
          </cell>
          <cell r="E23545">
            <v>500</v>
          </cell>
        </row>
        <row r="23546">
          <cell r="B23546" t="str">
            <v>office</v>
          </cell>
          <cell r="C23546" t="str">
            <v>misc</v>
          </cell>
          <cell r="D23546" t="str">
            <v>to umer for office use</v>
          </cell>
          <cell r="E23546">
            <v>2000</v>
          </cell>
        </row>
        <row r="23547">
          <cell r="B23547" t="str">
            <v>PSYCHIATRY JPMC</v>
          </cell>
          <cell r="C23547" t="str">
            <v>Global technologies</v>
          </cell>
          <cell r="D23547" t="str">
            <v>cash collect by Talib care off Global technologies</v>
          </cell>
          <cell r="E23547">
            <v>500000</v>
          </cell>
        </row>
        <row r="23548">
          <cell r="B23548" t="str">
            <v>CITI Bank</v>
          </cell>
          <cell r="C23548" t="str">
            <v>material</v>
          </cell>
          <cell r="D23548" t="str">
            <v>purchased brass rod, weight machine and other items</v>
          </cell>
          <cell r="E23548">
            <v>1460</v>
          </cell>
        </row>
        <row r="23549">
          <cell r="B23549" t="str">
            <v>10pearl NASTP</v>
          </cell>
          <cell r="C23549" t="str">
            <v>material</v>
          </cell>
          <cell r="D23549" t="str">
            <v>purchased cutting discs</v>
          </cell>
          <cell r="E23549">
            <v>1460</v>
          </cell>
        </row>
        <row r="23550">
          <cell r="B23550" t="str">
            <v>CITI Bank</v>
          </cell>
          <cell r="C23550" t="str">
            <v>material</v>
          </cell>
          <cell r="D23550" t="str">
            <v>To ISRAR bhai for compressor repairing.</v>
          </cell>
          <cell r="E23550">
            <v>20000</v>
          </cell>
        </row>
        <row r="23551">
          <cell r="B23551" t="str">
            <v>office</v>
          </cell>
          <cell r="C23551" t="str">
            <v>misc</v>
          </cell>
          <cell r="D23551" t="str">
            <v>02 nos computer ram purchased 4 gb</v>
          </cell>
          <cell r="E23551">
            <v>1600</v>
          </cell>
        </row>
        <row r="23552">
          <cell r="B23552" t="str">
            <v>NICVD</v>
          </cell>
          <cell r="C23552" t="str">
            <v>fare</v>
          </cell>
          <cell r="D23552" t="str">
            <v>paid</v>
          </cell>
          <cell r="E23552">
            <v>1200</v>
          </cell>
        </row>
        <row r="23553">
          <cell r="B23553" t="str">
            <v>CITI Bank</v>
          </cell>
          <cell r="C23553" t="str">
            <v>fare</v>
          </cell>
          <cell r="D23553" t="str">
            <v>paid</v>
          </cell>
          <cell r="E23553">
            <v>600</v>
          </cell>
        </row>
        <row r="23554">
          <cell r="B23554" t="str">
            <v>NASTP II</v>
          </cell>
          <cell r="C23554" t="str">
            <v>fare</v>
          </cell>
          <cell r="D23554" t="str">
            <v>paid</v>
          </cell>
          <cell r="E23554">
            <v>2000</v>
          </cell>
        </row>
        <row r="23555">
          <cell r="B23555" t="str">
            <v>Gul Ahmed</v>
          </cell>
          <cell r="C23555" t="str">
            <v>material</v>
          </cell>
          <cell r="D23555" t="str">
            <v>purchased colour material</v>
          </cell>
          <cell r="E23555">
            <v>5820</v>
          </cell>
        </row>
        <row r="23556">
          <cell r="B23556" t="str">
            <v>Ernst &amp; Young</v>
          </cell>
          <cell r="C23556" t="str">
            <v>photocopies</v>
          </cell>
          <cell r="D23556" t="str">
            <v>paid for photocopies for 01 months</v>
          </cell>
          <cell r="E23556">
            <v>3450</v>
          </cell>
        </row>
        <row r="23557">
          <cell r="B23557" t="str">
            <v>office</v>
          </cell>
          <cell r="C23557" t="str">
            <v>misc</v>
          </cell>
          <cell r="D23557" t="str">
            <v>to umer for office use</v>
          </cell>
          <cell r="E23557">
            <v>2000</v>
          </cell>
        </row>
        <row r="23558">
          <cell r="B23558" t="str">
            <v>Gul Ahmed</v>
          </cell>
          <cell r="C23558" t="str">
            <v>fuel</v>
          </cell>
          <cell r="D23558" t="str">
            <v>to mukhtar for fuel</v>
          </cell>
          <cell r="E23558">
            <v>2250</v>
          </cell>
        </row>
        <row r="23559">
          <cell r="B23559" t="str">
            <v>Ernst &amp; Young</v>
          </cell>
          <cell r="C23559" t="str">
            <v>material</v>
          </cell>
          <cell r="D23559" t="str">
            <v>purchased washroom chain (easy paisa to umair)</v>
          </cell>
          <cell r="E23559">
            <v>3600</v>
          </cell>
        </row>
        <row r="23560">
          <cell r="B23560" t="str">
            <v>CITI Bank</v>
          </cell>
          <cell r="C23560" t="str">
            <v>material</v>
          </cell>
          <cell r="D23560" t="str">
            <v>Purchased Compressor for CITI Bank (by bH)</v>
          </cell>
          <cell r="E23560">
            <v>90000</v>
          </cell>
        </row>
        <row r="23561">
          <cell r="B23561" t="str">
            <v>o/m NASTP</v>
          </cell>
          <cell r="C23561" t="str">
            <v>salary</v>
          </cell>
          <cell r="D23561" t="str">
            <v>To Imran Feroz (Transfer by Rehan from his account)</v>
          </cell>
          <cell r="E23561">
            <v>35000</v>
          </cell>
        </row>
        <row r="23562">
          <cell r="B23562" t="str">
            <v>FTC Floors</v>
          </cell>
          <cell r="C23562" t="str">
            <v>Tasleem mason</v>
          </cell>
          <cell r="D23562" t="str">
            <v>To Tasleen in FTC washroom works  (Transfer by Rehan)</v>
          </cell>
          <cell r="E23562">
            <v>50000</v>
          </cell>
        </row>
        <row r="23563">
          <cell r="B23563" t="str">
            <v>BAF maintenance</v>
          </cell>
          <cell r="C23563" t="str">
            <v>fare</v>
          </cell>
          <cell r="D23563" t="str">
            <v>Mazda transportaion for BAF valves</v>
          </cell>
          <cell r="E23563">
            <v>8000</v>
          </cell>
        </row>
        <row r="23564">
          <cell r="B23564" t="str">
            <v>Spar supermarket</v>
          </cell>
          <cell r="C23564" t="str">
            <v>material</v>
          </cell>
          <cell r="D23564" t="str">
            <v>TO moiz for misc expenses at site</v>
          </cell>
          <cell r="E23564">
            <v>6000</v>
          </cell>
        </row>
        <row r="23565">
          <cell r="B23565" t="str">
            <v>Spar supermarket</v>
          </cell>
          <cell r="C23565" t="str">
            <v>material</v>
          </cell>
          <cell r="D23565" t="str">
            <v>TO moiz for flare nuts</v>
          </cell>
          <cell r="E23565">
            <v>2000</v>
          </cell>
        </row>
        <row r="23566">
          <cell r="B23566" t="str">
            <v>Spar supermarket</v>
          </cell>
          <cell r="C23566" t="str">
            <v>fare</v>
          </cell>
          <cell r="D23566" t="str">
            <v>TO moiz for gas bykia rent</v>
          </cell>
          <cell r="E23566">
            <v>500</v>
          </cell>
        </row>
        <row r="23567">
          <cell r="B23567" t="str">
            <v>NICVD</v>
          </cell>
          <cell r="C23567" t="str">
            <v>fare</v>
          </cell>
          <cell r="D23567" t="str">
            <v>paid transporation for Fans for khurshid fans</v>
          </cell>
          <cell r="E23567">
            <v>6000</v>
          </cell>
        </row>
        <row r="23568">
          <cell r="B23568" t="str">
            <v>engro 7th floor</v>
          </cell>
          <cell r="C23568" t="str">
            <v>aneeq</v>
          </cell>
          <cell r="D23568" t="str">
            <v>cash paid</v>
          </cell>
          <cell r="E23568">
            <v>30000</v>
          </cell>
        </row>
        <row r="23569">
          <cell r="B23569" t="str">
            <v>engro 7th floor</v>
          </cell>
          <cell r="C23569" t="str">
            <v>aneeq</v>
          </cell>
          <cell r="D23569" t="str">
            <v>To aneeq in Engro 7th Floor (by BH)</v>
          </cell>
          <cell r="E23569">
            <v>25000</v>
          </cell>
        </row>
        <row r="23570">
          <cell r="B23570" t="str">
            <v>Rehmat shipping</v>
          </cell>
          <cell r="C23570" t="str">
            <v>amir contractor</v>
          </cell>
          <cell r="D23570" t="str">
            <v>To amir contractor in Rehmat shipping by bH)</v>
          </cell>
          <cell r="E23570">
            <v>200000</v>
          </cell>
        </row>
        <row r="23571">
          <cell r="B23571" t="str">
            <v>Imtiaz supermarket</v>
          </cell>
          <cell r="C23571" t="str">
            <v>fare</v>
          </cell>
          <cell r="D23571" t="str">
            <v>paid</v>
          </cell>
          <cell r="E23571">
            <v>2200</v>
          </cell>
        </row>
        <row r="23572">
          <cell r="B23572" t="str">
            <v>J out let DML</v>
          </cell>
          <cell r="C23572" t="str">
            <v>salary</v>
          </cell>
          <cell r="D23572" t="str">
            <v>TO Engr Noman</v>
          </cell>
          <cell r="E23572">
            <v>70000</v>
          </cell>
        </row>
        <row r="23573">
          <cell r="B23573" t="str">
            <v>engro 7th floor</v>
          </cell>
          <cell r="C23573" t="str">
            <v>ahsan insulation</v>
          </cell>
          <cell r="D23573" t="str">
            <v>cash paid</v>
          </cell>
          <cell r="E23573">
            <v>5000</v>
          </cell>
        </row>
        <row r="23574">
          <cell r="B23574" t="str">
            <v>office</v>
          </cell>
          <cell r="C23574" t="str">
            <v>salary</v>
          </cell>
          <cell r="D23574" t="str">
            <v>office staff</v>
          </cell>
          <cell r="E23574">
            <v>129500</v>
          </cell>
        </row>
        <row r="23575">
          <cell r="B23575" t="str">
            <v>office</v>
          </cell>
          <cell r="C23575" t="str">
            <v>misc</v>
          </cell>
          <cell r="D23575" t="str">
            <v>office staff</v>
          </cell>
          <cell r="E23575">
            <v>2500</v>
          </cell>
        </row>
        <row r="23576">
          <cell r="B23576" t="str">
            <v>office</v>
          </cell>
          <cell r="C23576" t="str">
            <v>misc</v>
          </cell>
          <cell r="D23576" t="str">
            <v>umer for office use</v>
          </cell>
          <cell r="E23576">
            <v>3000</v>
          </cell>
        </row>
        <row r="23577">
          <cell r="B23577" t="str">
            <v>NICVD</v>
          </cell>
          <cell r="C23577" t="str">
            <v>Shabbir Brothers</v>
          </cell>
          <cell r="D23577" t="str">
            <v>cash chq collect by aness from almadina</v>
          </cell>
          <cell r="E23577">
            <v>317100</v>
          </cell>
        </row>
        <row r="23578">
          <cell r="B23578" t="str">
            <v>Gul Ahmed</v>
          </cell>
          <cell r="C23578" t="str">
            <v>mujahid gas</v>
          </cell>
          <cell r="D23578" t="str">
            <v>Cheque received from Al madina steel (Given to Anees mujahid)</v>
          </cell>
          <cell r="E23578">
            <v>100000</v>
          </cell>
        </row>
        <row r="23579">
          <cell r="B23579" t="str">
            <v>BAF Maintenance</v>
          </cell>
          <cell r="C23579" t="str">
            <v>Engr Noman</v>
          </cell>
          <cell r="D23579" t="str">
            <v>Cheque received from Al madina steel  (Given to Noman Bank Al falah)</v>
          </cell>
          <cell r="E23579">
            <v>100000</v>
          </cell>
        </row>
        <row r="23580">
          <cell r="B23580" t="str">
            <v>Imtiaz supermarket</v>
          </cell>
          <cell r="C23580" t="str">
            <v>Kamran insulator</v>
          </cell>
          <cell r="D23580" t="str">
            <v>Cash chq (Given to Kamran Insulation)</v>
          </cell>
          <cell r="E23580">
            <v>100000</v>
          </cell>
        </row>
        <row r="23581">
          <cell r="B23581" t="str">
            <v>Imtiaz supermarket</v>
          </cell>
          <cell r="C23581" t="str">
            <v>Kamran insulator</v>
          </cell>
          <cell r="D23581" t="str">
            <v>Cash chq (Given to Kamran Insulation)</v>
          </cell>
          <cell r="E23581">
            <v>400000</v>
          </cell>
        </row>
        <row r="23582">
          <cell r="B23582" t="str">
            <v>CITI Bank</v>
          </cell>
          <cell r="C23582" t="str">
            <v>salary</v>
          </cell>
          <cell r="D23582" t="str">
            <v>Israr bhai salary (online by Rehan Aslam)</v>
          </cell>
          <cell r="E23582">
            <v>187000</v>
          </cell>
        </row>
        <row r="23583">
          <cell r="B23583" t="str">
            <v>Gul Ahmed</v>
          </cell>
          <cell r="C23583" t="str">
            <v>salary</v>
          </cell>
          <cell r="D23583" t="str">
            <v>Adnan bhai salary (online by Rehan Aslam)</v>
          </cell>
          <cell r="E23583">
            <v>120000</v>
          </cell>
        </row>
        <row r="23584">
          <cell r="B23584" t="str">
            <v>BAH Exhaust Work</v>
          </cell>
          <cell r="C23584" t="str">
            <v>salary</v>
          </cell>
          <cell r="D23584" t="str">
            <v>Rohail bhai salary (online by Rehan Aslam)</v>
          </cell>
          <cell r="E23584">
            <v>90000</v>
          </cell>
        </row>
        <row r="23585">
          <cell r="B23585" t="str">
            <v>o/m visa office</v>
          </cell>
          <cell r="C23585" t="str">
            <v>faisal qazi</v>
          </cell>
          <cell r="D23585" t="str">
            <v>Transfer to Faisal Qazi for VISA (online by Rehan Aslam)</v>
          </cell>
          <cell r="E23585">
            <v>50000</v>
          </cell>
        </row>
        <row r="23586">
          <cell r="B23586" t="str">
            <v>Imtiaz supermarket</v>
          </cell>
          <cell r="C23586" t="str">
            <v>salary</v>
          </cell>
          <cell r="D23586" t="str">
            <v>Ustad qayyum, Shahbaz &amp; Abbas, nawaz, raheel, saqib, haris, rafay, chacha lateef, farhan, uzair</v>
          </cell>
          <cell r="E23586">
            <v>455430</v>
          </cell>
        </row>
        <row r="23587">
          <cell r="B23587" t="str">
            <v>office</v>
          </cell>
          <cell r="C23587" t="str">
            <v>salary</v>
          </cell>
          <cell r="D23587" t="str">
            <v>Mukhtar salary</v>
          </cell>
          <cell r="E23587">
            <v>50000</v>
          </cell>
        </row>
        <row r="23588">
          <cell r="B23588" t="str">
            <v>office</v>
          </cell>
          <cell r="C23588" t="str">
            <v>water tanker</v>
          </cell>
          <cell r="D23588" t="str">
            <v xml:space="preserve">paid </v>
          </cell>
          <cell r="E23588">
            <v>5330</v>
          </cell>
        </row>
        <row r="23589">
          <cell r="B23589" t="str">
            <v>office</v>
          </cell>
          <cell r="C23589" t="str">
            <v>utilities bills</v>
          </cell>
          <cell r="D23589" t="str">
            <v>K ELEC bills paid</v>
          </cell>
          <cell r="E23589">
            <v>22802</v>
          </cell>
        </row>
        <row r="23590">
          <cell r="B23590" t="str">
            <v xml:space="preserve">MHR Personal </v>
          </cell>
          <cell r="C23590" t="str">
            <v>utilities bills</v>
          </cell>
          <cell r="D23590" t="str">
            <v>K ELEC bills paid</v>
          </cell>
          <cell r="E23590">
            <v>41796</v>
          </cell>
        </row>
        <row r="23591">
          <cell r="B23591" t="str">
            <v>office</v>
          </cell>
          <cell r="C23591" t="str">
            <v>misc</v>
          </cell>
          <cell r="D23591" t="str">
            <v>ahsan computer mouse purchased</v>
          </cell>
          <cell r="E23591">
            <v>2200</v>
          </cell>
        </row>
        <row r="23592">
          <cell r="B23592" t="str">
            <v>Fortress Mall</v>
          </cell>
          <cell r="C23592" t="str">
            <v>salary</v>
          </cell>
          <cell r="D23592" t="str">
            <v>Engr Ahsan salary</v>
          </cell>
          <cell r="E23592">
            <v>83800</v>
          </cell>
        </row>
        <row r="23593">
          <cell r="B23593" t="str">
            <v>BAH fire work</v>
          </cell>
          <cell r="C23593" t="str">
            <v>salary</v>
          </cell>
          <cell r="D23593" t="str">
            <v>asif hussain + Umair + Saad salary</v>
          </cell>
          <cell r="E23593">
            <v>115270</v>
          </cell>
        </row>
        <row r="23594">
          <cell r="B23594" t="str">
            <v>office</v>
          </cell>
          <cell r="C23594" t="str">
            <v>misc</v>
          </cell>
          <cell r="D23594" t="str">
            <v>purchased wrapping rolls</v>
          </cell>
          <cell r="E23594">
            <v>1000</v>
          </cell>
        </row>
        <row r="23595">
          <cell r="B23595" t="str">
            <v>Meezan bank Head office</v>
          </cell>
          <cell r="C23595" t="str">
            <v>salary</v>
          </cell>
          <cell r="D23595" t="str">
            <v>Gul sher salary</v>
          </cell>
          <cell r="E23595">
            <v>30000</v>
          </cell>
        </row>
        <row r="23596">
          <cell r="B23596" t="str">
            <v>CITI Bank</v>
          </cell>
          <cell r="C23596" t="str">
            <v>salary</v>
          </cell>
          <cell r="D23596" t="str">
            <v>Waqas salary</v>
          </cell>
          <cell r="E23596">
            <v>55000</v>
          </cell>
        </row>
        <row r="23597">
          <cell r="B23597" t="str">
            <v>FTC Floors</v>
          </cell>
          <cell r="C23597" t="str">
            <v>salary</v>
          </cell>
          <cell r="D23597" t="str">
            <v>ftc staff salaries</v>
          </cell>
          <cell r="E23597">
            <v>224427</v>
          </cell>
        </row>
        <row r="23598">
          <cell r="B23598" t="str">
            <v>FTC Floors</v>
          </cell>
          <cell r="C23598" t="str">
            <v>misc</v>
          </cell>
          <cell r="D23598" t="str">
            <v>paid for tea and refreshments</v>
          </cell>
          <cell r="E23598">
            <v>3000</v>
          </cell>
        </row>
        <row r="23599">
          <cell r="B23599" t="str">
            <v>Bahria project</v>
          </cell>
          <cell r="C23599" t="str">
            <v>salary</v>
          </cell>
          <cell r="D23599" t="str">
            <v>Amjad and waseem salary</v>
          </cell>
          <cell r="E23599">
            <v>114220</v>
          </cell>
        </row>
        <row r="23600">
          <cell r="B23600" t="str">
            <v>Gul Ahmed</v>
          </cell>
          <cell r="C23600" t="str">
            <v>salary</v>
          </cell>
          <cell r="D23600" t="str">
            <v>Mateen + Kamran salary</v>
          </cell>
          <cell r="E23600">
            <v>73450</v>
          </cell>
        </row>
        <row r="23601">
          <cell r="B23601" t="str">
            <v>O/M The Place</v>
          </cell>
          <cell r="C23601" t="str">
            <v>salary</v>
          </cell>
          <cell r="D23601" t="str">
            <v>The place staff salaries</v>
          </cell>
          <cell r="E23601">
            <v>167229.83870967742</v>
          </cell>
        </row>
        <row r="23602">
          <cell r="B23602" t="str">
            <v>Imtiaz supermarket</v>
          </cell>
          <cell r="C23602" t="str">
            <v>salary</v>
          </cell>
          <cell r="D23602" t="str">
            <v>Saqib + Naveed salary</v>
          </cell>
          <cell r="E23602">
            <v>84870.967741935485</v>
          </cell>
        </row>
        <row r="23603">
          <cell r="B23603" t="str">
            <v>engro 7th floor</v>
          </cell>
          <cell r="C23603" t="str">
            <v>sajid pipe</v>
          </cell>
          <cell r="D23603" t="str">
            <v>Online by BH to Sajid for piping payment for Engro 7th floor</v>
          </cell>
          <cell r="E23603">
            <v>30000</v>
          </cell>
        </row>
        <row r="23604">
          <cell r="B23604" t="str">
            <v>J out let DML</v>
          </cell>
          <cell r="C23604" t="str">
            <v>Piping</v>
          </cell>
          <cell r="D23604" t="str">
            <v>Online by BH to tech vision for Piping labour j dot Lahore dolman</v>
          </cell>
          <cell r="E23604">
            <v>75000</v>
          </cell>
        </row>
        <row r="23605">
          <cell r="B23605" t="str">
            <v xml:space="preserve">O/M Nue Multiplex </v>
          </cell>
          <cell r="C23605" t="str">
            <v>salary</v>
          </cell>
          <cell r="D23605" t="str">
            <v>Transfer RMR staff salaries</v>
          </cell>
          <cell r="E23605">
            <v>184560</v>
          </cell>
        </row>
        <row r="23606">
          <cell r="B23606" t="str">
            <v>Gul Ahmed</v>
          </cell>
          <cell r="C23606" t="str">
            <v>Ameen Contractor</v>
          </cell>
          <cell r="D23606" t="str">
            <v>final cash paid</v>
          </cell>
          <cell r="E23606">
            <v>49500</v>
          </cell>
        </row>
        <row r="23607">
          <cell r="B23607" t="str">
            <v>NICVD</v>
          </cell>
          <cell r="C23607" t="str">
            <v>salary</v>
          </cell>
          <cell r="D23607" t="str">
            <v>Irfan + Fahad farid salary</v>
          </cell>
          <cell r="E23607">
            <v>65000</v>
          </cell>
        </row>
        <row r="23608">
          <cell r="B23608" t="str">
            <v>NICVD</v>
          </cell>
          <cell r="C23608" t="str">
            <v>fuel</v>
          </cell>
          <cell r="D23608" t="str">
            <v>To irfan AC</v>
          </cell>
          <cell r="E23608">
            <v>500</v>
          </cell>
        </row>
        <row r="23609">
          <cell r="B23609" t="str">
            <v>Bahria project</v>
          </cell>
          <cell r="C23609" t="str">
            <v>salary</v>
          </cell>
          <cell r="D23609" t="str">
            <v>Khushnood + nadeem painter salary</v>
          </cell>
          <cell r="E23609">
            <v>95000</v>
          </cell>
        </row>
        <row r="23610">
          <cell r="B23610" t="str">
            <v>Spar supermarket</v>
          </cell>
          <cell r="C23610" t="str">
            <v>salary</v>
          </cell>
          <cell r="D23610" t="str">
            <v>Moiz salary</v>
          </cell>
          <cell r="E23610">
            <v>45000</v>
          </cell>
        </row>
        <row r="23611">
          <cell r="B23611" t="str">
            <v>NICVD</v>
          </cell>
          <cell r="C23611" t="str">
            <v>Khurshid fans</v>
          </cell>
          <cell r="D23611" t="str">
            <v>Online by Al madina to arshad enterprises care of khurshid fans = 400,000</v>
          </cell>
          <cell r="E23611">
            <v>200000</v>
          </cell>
        </row>
        <row r="23612">
          <cell r="B23612" t="str">
            <v>Spar supermarket</v>
          </cell>
          <cell r="C23612" t="str">
            <v>Khurshid fans</v>
          </cell>
          <cell r="D23612" t="str">
            <v>Online by Al madina to arshad enterprises care of khurshid fans = 400,000</v>
          </cell>
          <cell r="E23612">
            <v>200000</v>
          </cell>
        </row>
        <row r="23613">
          <cell r="B23613" t="str">
            <v>Fortress Mall</v>
          </cell>
          <cell r="C23613" t="str">
            <v>salary</v>
          </cell>
          <cell r="D23613" t="str">
            <v>Online by Al madina to ahsan for staff salaries</v>
          </cell>
          <cell r="E23613">
            <v>126150</v>
          </cell>
        </row>
        <row r="23614">
          <cell r="B23614" t="str">
            <v>Meezan Gujranwala</v>
          </cell>
          <cell r="C23614" t="str">
            <v>salary</v>
          </cell>
          <cell r="D23614" t="str">
            <v>Online by Al madina to Touqeer for staff salaries</v>
          </cell>
          <cell r="E23614">
            <v>143100</v>
          </cell>
        </row>
        <row r="23615">
          <cell r="B23615" t="str">
            <v>CITI Bank</v>
          </cell>
          <cell r="C23615" t="str">
            <v>Touqeer</v>
          </cell>
          <cell r="D23615" t="str">
            <v>Online by BH to Ali raza for air balancing</v>
          </cell>
          <cell r="E23615">
            <v>30000</v>
          </cell>
        </row>
        <row r="23616">
          <cell r="B23616" t="str">
            <v>BAH Exhaust Work</v>
          </cell>
          <cell r="C23616" t="str">
            <v>Zaman contractor</v>
          </cell>
          <cell r="D23616" t="str">
            <v>Online by BH to Lala zaman bank al habib piping labour</v>
          </cell>
          <cell r="E23616">
            <v>100000</v>
          </cell>
        </row>
        <row r="23617">
          <cell r="B23617" t="str">
            <v>BAF maintenance</v>
          </cell>
          <cell r="C23617" t="str">
            <v>Engr Noman</v>
          </cell>
          <cell r="D23617" t="str">
            <v>Cash paid (Given by nadeem bhai)</v>
          </cell>
          <cell r="E23617">
            <v>100000</v>
          </cell>
        </row>
        <row r="23618">
          <cell r="B23618" t="str">
            <v>Meezan bank Head office</v>
          </cell>
          <cell r="C23618" t="str">
            <v>guddu insulation</v>
          </cell>
          <cell r="D23618" t="str">
            <v>cash paid</v>
          </cell>
          <cell r="E23618">
            <v>50000</v>
          </cell>
        </row>
        <row r="23619">
          <cell r="B23619" t="str">
            <v>Imtiaz supermarket</v>
          </cell>
          <cell r="C23619" t="str">
            <v>misc</v>
          </cell>
          <cell r="D23619" t="str">
            <v>to mukhtar for bike maintenance</v>
          </cell>
          <cell r="E23619">
            <v>2000</v>
          </cell>
        </row>
        <row r="23620">
          <cell r="B23620" t="str">
            <v>Imtiaz supermarket</v>
          </cell>
          <cell r="C23620" t="str">
            <v>fuel</v>
          </cell>
          <cell r="D23620" t="str">
            <v>To mukhtar bhai for fuel</v>
          </cell>
          <cell r="E23620">
            <v>1500</v>
          </cell>
        </row>
        <row r="23621">
          <cell r="B23621" t="str">
            <v>engro 7th floor</v>
          </cell>
          <cell r="C23621" t="str">
            <v>material</v>
          </cell>
          <cell r="D23621" t="str">
            <v>purchased halsah and hilti connector by Laraib</v>
          </cell>
          <cell r="E23621">
            <v>3450</v>
          </cell>
        </row>
        <row r="23622">
          <cell r="B23622" t="str">
            <v>office</v>
          </cell>
          <cell r="C23622" t="str">
            <v>misc</v>
          </cell>
          <cell r="D23622" t="str">
            <v>umer for office use</v>
          </cell>
          <cell r="E23622">
            <v>2000</v>
          </cell>
        </row>
        <row r="23623">
          <cell r="B23623" t="str">
            <v>BAF maintenance</v>
          </cell>
          <cell r="C23623" t="str">
            <v>salary</v>
          </cell>
          <cell r="D23623" t="str">
            <v>Shahid, abid + Asif salary</v>
          </cell>
          <cell r="E23623">
            <v>179048.38709677418</v>
          </cell>
        </row>
        <row r="23624">
          <cell r="B23624" t="str">
            <v>engro 7th floor</v>
          </cell>
          <cell r="C23624" t="str">
            <v>material</v>
          </cell>
          <cell r="D23624" t="str">
            <v>purchased floor drain and end cap</v>
          </cell>
          <cell r="E23624">
            <v>1000</v>
          </cell>
        </row>
        <row r="23625">
          <cell r="B23625" t="str">
            <v>engro 7th floor</v>
          </cell>
          <cell r="C23625" t="str">
            <v>salary</v>
          </cell>
          <cell r="D23625" t="str">
            <v>Laraib + Jawed salary</v>
          </cell>
          <cell r="E23625">
            <v>68016.129032258061</v>
          </cell>
        </row>
        <row r="23626">
          <cell r="B23626" t="str">
            <v>engro 7th floor</v>
          </cell>
          <cell r="C23626" t="str">
            <v>material</v>
          </cell>
          <cell r="D23626" t="str">
            <v>purchased silicon and hanging clip, nut bolt</v>
          </cell>
          <cell r="E23626">
            <v>3000</v>
          </cell>
        </row>
        <row r="23627">
          <cell r="B23627" t="str">
            <v>FTC Floors</v>
          </cell>
          <cell r="C23627" t="str">
            <v>Tasleem mason</v>
          </cell>
          <cell r="D23627" t="str">
            <v>To Tasleen in FTC washroom works  (Transfer by Rehan)</v>
          </cell>
          <cell r="E23627">
            <v>20000</v>
          </cell>
        </row>
        <row r="23628">
          <cell r="B23628" t="str">
            <v>Fortress Mall</v>
          </cell>
          <cell r="C23628" t="str">
            <v>material</v>
          </cell>
          <cell r="D23628" t="str">
            <v>Online by Al madina to ahsan for misc expenses</v>
          </cell>
          <cell r="E23628">
            <v>78292</v>
          </cell>
        </row>
        <row r="23629">
          <cell r="B23629" t="str">
            <v>10pearl NASTP</v>
          </cell>
          <cell r="C23629" t="str">
            <v>Muzammil</v>
          </cell>
          <cell r="D23629" t="str">
            <v>Online by BH to Mirza subhan baig care of Muzzamil In 10 pearls</v>
          </cell>
          <cell r="E23629">
            <v>100000</v>
          </cell>
        </row>
        <row r="23630">
          <cell r="B23630" t="str">
            <v>engro 7th floor</v>
          </cell>
          <cell r="C23630" t="str">
            <v>Azher Duct</v>
          </cell>
          <cell r="D23630" t="str">
            <v>Paid MCB chq 2031680111</v>
          </cell>
          <cell r="E23630">
            <v>80000</v>
          </cell>
        </row>
        <row r="23631">
          <cell r="B23631" t="str">
            <v>Bahria project</v>
          </cell>
          <cell r="C23631" t="str">
            <v>john</v>
          </cell>
          <cell r="D23631" t="str">
            <v>Received from Bahria project (cash transfer to John account)</v>
          </cell>
          <cell r="E23631">
            <v>50000</v>
          </cell>
        </row>
        <row r="23632">
          <cell r="B23632" t="str">
            <v>O/M VISA office</v>
          </cell>
          <cell r="C23632" t="str">
            <v>SST Tax</v>
          </cell>
          <cell r="D23632" t="str">
            <v>Paid MCB chq 2031680112 = 153,332/-</v>
          </cell>
          <cell r="E23632">
            <v>33000</v>
          </cell>
        </row>
        <row r="23633">
          <cell r="B23633" t="str">
            <v>O/M The Place</v>
          </cell>
          <cell r="C23633" t="str">
            <v>SST Tax</v>
          </cell>
          <cell r="D23633" t="str">
            <v>Paid MCB chq 2031680112 = 153,332/-</v>
          </cell>
          <cell r="E23633">
            <v>44880</v>
          </cell>
        </row>
        <row r="23634">
          <cell r="B23634" t="str">
            <v>FTC Floors</v>
          </cell>
          <cell r="C23634" t="str">
            <v>SST Tax</v>
          </cell>
          <cell r="D23634" t="str">
            <v>Paid MCB chq 2031680112 = 153,332/-</v>
          </cell>
          <cell r="E23634">
            <v>33872.28</v>
          </cell>
        </row>
        <row r="23635">
          <cell r="B23635" t="str">
            <v xml:space="preserve">O/M Nue Multiplex </v>
          </cell>
          <cell r="C23635" t="str">
            <v>SST Tax</v>
          </cell>
          <cell r="D23635" t="str">
            <v>Paid MCB chq 2031680112 = 153,332/-</v>
          </cell>
          <cell r="E23635">
            <v>41580</v>
          </cell>
        </row>
        <row r="23636">
          <cell r="B23636" t="str">
            <v>Gul Ahmed</v>
          </cell>
          <cell r="C23636" t="str">
            <v>khan brothers</v>
          </cell>
          <cell r="D23636" t="str">
            <v>Paid MCB chq 2031680118 against valves</v>
          </cell>
          <cell r="E23636">
            <v>33915</v>
          </cell>
        </row>
        <row r="23637">
          <cell r="B23637" t="str">
            <v>Meezan bank Head office</v>
          </cell>
          <cell r="C23637" t="str">
            <v>abdullah enterprises</v>
          </cell>
          <cell r="D23637" t="str">
            <v>Paid MCB chq 2031680119 abdullah enterprises in meezan</v>
          </cell>
          <cell r="E23637">
            <v>70000</v>
          </cell>
        </row>
        <row r="23638">
          <cell r="B23638" t="str">
            <v>Spar supermarket</v>
          </cell>
          <cell r="C23638" t="str">
            <v>hassan insulator</v>
          </cell>
          <cell r="D23638" t="str">
            <v xml:space="preserve">Paid MCB chq 2031680120 </v>
          </cell>
          <cell r="E23638">
            <v>150000</v>
          </cell>
        </row>
        <row r="23639">
          <cell r="B23639" t="str">
            <v>Spar supermarket</v>
          </cell>
          <cell r="C23639" t="str">
            <v>amir contractor</v>
          </cell>
          <cell r="D23639" t="str">
            <v>Paid MCB chq 2031680121</v>
          </cell>
          <cell r="E23639">
            <v>400000</v>
          </cell>
        </row>
        <row r="23640">
          <cell r="B23640" t="str">
            <v>Imtiaz supermarket</v>
          </cell>
          <cell r="C23640" t="str">
            <v>Wazeer ducting</v>
          </cell>
          <cell r="D23640" t="str">
            <v>Paid MCB chq 2031680122</v>
          </cell>
          <cell r="E23640">
            <v>200000</v>
          </cell>
        </row>
        <row r="23641">
          <cell r="B23641" t="str">
            <v>Bahria project</v>
          </cell>
          <cell r="C23641" t="str">
            <v>john</v>
          </cell>
          <cell r="D23641" t="str">
            <v>Received from Bahria project (cash transfer to John account)</v>
          </cell>
          <cell r="E23641">
            <v>50000</v>
          </cell>
        </row>
        <row r="23642">
          <cell r="B23642" t="str">
            <v>BAF maintenance</v>
          </cell>
          <cell r="C23642" t="str">
            <v>fakhri brothers</v>
          </cell>
          <cell r="D23642" t="str">
            <v>Received from IK in acc of DHL HBL chq # 10002418 (Given to Fakhri brother)</v>
          </cell>
          <cell r="E23642">
            <v>931150</v>
          </cell>
        </row>
        <row r="23643">
          <cell r="B23643" t="str">
            <v>BAH 12th Floor</v>
          </cell>
          <cell r="C23643" t="str">
            <v>Received</v>
          </cell>
          <cell r="D23643" t="str">
            <v>Received from aisha interior in acc of BAH 12 floor against pending bill (Cash chq BAHL Chq 10499713) (Given to Nadeem bhai in his profit sharing)</v>
          </cell>
          <cell r="F23643">
            <v>813420</v>
          </cell>
        </row>
        <row r="23644">
          <cell r="B23644" t="str">
            <v>Bahria project</v>
          </cell>
          <cell r="C23644" t="str">
            <v>Received</v>
          </cell>
          <cell r="D23644" t="str">
            <v>Received from Bahria project (cash transfer to John account)</v>
          </cell>
          <cell r="F23644">
            <v>50000</v>
          </cell>
        </row>
        <row r="23645">
          <cell r="B23645" t="str">
            <v>GSK DMC</v>
          </cell>
          <cell r="C23645" t="str">
            <v>Received</v>
          </cell>
          <cell r="D23645" t="str">
            <v>Received adhoc payment from My interior against IPC 2</v>
          </cell>
          <cell r="F23645">
            <v>10000000</v>
          </cell>
        </row>
        <row r="23646">
          <cell r="B23646" t="str">
            <v>GSK DMC</v>
          </cell>
          <cell r="C23646" t="str">
            <v>Received</v>
          </cell>
          <cell r="D23646" t="str">
            <v>1% invoice charges</v>
          </cell>
          <cell r="E23646">
            <v>92000</v>
          </cell>
        </row>
        <row r="23647">
          <cell r="B23647" t="str">
            <v>FTC Floors</v>
          </cell>
          <cell r="C23647" t="str">
            <v>Received</v>
          </cell>
          <cell r="D23647" t="str">
            <v>FTC Monthly Feb 25</v>
          </cell>
          <cell r="F23647">
            <v>280434</v>
          </cell>
        </row>
        <row r="23648">
          <cell r="B23648" t="str">
            <v>GSK office</v>
          </cell>
          <cell r="C23648" t="str">
            <v>Received</v>
          </cell>
          <cell r="D23648" t="str">
            <v>Received from IK in acc of GSK BAFL chq # (Given to Al madina steel)</v>
          </cell>
          <cell r="F23648">
            <v>872673</v>
          </cell>
        </row>
        <row r="23649">
          <cell r="B23649" t="str">
            <v>VISA fit-out office</v>
          </cell>
          <cell r="C23649" t="str">
            <v>Received</v>
          </cell>
          <cell r="D23649" t="str">
            <v>Received from IK in acc of VISA BAFL chq # 60572318 (Given to Al madina steel)</v>
          </cell>
          <cell r="F23649">
            <v>1407188</v>
          </cell>
        </row>
        <row r="23650">
          <cell r="B23650" t="str">
            <v>sana safinaz</v>
          </cell>
          <cell r="C23650" t="str">
            <v>Received</v>
          </cell>
          <cell r="D23650" t="str">
            <v>Received from IK in acc of sana safinaz BAFL chq # 60572318 (Given to Al madina steel)</v>
          </cell>
          <cell r="F23650">
            <v>1279245</v>
          </cell>
        </row>
        <row r="23651">
          <cell r="B23651" t="str">
            <v>Lama outlet</v>
          </cell>
          <cell r="C23651" t="str">
            <v>Received</v>
          </cell>
          <cell r="D23651" t="str">
            <v>Received from IK in acc of Lama BAFL chq # 60572318 (Given to Al madina steel)</v>
          </cell>
          <cell r="F23651">
            <v>1631326</v>
          </cell>
        </row>
        <row r="23652">
          <cell r="B23652" t="str">
            <v>Daraz office</v>
          </cell>
          <cell r="C23652" t="str">
            <v>Received</v>
          </cell>
          <cell r="D23652" t="str">
            <v>Received from IK in acc of Daraz office BAFL chq # 60572318 (Given to Al madina steel)</v>
          </cell>
          <cell r="F23652">
            <v>1465833</v>
          </cell>
        </row>
        <row r="23653">
          <cell r="B23653" t="str">
            <v>Daraz office</v>
          </cell>
          <cell r="C23653" t="str">
            <v>Received</v>
          </cell>
          <cell r="D23653" t="str">
            <v>1% invoice charges for above 5 payments</v>
          </cell>
          <cell r="E23653">
            <v>66562</v>
          </cell>
        </row>
        <row r="23654">
          <cell r="B23654" t="str">
            <v>O/M The Place</v>
          </cell>
          <cell r="C23654" t="str">
            <v>Received</v>
          </cell>
          <cell r="D23654" t="str">
            <v>O &amp; M bill for Feb 25</v>
          </cell>
          <cell r="F23654">
            <v>401676</v>
          </cell>
        </row>
        <row r="23655">
          <cell r="B23655" t="str">
            <v>NASTP II</v>
          </cell>
          <cell r="C23655" t="str">
            <v>Received</v>
          </cell>
          <cell r="D23655" t="str">
            <v>Rec cash chq BAHL chq # 10055414 Given to BH in his petty cash)</v>
          </cell>
          <cell r="F23655">
            <v>4000000</v>
          </cell>
        </row>
        <row r="23656">
          <cell r="B23656" t="str">
            <v>FTC Floors</v>
          </cell>
          <cell r="C23656" t="str">
            <v>Received</v>
          </cell>
          <cell r="D23656" t="str">
            <v>Received against final bill for washroom work at FTC (against Bill # 154 SST inv # 1090)</v>
          </cell>
          <cell r="F23656">
            <v>1281615</v>
          </cell>
        </row>
        <row r="23657">
          <cell r="B23657" t="str">
            <v>Engro 3rd &amp; 8th Floor</v>
          </cell>
          <cell r="C23657" t="str">
            <v>Received</v>
          </cell>
          <cell r="D23657" t="str">
            <v>Received from IK in acc of Engro HBL chq # 10002387 (Given to Al madina steel)</v>
          </cell>
          <cell r="F23657">
            <v>5000000</v>
          </cell>
        </row>
        <row r="23658">
          <cell r="B23658" t="str">
            <v>Engro 3rd &amp; 8th Floor</v>
          </cell>
          <cell r="C23658" t="str">
            <v>Received</v>
          </cell>
          <cell r="D23658" t="str">
            <v>Received from IK in acc of Engro HBL chq # 10002388 (Given to Al madina steel)</v>
          </cell>
          <cell r="F23658">
            <v>5000000</v>
          </cell>
        </row>
        <row r="23659">
          <cell r="B23659" t="str">
            <v>GSK DMC</v>
          </cell>
          <cell r="C23659" t="str">
            <v>Received</v>
          </cell>
          <cell r="D23659" t="str">
            <v>Received final payment from My interior against IPC 2</v>
          </cell>
          <cell r="F23659">
            <v>1675000</v>
          </cell>
        </row>
        <row r="23660">
          <cell r="B23660" t="str">
            <v>GSK DMC</v>
          </cell>
          <cell r="C23660" t="str">
            <v>Received</v>
          </cell>
          <cell r="D23660" t="str">
            <v>1% invoice charges</v>
          </cell>
          <cell r="E23660">
            <v>16750</v>
          </cell>
        </row>
        <row r="23661">
          <cell r="B23661" t="str">
            <v>O/M VISA office</v>
          </cell>
          <cell r="C23661" t="str">
            <v>Received</v>
          </cell>
          <cell r="D23661" t="str">
            <v>Received from EFSE against VISA Office maintenance April 24 to June 24</v>
          </cell>
          <cell r="F23661">
            <v>281462</v>
          </cell>
        </row>
        <row r="23662">
          <cell r="B23662" t="str">
            <v>Bahria project</v>
          </cell>
          <cell r="C23662" t="str">
            <v>Received</v>
          </cell>
          <cell r="D23662" t="str">
            <v>Received from Bahria project (cash transfer to John account)</v>
          </cell>
          <cell r="F23662">
            <v>50000</v>
          </cell>
        </row>
        <row r="23663">
          <cell r="B23663" t="str">
            <v>DHL office</v>
          </cell>
          <cell r="C23663" t="str">
            <v>Received</v>
          </cell>
          <cell r="D23663" t="str">
            <v>Received from IK in acc of DHL HBL chq # 10002418 (Given to Fakhri brother)</v>
          </cell>
          <cell r="F23663">
            <v>931150</v>
          </cell>
        </row>
        <row r="23664">
          <cell r="B23664" t="str">
            <v>BAF-Maintenance24</v>
          </cell>
          <cell r="C23664" t="str">
            <v>Received</v>
          </cell>
          <cell r="D23664" t="str">
            <v>Received against BAF VFD payment SST invoice # 1055</v>
          </cell>
          <cell r="F23664">
            <v>737652</v>
          </cell>
        </row>
        <row r="23665">
          <cell r="B23665" t="str">
            <v>Meezan Gujranwala</v>
          </cell>
          <cell r="C23665" t="str">
            <v>Received</v>
          </cell>
          <cell r="D23665" t="str">
            <v>Received online against Running Bill No 1</v>
          </cell>
          <cell r="F23665">
            <v>10024000</v>
          </cell>
        </row>
        <row r="23666">
          <cell r="B23666" t="str">
            <v>BAH fire work</v>
          </cell>
          <cell r="C23666" t="str">
            <v>material</v>
          </cell>
          <cell r="D23666" t="str">
            <v>purchased pipe and fittings</v>
          </cell>
          <cell r="E23666">
            <v>4500</v>
          </cell>
        </row>
        <row r="23667">
          <cell r="B23667" t="str">
            <v>engro 7th floor</v>
          </cell>
          <cell r="C23667" t="str">
            <v>salary</v>
          </cell>
          <cell r="D23667" t="str">
            <v>umair salary</v>
          </cell>
          <cell r="E23667">
            <v>41300</v>
          </cell>
        </row>
        <row r="23668">
          <cell r="B23668" t="str">
            <v>office</v>
          </cell>
          <cell r="C23668" t="str">
            <v>salary</v>
          </cell>
          <cell r="D23668" t="str">
            <v>Ahsan salary</v>
          </cell>
          <cell r="E23668">
            <v>41000</v>
          </cell>
        </row>
        <row r="23669">
          <cell r="B23669" t="str">
            <v>Imtiaz supermarket</v>
          </cell>
          <cell r="C23669" t="str">
            <v>salary</v>
          </cell>
          <cell r="D23669" t="str">
            <v>jahangeer salary</v>
          </cell>
          <cell r="E23669">
            <v>78000</v>
          </cell>
        </row>
        <row r="23670">
          <cell r="B23670" t="str">
            <v>CITI Bank</v>
          </cell>
          <cell r="C23670" t="str">
            <v>fuel</v>
          </cell>
          <cell r="D23670" t="str">
            <v>To mukhtar bhai for fuel</v>
          </cell>
          <cell r="E23670">
            <v>3000</v>
          </cell>
        </row>
        <row r="23671">
          <cell r="B23671" t="str">
            <v>office</v>
          </cell>
          <cell r="C23671" t="str">
            <v>misc</v>
          </cell>
          <cell r="D23671" t="str">
            <v>umer for office use</v>
          </cell>
          <cell r="E23671">
            <v>3000</v>
          </cell>
        </row>
        <row r="23672">
          <cell r="B23672" t="str">
            <v>Spar supermarket</v>
          </cell>
          <cell r="C23672" t="str">
            <v>fuel</v>
          </cell>
          <cell r="D23672" t="str">
            <v>To kamran for fuel</v>
          </cell>
          <cell r="E23672">
            <v>600</v>
          </cell>
        </row>
        <row r="23673">
          <cell r="B23673" t="str">
            <v>office</v>
          </cell>
          <cell r="C23673" t="str">
            <v>salary</v>
          </cell>
          <cell r="D23673" t="str">
            <v>Kamran salary</v>
          </cell>
          <cell r="E23673">
            <v>51050</v>
          </cell>
        </row>
        <row r="23674">
          <cell r="B23674" t="str">
            <v>office</v>
          </cell>
          <cell r="C23674" t="str">
            <v>salary</v>
          </cell>
          <cell r="D23674" t="str">
            <v>Irfan salary</v>
          </cell>
          <cell r="E23674">
            <v>47100</v>
          </cell>
        </row>
        <row r="23675">
          <cell r="B23675" t="str">
            <v xml:space="preserve">MHR Personal </v>
          </cell>
          <cell r="C23675" t="str">
            <v>utilities bills</v>
          </cell>
          <cell r="D23675" t="str">
            <v>SSGC bill paid</v>
          </cell>
          <cell r="E23675">
            <v>965</v>
          </cell>
        </row>
        <row r="23676">
          <cell r="B23676" t="str">
            <v>office</v>
          </cell>
          <cell r="C23676" t="str">
            <v>utilities bills</v>
          </cell>
          <cell r="D23676" t="str">
            <v>SSGC bill paid</v>
          </cell>
          <cell r="E23676">
            <v>735</v>
          </cell>
        </row>
        <row r="23677">
          <cell r="B23677" t="str">
            <v>office</v>
          </cell>
          <cell r="C23677" t="str">
            <v>salary</v>
          </cell>
          <cell r="D23677" t="str">
            <v>Ashraf bhai salary</v>
          </cell>
          <cell r="E23677">
            <v>79500</v>
          </cell>
        </row>
        <row r="23678">
          <cell r="B23678" t="str">
            <v>engro 7th floor</v>
          </cell>
          <cell r="C23678" t="str">
            <v>salary</v>
          </cell>
          <cell r="D23678" t="str">
            <v>Shahzaib salary</v>
          </cell>
          <cell r="E23678">
            <v>55200</v>
          </cell>
        </row>
        <row r="23679">
          <cell r="B23679" t="str">
            <v>o/m visa office</v>
          </cell>
          <cell r="C23679" t="str">
            <v>fuel</v>
          </cell>
          <cell r="D23679" t="str">
            <v>To israr bhai for fuel for staff</v>
          </cell>
          <cell r="E23679">
            <v>2000</v>
          </cell>
        </row>
        <row r="23680">
          <cell r="B23680" t="str">
            <v>o/m visa office</v>
          </cell>
          <cell r="C23680" t="str">
            <v>misc</v>
          </cell>
          <cell r="D23680" t="str">
            <v>repaired drill machine</v>
          </cell>
          <cell r="E23680">
            <v>450</v>
          </cell>
        </row>
        <row r="23681">
          <cell r="B23681" t="str">
            <v>engro 7th floor</v>
          </cell>
          <cell r="C23681" t="str">
            <v>fare</v>
          </cell>
          <cell r="D23681" t="str">
            <v>paid</v>
          </cell>
          <cell r="E23681">
            <v>700</v>
          </cell>
        </row>
        <row r="23682">
          <cell r="B23682" t="str">
            <v>zeta mall</v>
          </cell>
          <cell r="C23682" t="str">
            <v>shan controls</v>
          </cell>
          <cell r="D23682" t="str">
            <v>Cash chq given to shan controls (rec by imran)</v>
          </cell>
          <cell r="E23682">
            <v>500000</v>
          </cell>
        </row>
        <row r="23683">
          <cell r="B23683" t="str">
            <v>BAF maintenance</v>
          </cell>
          <cell r="C23683" t="str">
            <v>material</v>
          </cell>
          <cell r="D23683" t="str">
            <v>18 SWG G.I sheet 8 x 4   07 Sheets purchased from al madina</v>
          </cell>
          <cell r="E23683">
            <v>52800</v>
          </cell>
        </row>
        <row r="23684">
          <cell r="B23684" t="str">
            <v xml:space="preserve">MHR Personal </v>
          </cell>
          <cell r="C23684" t="str">
            <v>material</v>
          </cell>
          <cell r="D23684" t="str">
            <v>misc invoices for MHR home and Sir Rehman</v>
          </cell>
          <cell r="E23684">
            <v>41450</v>
          </cell>
        </row>
        <row r="23685">
          <cell r="B23685" t="str">
            <v xml:space="preserve">MHR Personal </v>
          </cell>
          <cell r="C23685" t="str">
            <v>material</v>
          </cell>
          <cell r="D23685" t="str">
            <v>misc invoices for MHR home and Sir Rehman</v>
          </cell>
          <cell r="E23685">
            <v>53940</v>
          </cell>
        </row>
        <row r="23686">
          <cell r="B23686" t="str">
            <v xml:space="preserve">MHR Personal </v>
          </cell>
          <cell r="C23686" t="str">
            <v>salary</v>
          </cell>
          <cell r="D23686" t="str">
            <v>mossi home salaries with diver salary (Mar 25)</v>
          </cell>
          <cell r="E23686">
            <v>105000</v>
          </cell>
        </row>
        <row r="23687">
          <cell r="B23687" t="str">
            <v>BAF maintenance</v>
          </cell>
          <cell r="C23687" t="str">
            <v>salary</v>
          </cell>
          <cell r="D23687" t="str">
            <v>Nadaeem bahi salary</v>
          </cell>
          <cell r="E23687">
            <v>50000</v>
          </cell>
        </row>
        <row r="23688">
          <cell r="B23688" t="str">
            <v>kumail bhai</v>
          </cell>
          <cell r="C23688" t="str">
            <v>salary</v>
          </cell>
          <cell r="D23688" t="str">
            <v>Waris salary</v>
          </cell>
          <cell r="E23688">
            <v>5000</v>
          </cell>
        </row>
        <row r="23689">
          <cell r="B23689" t="str">
            <v>CITI Bank</v>
          </cell>
          <cell r="C23689" t="str">
            <v>salary</v>
          </cell>
          <cell r="D23689" t="str">
            <v xml:space="preserve">bilal bhai </v>
          </cell>
          <cell r="E23689">
            <v>50000</v>
          </cell>
        </row>
        <row r="23690">
          <cell r="B23690" t="str">
            <v xml:space="preserve">MHR Personal </v>
          </cell>
          <cell r="C23690" t="str">
            <v>groceries</v>
          </cell>
          <cell r="D23690" t="str">
            <v>Groceries (Mar 25)</v>
          </cell>
          <cell r="E23690">
            <v>85000</v>
          </cell>
        </row>
        <row r="23691">
          <cell r="B23691" t="str">
            <v xml:space="preserve">MHR Personal </v>
          </cell>
          <cell r="C23691" t="str">
            <v>fuel</v>
          </cell>
          <cell r="D23691" t="str">
            <v>Fuel at site (Mar 25)</v>
          </cell>
          <cell r="E23691">
            <v>20000</v>
          </cell>
        </row>
        <row r="23692">
          <cell r="B23692" t="str">
            <v>office</v>
          </cell>
          <cell r="C23692" t="str">
            <v>mineral water</v>
          </cell>
          <cell r="D23692" t="str">
            <v>paid</v>
          </cell>
          <cell r="E23692">
            <v>1680</v>
          </cell>
        </row>
        <row r="23693">
          <cell r="B23693" t="str">
            <v>office</v>
          </cell>
          <cell r="C23693" t="str">
            <v>misc</v>
          </cell>
          <cell r="D23693" t="str">
            <v>umer for office use</v>
          </cell>
          <cell r="E23693">
            <v>3000</v>
          </cell>
        </row>
        <row r="23694">
          <cell r="B23694" t="str">
            <v>Imtiaz supermarket</v>
          </cell>
          <cell r="C23694" t="str">
            <v>drawings</v>
          </cell>
          <cell r="D23694" t="str">
            <v>paid to azam corporation for drawings prints = 35000</v>
          </cell>
          <cell r="E23694">
            <v>15000</v>
          </cell>
        </row>
        <row r="23695">
          <cell r="B23695" t="str">
            <v>CITI Bank</v>
          </cell>
          <cell r="C23695" t="str">
            <v>drawings</v>
          </cell>
          <cell r="D23695" t="str">
            <v>paid to azam corporation for drawings prints = 35000</v>
          </cell>
          <cell r="E23695">
            <v>15000</v>
          </cell>
        </row>
        <row r="23696">
          <cell r="B23696" t="str">
            <v>BAF-Maintenance24</v>
          </cell>
          <cell r="C23696" t="str">
            <v>drawings</v>
          </cell>
          <cell r="D23696" t="str">
            <v>paid to azam corporation for drawings prints = 35000</v>
          </cell>
          <cell r="E23696">
            <v>5000</v>
          </cell>
        </row>
        <row r="23697">
          <cell r="B23697" t="str">
            <v>Imtiaz supermarket</v>
          </cell>
          <cell r="C23697" t="str">
            <v>fuel</v>
          </cell>
          <cell r="D23697" t="str">
            <v>by nadeem bhai</v>
          </cell>
          <cell r="E23697">
            <v>5000</v>
          </cell>
        </row>
        <row r="23698">
          <cell r="B23698" t="str">
            <v>10pearl NASTP</v>
          </cell>
          <cell r="C23698" t="str">
            <v>fare</v>
          </cell>
          <cell r="D23698" t="str">
            <v>paid</v>
          </cell>
          <cell r="E23698">
            <v>4000</v>
          </cell>
        </row>
        <row r="23699">
          <cell r="B23699" t="str">
            <v>Meezan bank Head office</v>
          </cell>
          <cell r="C23699" t="str">
            <v>salary</v>
          </cell>
          <cell r="D23699" t="str">
            <v>TO amir engr for mar 25</v>
          </cell>
          <cell r="E23699">
            <v>45000</v>
          </cell>
        </row>
        <row r="23700">
          <cell r="B23700" t="str">
            <v>Meezan bank Head office</v>
          </cell>
          <cell r="C23700" t="str">
            <v>misc</v>
          </cell>
          <cell r="D23700" t="str">
            <v>Super card to amir engr (april 25)</v>
          </cell>
          <cell r="E23700">
            <v>1500</v>
          </cell>
        </row>
        <row r="23701">
          <cell r="B23701" t="str">
            <v>KANTEEN Islamabad</v>
          </cell>
          <cell r="C23701" t="str">
            <v>Moon steel fabrication</v>
          </cell>
          <cell r="D23701" t="str">
            <v>cash paid in advance</v>
          </cell>
          <cell r="E23701">
            <v>1000000</v>
          </cell>
        </row>
        <row r="23702">
          <cell r="B23702" t="str">
            <v>Bahria project</v>
          </cell>
          <cell r="C23702" t="str">
            <v>material</v>
          </cell>
          <cell r="D23702" t="str">
            <v>to amjad for misc material</v>
          </cell>
          <cell r="E23702">
            <v>1000</v>
          </cell>
        </row>
        <row r="23703">
          <cell r="B23703" t="str">
            <v>Fortress Mall</v>
          </cell>
          <cell r="C23703" t="str">
            <v>misc</v>
          </cell>
          <cell r="D23703" t="str">
            <v>TO Engr Noman for site expenses</v>
          </cell>
          <cell r="E23703">
            <v>20000</v>
          </cell>
        </row>
        <row r="23704">
          <cell r="B23704" t="str">
            <v>Meezan bank Head office</v>
          </cell>
          <cell r="C23704" t="str">
            <v>fare</v>
          </cell>
          <cell r="D23704" t="str">
            <v>paid</v>
          </cell>
          <cell r="E23704">
            <v>1200</v>
          </cell>
        </row>
        <row r="23705">
          <cell r="B23705" t="str">
            <v>office</v>
          </cell>
          <cell r="C23705" t="str">
            <v>misc</v>
          </cell>
          <cell r="D23705" t="str">
            <v>purchased kamran computer and 2 rams</v>
          </cell>
          <cell r="E23705">
            <v>17500</v>
          </cell>
        </row>
        <row r="23706">
          <cell r="B23706" t="str">
            <v>office</v>
          </cell>
          <cell r="C23706" t="str">
            <v>misc</v>
          </cell>
          <cell r="D23706" t="str">
            <v>umer for office use</v>
          </cell>
          <cell r="E23706">
            <v>3000</v>
          </cell>
        </row>
        <row r="23707">
          <cell r="B23707" t="str">
            <v>Gul Ahmed</v>
          </cell>
          <cell r="C23707" t="str">
            <v>adnan shamsi</v>
          </cell>
          <cell r="D23707" t="str">
            <v>To adnan shamsi for misc expenses</v>
          </cell>
          <cell r="E23707">
            <v>10000</v>
          </cell>
        </row>
        <row r="23708">
          <cell r="B23708" t="str">
            <v>Spar supermarket</v>
          </cell>
          <cell r="C23708" t="str">
            <v>fare</v>
          </cell>
          <cell r="D23708" t="str">
            <v>paid</v>
          </cell>
          <cell r="E23708">
            <v>3000</v>
          </cell>
        </row>
        <row r="23709">
          <cell r="B23709" t="str">
            <v>Spar supermarket</v>
          </cell>
          <cell r="C23709" t="str">
            <v>material</v>
          </cell>
          <cell r="D23709" t="str">
            <v>purchased jubliee clamp, disc and nut bolts</v>
          </cell>
          <cell r="E23709">
            <v>3000</v>
          </cell>
        </row>
        <row r="23710">
          <cell r="B23710" t="str">
            <v>Spar supermarket</v>
          </cell>
          <cell r="C23710" t="str">
            <v>material</v>
          </cell>
          <cell r="D23710" t="str">
            <v>purchased rubber gutkay</v>
          </cell>
          <cell r="E23710">
            <v>4000</v>
          </cell>
        </row>
        <row r="23711">
          <cell r="B23711" t="str">
            <v>10pearl NASTP</v>
          </cell>
          <cell r="C23711" t="str">
            <v>fuel</v>
          </cell>
          <cell r="D23711" t="str">
            <v>To israr bhai</v>
          </cell>
          <cell r="E23711">
            <v>5000</v>
          </cell>
        </row>
        <row r="23712">
          <cell r="B23712" t="str">
            <v>saifee hospital</v>
          </cell>
          <cell r="C23712" t="str">
            <v>fuel</v>
          </cell>
          <cell r="D23712" t="str">
            <v>To khushnood</v>
          </cell>
          <cell r="E23712">
            <v>5000</v>
          </cell>
        </row>
        <row r="23713">
          <cell r="B23713" t="str">
            <v>saifee hospital</v>
          </cell>
          <cell r="C23713" t="str">
            <v>salary</v>
          </cell>
          <cell r="D23713" t="str">
            <v>Khushnood + nadeem painter remaining salary</v>
          </cell>
          <cell r="E23713">
            <v>57000</v>
          </cell>
        </row>
        <row r="23714">
          <cell r="B23714" t="str">
            <v>PSYCHIATRY JPMC</v>
          </cell>
          <cell r="C23714" t="str">
            <v>misc</v>
          </cell>
          <cell r="D23714" t="str">
            <v>JPMc invoice by nadeem bhai</v>
          </cell>
          <cell r="E23714">
            <v>7400</v>
          </cell>
        </row>
        <row r="23715">
          <cell r="B23715" t="str">
            <v>FTC Floors</v>
          </cell>
          <cell r="C23715" t="str">
            <v>misc</v>
          </cell>
          <cell r="D23715" t="str">
            <v>FTC invoice by nadeem bhai</v>
          </cell>
          <cell r="E23715">
            <v>9700</v>
          </cell>
        </row>
        <row r="23716">
          <cell r="B23716" t="str">
            <v>Honey moon lounge</v>
          </cell>
          <cell r="C23716" t="str">
            <v>misc</v>
          </cell>
          <cell r="D23716" t="str">
            <v>Honey moon invoice by nadeem bhai</v>
          </cell>
          <cell r="E23716">
            <v>3500</v>
          </cell>
        </row>
        <row r="23717">
          <cell r="B23717" t="str">
            <v>office</v>
          </cell>
          <cell r="C23717" t="str">
            <v>misc</v>
          </cell>
          <cell r="D23717" t="str">
            <v>Office invoice by nadeem bhai (purchased printer)</v>
          </cell>
          <cell r="E23717">
            <v>18000</v>
          </cell>
        </row>
        <row r="23718">
          <cell r="B23718" t="str">
            <v>Meezan bank Head office</v>
          </cell>
          <cell r="C23718" t="str">
            <v>misc</v>
          </cell>
          <cell r="D23718" t="str">
            <v>Meezan bank invoice by nadeem bhai</v>
          </cell>
          <cell r="E23718">
            <v>9200</v>
          </cell>
        </row>
        <row r="23719">
          <cell r="B23719" t="str">
            <v>Imtiaz supermarket</v>
          </cell>
          <cell r="C23719" t="str">
            <v>misc</v>
          </cell>
          <cell r="D23719" t="str">
            <v>Imtiaz invoice by nadeem bhai</v>
          </cell>
          <cell r="E23719">
            <v>7500</v>
          </cell>
        </row>
        <row r="23720">
          <cell r="B23720" t="str">
            <v>BAF maintenance</v>
          </cell>
          <cell r="C23720" t="str">
            <v>misc</v>
          </cell>
          <cell r="D23720" t="str">
            <v>BAFL invoice for BAFL</v>
          </cell>
          <cell r="E23720">
            <v>12000</v>
          </cell>
        </row>
        <row r="23721">
          <cell r="B23721" t="str">
            <v>NICVD</v>
          </cell>
          <cell r="C23721" t="str">
            <v>fare</v>
          </cell>
          <cell r="D23721" t="str">
            <v>paid</v>
          </cell>
          <cell r="E23721">
            <v>2500</v>
          </cell>
        </row>
        <row r="23722">
          <cell r="B23722" t="str">
            <v>engro 7th floor</v>
          </cell>
          <cell r="C23722" t="str">
            <v>thumb international</v>
          </cell>
          <cell r="D23722" t="str">
            <v>cash paid</v>
          </cell>
          <cell r="E23722">
            <v>52400</v>
          </cell>
        </row>
        <row r="23723">
          <cell r="B23723" t="str">
            <v>office</v>
          </cell>
          <cell r="C23723" t="str">
            <v>misc</v>
          </cell>
          <cell r="D23723" t="str">
            <v>umer for office use</v>
          </cell>
          <cell r="E23723">
            <v>3000</v>
          </cell>
        </row>
        <row r="23724">
          <cell r="B23724" t="str">
            <v>Fortress Mall</v>
          </cell>
          <cell r="C23724" t="str">
            <v>misc</v>
          </cell>
          <cell r="D23724" t="str">
            <v>To Easy paisa to imran khan for accomodation</v>
          </cell>
          <cell r="E23724">
            <v>5000</v>
          </cell>
        </row>
        <row r="23725">
          <cell r="B23725" t="str">
            <v>10pearl NASTP</v>
          </cell>
          <cell r="C23725" t="str">
            <v xml:space="preserve">sasa </v>
          </cell>
          <cell r="D23725" t="str">
            <v>cash paid purchased puchased of fan</v>
          </cell>
          <cell r="E23725">
            <v>75000</v>
          </cell>
        </row>
        <row r="23726">
          <cell r="B23726" t="str">
            <v>NICVD</v>
          </cell>
          <cell r="C23726" t="str">
            <v>salary</v>
          </cell>
          <cell r="D23726" t="str">
            <v>Remaining salary of IRFAN AC + Fahad farid</v>
          </cell>
          <cell r="E23726">
            <v>7600</v>
          </cell>
        </row>
        <row r="23727">
          <cell r="B23727" t="str">
            <v>KANTEEN Islamabad</v>
          </cell>
          <cell r="C23727" t="str">
            <v>Khurshid fans</v>
          </cell>
          <cell r="D23727" t="str">
            <v>cash chq given to khurshid fan (from Al madina)</v>
          </cell>
          <cell r="E23727">
            <v>500000</v>
          </cell>
        </row>
        <row r="23728">
          <cell r="B23728" t="str">
            <v>KANTEEN Islamabad</v>
          </cell>
          <cell r="C23728" t="str">
            <v>Khurshid fans</v>
          </cell>
          <cell r="D23728" t="str">
            <v>cash chq given to khurshid fan (from Al madina)</v>
          </cell>
          <cell r="E23728">
            <v>500000</v>
          </cell>
        </row>
        <row r="23729">
          <cell r="B23729" t="str">
            <v>Imtiaz supermarket</v>
          </cell>
          <cell r="C23729" t="str">
            <v>fare</v>
          </cell>
          <cell r="D23729" t="str">
            <v>paid</v>
          </cell>
          <cell r="E23729">
            <v>1500</v>
          </cell>
        </row>
        <row r="23730">
          <cell r="B23730" t="str">
            <v>Dawood Center</v>
          </cell>
          <cell r="C23730" t="str">
            <v>fare</v>
          </cell>
          <cell r="D23730" t="str">
            <v>paid</v>
          </cell>
          <cell r="E23730">
            <v>1200</v>
          </cell>
        </row>
        <row r="23731">
          <cell r="B23731" t="str">
            <v>CITI Bank</v>
          </cell>
          <cell r="C23731" t="str">
            <v>misc</v>
          </cell>
          <cell r="D23731" t="str">
            <v>To jahangeer for mobile balance</v>
          </cell>
          <cell r="E23731">
            <v>1380</v>
          </cell>
        </row>
        <row r="23732">
          <cell r="B23732" t="str">
            <v>CITI Bank</v>
          </cell>
          <cell r="C23732" t="str">
            <v>drawings</v>
          </cell>
          <cell r="D23732" t="str">
            <v>paid to azam corporation for drawings prints = 10,000</v>
          </cell>
          <cell r="E23732">
            <v>3500</v>
          </cell>
        </row>
        <row r="23733">
          <cell r="B23733" t="str">
            <v>Imtiaz supermarket</v>
          </cell>
          <cell r="C23733" t="str">
            <v>drawings</v>
          </cell>
          <cell r="D23733" t="str">
            <v>paid to azam corporation for drawings prints = 10,000</v>
          </cell>
          <cell r="E23733">
            <v>3500</v>
          </cell>
        </row>
        <row r="23734">
          <cell r="B23734" t="str">
            <v>BAF-Maintenance24</v>
          </cell>
          <cell r="C23734" t="str">
            <v>drawings</v>
          </cell>
          <cell r="D23734" t="str">
            <v>paid to azam corporation for drawings prints = 10,000</v>
          </cell>
          <cell r="E23734">
            <v>3000</v>
          </cell>
        </row>
        <row r="23735">
          <cell r="B23735" t="str">
            <v>Imtiaz saddar</v>
          </cell>
          <cell r="C23735" t="str">
            <v>misc</v>
          </cell>
          <cell r="D23735" t="str">
            <v>Welding plant repaired</v>
          </cell>
          <cell r="E23735">
            <v>2500</v>
          </cell>
        </row>
        <row r="23736">
          <cell r="B23736" t="str">
            <v>Pfizer</v>
          </cell>
          <cell r="C23736" t="str">
            <v>material</v>
          </cell>
          <cell r="D23736" t="str">
            <v>purchased plastic</v>
          </cell>
          <cell r="E23736">
            <v>520</v>
          </cell>
        </row>
        <row r="23737">
          <cell r="B23737" t="str">
            <v>State life Insurance</v>
          </cell>
          <cell r="C23737" t="str">
            <v>adnan shamsi</v>
          </cell>
          <cell r="D23737" t="str">
            <v>To adnan shamsi for site expenses (recommend by nadeem bhai)</v>
          </cell>
          <cell r="E23737">
            <v>6000</v>
          </cell>
        </row>
        <row r="23738">
          <cell r="B23738" t="str">
            <v>office</v>
          </cell>
          <cell r="C23738" t="str">
            <v>misc</v>
          </cell>
          <cell r="D23738" t="str">
            <v>umer for office use</v>
          </cell>
          <cell r="E23738">
            <v>3000</v>
          </cell>
        </row>
        <row r="23739">
          <cell r="B23739" t="str">
            <v>Gul Ahmed</v>
          </cell>
          <cell r="C23739" t="str">
            <v>fuel</v>
          </cell>
          <cell r="D23739" t="str">
            <v>To mukhtar bhai for fuel</v>
          </cell>
          <cell r="E23739">
            <v>1000</v>
          </cell>
        </row>
        <row r="23740">
          <cell r="B23740" t="str">
            <v>CITI Bank</v>
          </cell>
          <cell r="C23740" t="str">
            <v>misc</v>
          </cell>
          <cell r="D23740" t="str">
            <v>purchased stickers from pakistan chowk by mukhtar</v>
          </cell>
          <cell r="E23740">
            <v>1000</v>
          </cell>
        </row>
        <row r="23741">
          <cell r="B23741" t="str">
            <v>BAF maintenance</v>
          </cell>
          <cell r="C23741" t="str">
            <v>shakeel duct</v>
          </cell>
          <cell r="D23741" t="str">
            <v>cash paid (rec by kamran technician at site)</v>
          </cell>
          <cell r="E23741">
            <v>20000</v>
          </cell>
        </row>
        <row r="23742">
          <cell r="B23742" t="str">
            <v>Imtiaz saddar</v>
          </cell>
          <cell r="C23742" t="str">
            <v>misc</v>
          </cell>
          <cell r="D23742" t="str">
            <v>grinder and hilti repaired</v>
          </cell>
          <cell r="E23742">
            <v>1500</v>
          </cell>
        </row>
        <row r="23743">
          <cell r="B23743" t="str">
            <v>Fortress Mall</v>
          </cell>
          <cell r="C23743" t="str">
            <v>material</v>
          </cell>
          <cell r="D23743" t="str">
            <v>Online to Noman for fortress expenses (by bH)</v>
          </cell>
          <cell r="E23743">
            <v>75000</v>
          </cell>
        </row>
        <row r="23744">
          <cell r="B23744" t="str">
            <v>O/M The Place</v>
          </cell>
          <cell r="C23744" t="str">
            <v>material</v>
          </cell>
          <cell r="D23744" t="str">
            <v>purchased 2 gas cylinder R 134A + Fuel</v>
          </cell>
          <cell r="E23744">
            <v>65000</v>
          </cell>
        </row>
        <row r="23745">
          <cell r="B23745" t="str">
            <v>State life Insurance</v>
          </cell>
          <cell r="C23745" t="str">
            <v>transportation</v>
          </cell>
          <cell r="D23745" t="str">
            <v>paid for copper pipe builty</v>
          </cell>
          <cell r="E23745">
            <v>20000</v>
          </cell>
        </row>
        <row r="23746">
          <cell r="B23746" t="str">
            <v>NICVD</v>
          </cell>
          <cell r="C23746" t="str">
            <v>misc</v>
          </cell>
          <cell r="D23746" t="str">
            <v>paid for 5mm glass mirror for PAF zahid sahab home</v>
          </cell>
          <cell r="E23746">
            <v>19600</v>
          </cell>
        </row>
        <row r="23747">
          <cell r="B23747" t="str">
            <v xml:space="preserve">MHR Personal </v>
          </cell>
          <cell r="C23747" t="str">
            <v>rehana rehman</v>
          </cell>
          <cell r="D23747" t="str">
            <v>Rehana aunty ufone and mobile balance</v>
          </cell>
          <cell r="E23747">
            <v>2900</v>
          </cell>
        </row>
        <row r="23748">
          <cell r="B23748" t="str">
            <v>office</v>
          </cell>
          <cell r="C23748" t="str">
            <v>misc</v>
          </cell>
          <cell r="D23748" t="str">
            <v>umer for office use</v>
          </cell>
          <cell r="E23748">
            <v>3000</v>
          </cell>
        </row>
        <row r="23749">
          <cell r="B23749" t="str">
            <v>BAH fire work</v>
          </cell>
          <cell r="C23749" t="str">
            <v>nexus engineering</v>
          </cell>
          <cell r="D23749" t="str">
            <v>final cash paid</v>
          </cell>
          <cell r="E23749">
            <v>69000</v>
          </cell>
        </row>
        <row r="23750">
          <cell r="B23750" t="str">
            <v>office</v>
          </cell>
          <cell r="C23750" t="str">
            <v>misc</v>
          </cell>
          <cell r="D23750" t="str">
            <v>Israr bhai laptop trobleshoot and repaired</v>
          </cell>
          <cell r="E23750">
            <v>1000</v>
          </cell>
        </row>
        <row r="23751">
          <cell r="B23751" t="str">
            <v>Meezan bank Head office</v>
          </cell>
          <cell r="C23751" t="str">
            <v>fuel</v>
          </cell>
          <cell r="D23751" t="str">
            <v>to abbas for fuel</v>
          </cell>
          <cell r="E23751">
            <v>3000</v>
          </cell>
        </row>
        <row r="23752">
          <cell r="B23752" t="str">
            <v>CITI Bank</v>
          </cell>
          <cell r="C23752" t="str">
            <v>misc</v>
          </cell>
          <cell r="D23752" t="str">
            <v>paid for citi bank stitckers</v>
          </cell>
          <cell r="E23752">
            <v>15000</v>
          </cell>
        </row>
        <row r="23753">
          <cell r="B23753" t="str">
            <v>PSYCHIATRY JPMC</v>
          </cell>
          <cell r="C23753" t="str">
            <v>Global technologies</v>
          </cell>
          <cell r="D23753" t="str">
            <v>To global technologies (aisha interior chq)</v>
          </cell>
          <cell r="E23753">
            <v>500000</v>
          </cell>
        </row>
        <row r="23754">
          <cell r="B23754" t="str">
            <v>BAH Exhaust Work</v>
          </cell>
          <cell r="C23754" t="str">
            <v>zag traders</v>
          </cell>
          <cell r="D23754" t="str">
            <v>To ZAG insulation (aisha interior chq)</v>
          </cell>
          <cell r="E23754">
            <v>500000</v>
          </cell>
        </row>
        <row r="23755">
          <cell r="B23755" t="str">
            <v>Mall of Pindi</v>
          </cell>
          <cell r="C23755" t="str">
            <v>zag traders</v>
          </cell>
          <cell r="D23755" t="str">
            <v>To ZAG insulation (aisha interior chq)</v>
          </cell>
          <cell r="E23755">
            <v>500000</v>
          </cell>
        </row>
        <row r="23756">
          <cell r="B23756" t="str">
            <v>NASTP II</v>
          </cell>
          <cell r="C23756" t="str">
            <v>sami duct</v>
          </cell>
          <cell r="D23756" t="str">
            <v>cash chq given to Sami duct (from al madina)</v>
          </cell>
          <cell r="E23756">
            <v>700000</v>
          </cell>
        </row>
        <row r="23757">
          <cell r="B23757" t="str">
            <v>Meezan bank Head office</v>
          </cell>
          <cell r="C23757" t="str">
            <v>air guide</v>
          </cell>
          <cell r="D23757" t="str">
            <v>cash chq given to Air Guide Akbar (from al madina)</v>
          </cell>
          <cell r="E23757">
            <v>500000</v>
          </cell>
        </row>
        <row r="23758">
          <cell r="B23758" t="str">
            <v>Meezan bank Head office</v>
          </cell>
          <cell r="C23758" t="str">
            <v>air guide</v>
          </cell>
          <cell r="D23758" t="str">
            <v>cash chq given to Air Guide Akbar (from al madina)</v>
          </cell>
          <cell r="E23758">
            <v>500000</v>
          </cell>
        </row>
        <row r="23759">
          <cell r="B23759" t="str">
            <v>DP World</v>
          </cell>
          <cell r="C23759" t="str">
            <v>fuel</v>
          </cell>
          <cell r="D23759" t="str">
            <v>invoices DP world</v>
          </cell>
          <cell r="E23759">
            <v>3100</v>
          </cell>
        </row>
        <row r="23760">
          <cell r="B23760" t="str">
            <v>Imtiaz saddar</v>
          </cell>
          <cell r="C23760" t="str">
            <v>fuel</v>
          </cell>
          <cell r="D23760" t="str">
            <v>invoices Imtiaz saddar</v>
          </cell>
          <cell r="E23760">
            <v>2000</v>
          </cell>
        </row>
        <row r="23761">
          <cell r="B23761" t="str">
            <v>Imtiaz saddar</v>
          </cell>
          <cell r="C23761" t="str">
            <v>material</v>
          </cell>
          <cell r="D23761" t="str">
            <v>purchased marker + inchi tape</v>
          </cell>
          <cell r="E23761">
            <v>1000</v>
          </cell>
        </row>
        <row r="23762">
          <cell r="B23762" t="str">
            <v>office</v>
          </cell>
          <cell r="C23762" t="str">
            <v>misc</v>
          </cell>
          <cell r="D23762" t="str">
            <v>umer for office use</v>
          </cell>
          <cell r="E23762">
            <v>3000</v>
          </cell>
        </row>
        <row r="23763">
          <cell r="B23763" t="str">
            <v>State life Insurance</v>
          </cell>
          <cell r="C23763" t="str">
            <v>adnan shamsi</v>
          </cell>
          <cell r="D23763" t="str">
            <v>To adnan shamsi for site expenses (recommend by nadeem bhai)</v>
          </cell>
          <cell r="E23763">
            <v>2000</v>
          </cell>
        </row>
        <row r="23764">
          <cell r="B23764" t="str">
            <v>Spar supermarket</v>
          </cell>
          <cell r="C23764" t="str">
            <v>material</v>
          </cell>
          <cell r="D23764" t="str">
            <v>TO zohaib ahmed khan for cold stogare work + small chiller (rec by Amir)</v>
          </cell>
          <cell r="E23764">
            <v>15000</v>
          </cell>
        </row>
        <row r="23765">
          <cell r="B23765" t="str">
            <v>State life Insurance</v>
          </cell>
          <cell r="C23765" t="str">
            <v>fuel</v>
          </cell>
          <cell r="D23765" t="str">
            <v>paid to mukhtar</v>
          </cell>
          <cell r="E23765">
            <v>3000</v>
          </cell>
        </row>
        <row r="23766">
          <cell r="B23766" t="str">
            <v>State life Insurance</v>
          </cell>
          <cell r="C23766" t="str">
            <v>fare</v>
          </cell>
          <cell r="D23766" t="str">
            <v>paid</v>
          </cell>
          <cell r="E23766">
            <v>2500</v>
          </cell>
        </row>
        <row r="23767">
          <cell r="B23767" t="str">
            <v>BAH fire work</v>
          </cell>
          <cell r="C23767" t="str">
            <v>material</v>
          </cell>
          <cell r="D23767" t="str">
            <v>purchased ms fittings and bit</v>
          </cell>
          <cell r="E23767">
            <v>1700</v>
          </cell>
        </row>
        <row r="23768">
          <cell r="B23768" t="str">
            <v>NICVD</v>
          </cell>
          <cell r="C23768" t="str">
            <v>misc</v>
          </cell>
          <cell r="D23768" t="str">
            <v>To irfan AC for last month lunch and fuel (recommend by nadeem bhai)</v>
          </cell>
          <cell r="E23768">
            <v>5000</v>
          </cell>
        </row>
        <row r="23769">
          <cell r="B23769" t="str">
            <v>Meezan bank Head office</v>
          </cell>
          <cell r="C23769" t="str">
            <v>material</v>
          </cell>
          <cell r="D23769" t="str">
            <v>purchased clothes 10 thans from Irfan brothers = 32,500</v>
          </cell>
          <cell r="E23769">
            <v>11000</v>
          </cell>
        </row>
        <row r="23770">
          <cell r="B23770" t="str">
            <v>BAF maintenance</v>
          </cell>
          <cell r="C23770" t="str">
            <v>material</v>
          </cell>
          <cell r="D23770" t="str">
            <v>purchased clothes 10 thans from Irfan brothers = 32,500</v>
          </cell>
          <cell r="E23770">
            <v>10000</v>
          </cell>
        </row>
        <row r="23771">
          <cell r="B23771" t="str">
            <v>BAH Exhaust Work</v>
          </cell>
          <cell r="C23771" t="str">
            <v>material</v>
          </cell>
          <cell r="D23771" t="str">
            <v>purchased clothes 10 thans from Irfan brothers = 32,500</v>
          </cell>
          <cell r="E23771">
            <v>11500</v>
          </cell>
        </row>
        <row r="23772">
          <cell r="B23772" t="str">
            <v>State life Insurance</v>
          </cell>
          <cell r="C23772" t="str">
            <v>adam regger</v>
          </cell>
          <cell r="D23772" t="str">
            <v>cash paid</v>
          </cell>
          <cell r="E23772">
            <v>50000</v>
          </cell>
        </row>
        <row r="23773">
          <cell r="B23773" t="str">
            <v>Fortress Mall</v>
          </cell>
          <cell r="C23773" t="str">
            <v>fare</v>
          </cell>
          <cell r="D23773" t="str">
            <v>riksahw fare</v>
          </cell>
          <cell r="E23773">
            <v>500</v>
          </cell>
        </row>
        <row r="23774">
          <cell r="B23774" t="str">
            <v>Gul Ahmed</v>
          </cell>
          <cell r="C23774" t="str">
            <v>material</v>
          </cell>
          <cell r="D23774" t="str">
            <v>purchased flare nuts &amp; copper pipe</v>
          </cell>
          <cell r="E23774">
            <v>9000</v>
          </cell>
        </row>
        <row r="23775">
          <cell r="B23775" t="str">
            <v>office</v>
          </cell>
          <cell r="C23775" t="str">
            <v>misc</v>
          </cell>
          <cell r="D23775" t="str">
            <v>umer for office use</v>
          </cell>
          <cell r="E23775">
            <v>3000</v>
          </cell>
        </row>
        <row r="23776">
          <cell r="B23776" t="str">
            <v>Fortress Mall</v>
          </cell>
          <cell r="C23776" t="str">
            <v>transportation</v>
          </cell>
          <cell r="D23776" t="str">
            <v>Builty from Karachi to Lahore</v>
          </cell>
          <cell r="E23776">
            <v>6450</v>
          </cell>
        </row>
        <row r="23777">
          <cell r="B23777" t="str">
            <v>NICVD</v>
          </cell>
          <cell r="C23777" t="str">
            <v>material</v>
          </cell>
          <cell r="D23777" t="str">
            <v>misc by  imran engr</v>
          </cell>
          <cell r="E23777">
            <v>15380</v>
          </cell>
        </row>
        <row r="23778">
          <cell r="B23778" t="str">
            <v>Imtiaz saddar</v>
          </cell>
          <cell r="C23778" t="str">
            <v>material</v>
          </cell>
          <cell r="D23778" t="str">
            <v>Tools purchased by mukhtar</v>
          </cell>
          <cell r="E23778">
            <v>16960</v>
          </cell>
        </row>
        <row r="23779">
          <cell r="B23779" t="str">
            <v>office</v>
          </cell>
          <cell r="C23779" t="str">
            <v>misc</v>
          </cell>
          <cell r="D23779" t="str">
            <v>paid to waqas for fridge compressor</v>
          </cell>
          <cell r="E23779">
            <v>9500</v>
          </cell>
        </row>
        <row r="23780">
          <cell r="B23780" t="str">
            <v>Spar supermarket</v>
          </cell>
          <cell r="C23780" t="str">
            <v>fare</v>
          </cell>
          <cell r="D23780" t="str">
            <v>paid for folding shifting</v>
          </cell>
          <cell r="E23780">
            <v>1200</v>
          </cell>
        </row>
        <row r="23781">
          <cell r="B23781" t="str">
            <v>BAF maintenance</v>
          </cell>
          <cell r="C23781" t="str">
            <v>fare</v>
          </cell>
          <cell r="D23781" t="str">
            <v>paid</v>
          </cell>
          <cell r="E23781">
            <v>1000</v>
          </cell>
        </row>
        <row r="23782">
          <cell r="B23782" t="str">
            <v>State life Insurance</v>
          </cell>
          <cell r="C23782" t="str">
            <v>fare</v>
          </cell>
          <cell r="D23782" t="str">
            <v>bykia</v>
          </cell>
          <cell r="E23782">
            <v>500</v>
          </cell>
        </row>
        <row r="23783">
          <cell r="B23783" t="str">
            <v>10pearl NASTP</v>
          </cell>
          <cell r="C23783" t="str">
            <v>fare</v>
          </cell>
          <cell r="D23783" t="str">
            <v>paid to muzamml for fan fare</v>
          </cell>
          <cell r="E23783">
            <v>1000</v>
          </cell>
        </row>
        <row r="23784">
          <cell r="B23784" t="str">
            <v>office</v>
          </cell>
          <cell r="C23784" t="str">
            <v>misc</v>
          </cell>
          <cell r="D23784" t="str">
            <v>umer for office use</v>
          </cell>
          <cell r="E23784">
            <v>3000</v>
          </cell>
        </row>
        <row r="23785">
          <cell r="B23785" t="str">
            <v>State life Insurance</v>
          </cell>
          <cell r="C23785" t="str">
            <v>adnan shamsi</v>
          </cell>
          <cell r="D23785" t="str">
            <v>To adnan shamsi for site expenses (recommend by nadeem bhai)</v>
          </cell>
          <cell r="E23785">
            <v>15000</v>
          </cell>
        </row>
        <row r="23786">
          <cell r="B23786" t="str">
            <v>Fortress Mall</v>
          </cell>
          <cell r="C23786" t="str">
            <v>transportation</v>
          </cell>
          <cell r="D23786" t="str">
            <v>jazz cash to driver for IIL pipe shifting at site</v>
          </cell>
          <cell r="E23786">
            <v>15000</v>
          </cell>
        </row>
        <row r="23787">
          <cell r="B23787" t="str">
            <v>Imtiaz saddar</v>
          </cell>
          <cell r="C23787" t="str">
            <v>material</v>
          </cell>
          <cell r="D23787" t="str">
            <v>To mukhtar for hammer + level rope</v>
          </cell>
          <cell r="E23787">
            <v>560</v>
          </cell>
        </row>
        <row r="23788">
          <cell r="B23788" t="str">
            <v>BAH PPRC job</v>
          </cell>
          <cell r="C23788" t="str">
            <v>Build Con</v>
          </cell>
          <cell r="D23788" t="str">
            <v>cash collect by usama build con from al madina steel</v>
          </cell>
          <cell r="E23788">
            <v>450000</v>
          </cell>
        </row>
        <row r="23789">
          <cell r="B23789" t="str">
            <v>KANTEEN Islamabad</v>
          </cell>
          <cell r="C23789" t="str">
            <v>material</v>
          </cell>
          <cell r="D23789" t="str">
            <v>misc material and fare + transport &amp; fuel (cash online in MCB acc by mukhtar)</v>
          </cell>
          <cell r="E23789">
            <v>124000</v>
          </cell>
        </row>
        <row r="23790">
          <cell r="B23790" t="str">
            <v>State life Insurance</v>
          </cell>
          <cell r="C23790" t="str">
            <v>Steelex</v>
          </cell>
          <cell r="D23790" t="str">
            <v>purchased UPVC pipe and fittings from steelex  (cash online in MCB acc by mukhtar)</v>
          </cell>
          <cell r="E23790">
            <v>88500</v>
          </cell>
        </row>
        <row r="23791">
          <cell r="B23791" t="str">
            <v>Imtiaz supermarket</v>
          </cell>
          <cell r="C23791" t="str">
            <v>khalid bhai</v>
          </cell>
          <cell r="D23791" t="str">
            <v>cash paid for plumbing works</v>
          </cell>
          <cell r="E23791">
            <v>10000</v>
          </cell>
        </row>
        <row r="23792">
          <cell r="B23792" t="str">
            <v>CITI Bank</v>
          </cell>
          <cell r="C23792" t="str">
            <v>material</v>
          </cell>
          <cell r="D23792" t="str">
            <v>Purchased Z type belt for WCPU 03 nos + 3 pin relay with base</v>
          </cell>
          <cell r="E23792">
            <v>4750</v>
          </cell>
        </row>
        <row r="23793">
          <cell r="B23793" t="str">
            <v>Imtiaz saddar</v>
          </cell>
          <cell r="C23793" t="str">
            <v>misc</v>
          </cell>
          <cell r="D23793" t="str">
            <v>nadeem bhai mobile balance</v>
          </cell>
          <cell r="E23793">
            <v>1000</v>
          </cell>
        </row>
        <row r="23794">
          <cell r="B23794" t="str">
            <v>Spar supermarket</v>
          </cell>
          <cell r="C23794" t="str">
            <v>material</v>
          </cell>
          <cell r="D23794" t="str">
            <v>purchased pop revit</v>
          </cell>
          <cell r="E23794">
            <v>1000</v>
          </cell>
        </row>
        <row r="23795">
          <cell r="B23795" t="str">
            <v>CITI Bank</v>
          </cell>
          <cell r="C23795" t="str">
            <v>misc</v>
          </cell>
          <cell r="D23795" t="str">
            <v>To israr bhai for staff refreshment</v>
          </cell>
          <cell r="E23795">
            <v>2000</v>
          </cell>
        </row>
        <row r="23796">
          <cell r="B23796" t="str">
            <v>o/m visa office</v>
          </cell>
          <cell r="C23796" t="str">
            <v>fuel</v>
          </cell>
          <cell r="D23796" t="str">
            <v>To Waqas for fuel for VISA Site</v>
          </cell>
          <cell r="E23796">
            <v>500</v>
          </cell>
        </row>
        <row r="23797">
          <cell r="B23797" t="str">
            <v>Fortress Mall</v>
          </cell>
          <cell r="C23797" t="str">
            <v>material</v>
          </cell>
          <cell r="D23797" t="str">
            <v>To Noman for Misc invoices and transportation (easy paisa to Noman Account)</v>
          </cell>
          <cell r="E23797">
            <v>87000</v>
          </cell>
        </row>
        <row r="23798">
          <cell r="B23798" t="str">
            <v>office</v>
          </cell>
          <cell r="C23798" t="str">
            <v>misc</v>
          </cell>
          <cell r="D23798" t="str">
            <v>umer for office use</v>
          </cell>
          <cell r="E23798">
            <v>3000</v>
          </cell>
        </row>
        <row r="23799">
          <cell r="B23799" t="str">
            <v>NICVD</v>
          </cell>
          <cell r="C23799" t="str">
            <v>fare</v>
          </cell>
          <cell r="D23799" t="str">
            <v>for cable tray sample</v>
          </cell>
          <cell r="E23799">
            <v>300</v>
          </cell>
        </row>
        <row r="23800">
          <cell r="B23800" t="str">
            <v>BAF maintenance</v>
          </cell>
          <cell r="C23800" t="str">
            <v>fare</v>
          </cell>
          <cell r="D23800" t="str">
            <v>paid</v>
          </cell>
          <cell r="E23800">
            <v>800</v>
          </cell>
        </row>
        <row r="23801">
          <cell r="B23801" t="str">
            <v>BAF maintenance</v>
          </cell>
          <cell r="C23801" t="str">
            <v>fuel</v>
          </cell>
          <cell r="D23801" t="str">
            <v>To mukhtar for fuel</v>
          </cell>
          <cell r="E23801">
            <v>1000</v>
          </cell>
        </row>
        <row r="23802">
          <cell r="B23802" t="str">
            <v>BAF maintenance</v>
          </cell>
          <cell r="C23802" t="str">
            <v>material</v>
          </cell>
          <cell r="D23802" t="str">
            <v>Misc invoices by shahid for BAF</v>
          </cell>
          <cell r="E23802">
            <v>53550</v>
          </cell>
        </row>
        <row r="23803">
          <cell r="B23803" t="str">
            <v>BAF maintenance</v>
          </cell>
          <cell r="C23803" t="str">
            <v>material</v>
          </cell>
          <cell r="D23803" t="str">
            <v>Misc invoices by shahid for BAF</v>
          </cell>
          <cell r="E23803">
            <v>111905</v>
          </cell>
        </row>
        <row r="23804">
          <cell r="B23804" t="str">
            <v>BAF maintenance</v>
          </cell>
          <cell r="C23804" t="str">
            <v>material</v>
          </cell>
          <cell r="D23804" t="str">
            <v>Misc invoices by shahid for BAF</v>
          </cell>
          <cell r="E23804">
            <v>149350</v>
          </cell>
        </row>
        <row r="23805">
          <cell r="B23805" t="str">
            <v>saifee hospital</v>
          </cell>
          <cell r="C23805" t="str">
            <v>material</v>
          </cell>
          <cell r="D23805" t="str">
            <v>Misc invoices by shahid for Saifee</v>
          </cell>
          <cell r="E23805">
            <v>7380</v>
          </cell>
        </row>
        <row r="23806">
          <cell r="B23806" t="str">
            <v>BAF maintenance</v>
          </cell>
          <cell r="C23806" t="str">
            <v>material</v>
          </cell>
          <cell r="D23806" t="str">
            <v>Misc invoices by shahid for BAF</v>
          </cell>
          <cell r="E23806">
            <v>40290</v>
          </cell>
        </row>
        <row r="23807">
          <cell r="B23807" t="str">
            <v>BAF maintenance</v>
          </cell>
          <cell r="C23807" t="str">
            <v>material</v>
          </cell>
          <cell r="D23807" t="str">
            <v>Misc invoices by shahid for BAF</v>
          </cell>
          <cell r="E23807">
            <v>21570</v>
          </cell>
        </row>
        <row r="23808">
          <cell r="B23808" t="str">
            <v>BAF maintenance</v>
          </cell>
          <cell r="C23808" t="str">
            <v>material</v>
          </cell>
          <cell r="D23808" t="str">
            <v>Misc invoices by shahid for BAF</v>
          </cell>
          <cell r="E23808">
            <v>17550</v>
          </cell>
        </row>
        <row r="23809">
          <cell r="B23809" t="str">
            <v>BAF maintenance</v>
          </cell>
          <cell r="C23809" t="str">
            <v>material</v>
          </cell>
          <cell r="D23809" t="str">
            <v>Misc invoices by shahid for BAF</v>
          </cell>
          <cell r="E23809">
            <v>25650</v>
          </cell>
        </row>
        <row r="23810">
          <cell r="B23810" t="str">
            <v>BAF maintenance</v>
          </cell>
          <cell r="C23810" t="str">
            <v>material</v>
          </cell>
          <cell r="D23810" t="str">
            <v>Misc invoices by shahid for BAF</v>
          </cell>
          <cell r="E23810">
            <v>11000</v>
          </cell>
        </row>
        <row r="23811">
          <cell r="B23811" t="str">
            <v>BAF maintenance</v>
          </cell>
          <cell r="C23811" t="str">
            <v>Engr Noman</v>
          </cell>
          <cell r="D23811" t="str">
            <v>Cash paid by Shahid painter</v>
          </cell>
          <cell r="E23811">
            <v>100000</v>
          </cell>
        </row>
        <row r="23812">
          <cell r="B23812" t="str">
            <v>Bahria project</v>
          </cell>
          <cell r="C23812" t="str">
            <v>material</v>
          </cell>
          <cell r="D23812" t="str">
            <v>purchased choona for marking</v>
          </cell>
          <cell r="E23812">
            <v>1000</v>
          </cell>
        </row>
        <row r="23813">
          <cell r="B23813" t="str">
            <v>J outlet Quetta</v>
          </cell>
          <cell r="C23813" t="str">
            <v>material</v>
          </cell>
          <cell r="D23813" t="str">
            <v>purchased cutting disc, holdtite weldings rods, dhaga</v>
          </cell>
          <cell r="E23813">
            <v>16700</v>
          </cell>
        </row>
        <row r="23814">
          <cell r="B23814" t="str">
            <v xml:space="preserve">MHR Personal </v>
          </cell>
          <cell r="C23814" t="str">
            <v>utilities bills</v>
          </cell>
          <cell r="D23814" t="str">
            <v>ptcl bills paid</v>
          </cell>
          <cell r="E23814">
            <v>3150</v>
          </cell>
        </row>
        <row r="23815">
          <cell r="B23815" t="str">
            <v>office</v>
          </cell>
          <cell r="C23815" t="str">
            <v>utilities bills</v>
          </cell>
          <cell r="D23815" t="str">
            <v>ptcl bills paid</v>
          </cell>
          <cell r="E23815">
            <v>10470</v>
          </cell>
        </row>
        <row r="23816">
          <cell r="B23816" t="str">
            <v>State life Insurance</v>
          </cell>
          <cell r="C23816" t="str">
            <v>fare</v>
          </cell>
          <cell r="D23816" t="str">
            <v>Rikshaw fare for rods shifting</v>
          </cell>
          <cell r="E23816">
            <v>1000</v>
          </cell>
        </row>
        <row r="23817">
          <cell r="B23817" t="str">
            <v>KANTEEN Islamabad</v>
          </cell>
          <cell r="C23817" t="str">
            <v>Noman Arshad</v>
          </cell>
          <cell r="D23817" t="str">
            <v>Online by BH to Noman Arshad for Cladding and insulation payment for Kanteen f6 Islambad</v>
          </cell>
          <cell r="E23817">
            <v>150000</v>
          </cell>
        </row>
        <row r="23818">
          <cell r="B23818" t="str">
            <v>Imtiaz supermarket</v>
          </cell>
          <cell r="C23818" t="str">
            <v>Balancing</v>
          </cell>
          <cell r="D23818" t="str">
            <v>Online by BH to Ali Raza Balacing for Imtiaz korangi balancing</v>
          </cell>
          <cell r="E23818">
            <v>150000</v>
          </cell>
        </row>
        <row r="23819">
          <cell r="B23819" t="str">
            <v>J outlet Quetta</v>
          </cell>
          <cell r="C23819" t="str">
            <v>tickets</v>
          </cell>
          <cell r="D23819" t="str">
            <v>Online by BH to M. Ihsan For Quetta malll labour tickets</v>
          </cell>
          <cell r="E23819">
            <v>40000</v>
          </cell>
        </row>
        <row r="23820">
          <cell r="B23820" t="str">
            <v>State life Insurance</v>
          </cell>
          <cell r="C23820" t="str">
            <v>material</v>
          </cell>
          <cell r="D23820" t="str">
            <v>Wrapping rolls and carton tapes</v>
          </cell>
          <cell r="E23820">
            <v>6120</v>
          </cell>
        </row>
        <row r="23821">
          <cell r="B23821" t="str">
            <v>State life Insurance</v>
          </cell>
          <cell r="C23821" t="str">
            <v>fare</v>
          </cell>
          <cell r="D23821" t="str">
            <v>paid</v>
          </cell>
          <cell r="E23821">
            <v>600</v>
          </cell>
        </row>
        <row r="23822">
          <cell r="B23822" t="str">
            <v>BAF maintenance</v>
          </cell>
          <cell r="C23822" t="str">
            <v>fare</v>
          </cell>
          <cell r="D23822" t="str">
            <v>paid</v>
          </cell>
          <cell r="E23822">
            <v>1600</v>
          </cell>
        </row>
        <row r="23823">
          <cell r="B23823" t="str">
            <v>office</v>
          </cell>
          <cell r="C23823" t="str">
            <v>misc</v>
          </cell>
          <cell r="D23823" t="str">
            <v>umer for office use</v>
          </cell>
          <cell r="E23823">
            <v>4000</v>
          </cell>
        </row>
        <row r="23824">
          <cell r="B23824" t="str">
            <v>CITI Bank</v>
          </cell>
          <cell r="C23824" t="str">
            <v>material</v>
          </cell>
          <cell r="D23824" t="str">
            <v>To umair for wrinch pana + Fuel</v>
          </cell>
          <cell r="E23824">
            <v>700</v>
          </cell>
        </row>
        <row r="23825">
          <cell r="B23825" t="str">
            <v>BAF maintenance</v>
          </cell>
          <cell r="C23825" t="str">
            <v>fuel</v>
          </cell>
          <cell r="D23825" t="str">
            <v>To mukhtar for fuel</v>
          </cell>
          <cell r="E23825">
            <v>450</v>
          </cell>
        </row>
        <row r="23826">
          <cell r="B23826" t="str">
            <v>NASTP II</v>
          </cell>
          <cell r="C23826" t="str">
            <v>fare</v>
          </cell>
          <cell r="D23826" t="str">
            <v>paid</v>
          </cell>
          <cell r="E23826">
            <v>1000</v>
          </cell>
        </row>
        <row r="23827">
          <cell r="B23827" t="str">
            <v>J outlet Quetta</v>
          </cell>
          <cell r="C23827" t="str">
            <v>fare</v>
          </cell>
          <cell r="D23827" t="str">
            <v>bykia</v>
          </cell>
          <cell r="E23827">
            <v>400</v>
          </cell>
        </row>
        <row r="23828">
          <cell r="B23828" t="str">
            <v>10pearl NASTP</v>
          </cell>
          <cell r="C23828" t="str">
            <v>material</v>
          </cell>
          <cell r="D23828" t="str">
            <v>purchased cementex, brush, upvc fitings</v>
          </cell>
          <cell r="E23828">
            <v>3840</v>
          </cell>
        </row>
        <row r="23829">
          <cell r="B23829" t="str">
            <v>J outlet Quetta</v>
          </cell>
          <cell r="C23829" t="str">
            <v>fare</v>
          </cell>
          <cell r="D23829" t="str">
            <v>paid</v>
          </cell>
          <cell r="E23829">
            <v>2000</v>
          </cell>
        </row>
        <row r="23830">
          <cell r="B23830" t="str">
            <v>State life Insurance</v>
          </cell>
          <cell r="C23830" t="str">
            <v>misc</v>
          </cell>
          <cell r="D23830" t="str">
            <v>To adnan for state life expenses (by nadeem bhai)</v>
          </cell>
          <cell r="E23830">
            <v>7000</v>
          </cell>
        </row>
        <row r="23831">
          <cell r="B23831" t="str">
            <v>Fortress Mall</v>
          </cell>
          <cell r="C23831" t="str">
            <v>material</v>
          </cell>
          <cell r="D23831" t="str">
            <v xml:space="preserve">Online by BH to Shehroz Hassan for Machine purchased </v>
          </cell>
          <cell r="E23831">
            <v>85000</v>
          </cell>
        </row>
        <row r="23832">
          <cell r="B23832" t="str">
            <v>BAH fire work</v>
          </cell>
          <cell r="C23832" t="str">
            <v>Nexus engineering</v>
          </cell>
          <cell r="D23832" t="str">
            <v>Purchased lock shield valve (rec by areeb)</v>
          </cell>
          <cell r="E23832">
            <v>5500</v>
          </cell>
        </row>
        <row r="23833">
          <cell r="B23833" t="str">
            <v>State life Insurance</v>
          </cell>
          <cell r="C23833" t="str">
            <v>fare</v>
          </cell>
          <cell r="D23833" t="str">
            <v>paid</v>
          </cell>
          <cell r="E23833">
            <v>1000</v>
          </cell>
        </row>
        <row r="23834">
          <cell r="B23834" t="str">
            <v>office</v>
          </cell>
          <cell r="C23834" t="str">
            <v>misc</v>
          </cell>
          <cell r="D23834" t="str">
            <v>umer for office use</v>
          </cell>
          <cell r="E23834">
            <v>4000</v>
          </cell>
        </row>
        <row r="23835">
          <cell r="B23835" t="str">
            <v>KANTEEN Islamabad</v>
          </cell>
          <cell r="C23835" t="str">
            <v>fare</v>
          </cell>
          <cell r="D23835" t="str">
            <v>Air curtain fare</v>
          </cell>
          <cell r="E23835">
            <v>1800</v>
          </cell>
        </row>
        <row r="23836">
          <cell r="B23836" t="str">
            <v>J outlet Quetta</v>
          </cell>
          <cell r="C23836" t="str">
            <v>misc</v>
          </cell>
          <cell r="D23836" t="str">
            <v>Online by BH to M. Ahsan for dinner, break fast expense Quetta</v>
          </cell>
          <cell r="E23836">
            <v>40000</v>
          </cell>
        </row>
        <row r="23837">
          <cell r="B23837" t="str">
            <v>J outlet Quetta</v>
          </cell>
          <cell r="C23837" t="str">
            <v>material</v>
          </cell>
          <cell r="D23837" t="str">
            <v>Online by BH to Razi Khan for Rod and supports for Quetta malll</v>
          </cell>
          <cell r="E23837">
            <v>110000</v>
          </cell>
        </row>
        <row r="23838">
          <cell r="B23838" t="str">
            <v>Fortress Mall</v>
          </cell>
          <cell r="C23838" t="str">
            <v>material</v>
          </cell>
          <cell r="D23838" t="str">
            <v>Online by BH to Farhan for Scon valve purchased for
Quetta = 102,960/=
Lahore fortress = 285,090/= (Total = 388,050)</v>
          </cell>
          <cell r="E23838">
            <v>285090</v>
          </cell>
        </row>
        <row r="23839">
          <cell r="B23839" t="str">
            <v>J outlet Quetta</v>
          </cell>
          <cell r="C23839" t="str">
            <v>material</v>
          </cell>
          <cell r="D23839" t="str">
            <v>Online by BH to Farhan for Scon valve purchased for
Quetta = 102,960/=
Lahore fortress = 285,090/= (Total = 388,050)</v>
          </cell>
          <cell r="E23839">
            <v>102960</v>
          </cell>
        </row>
        <row r="23840">
          <cell r="B23840" t="str">
            <v>KANTEEN Islamabad</v>
          </cell>
          <cell r="C23840" t="str">
            <v>material</v>
          </cell>
          <cell r="D23840" t="str">
            <v>purchased rubber gutkay 30 Nos</v>
          </cell>
          <cell r="E23840">
            <v>10500</v>
          </cell>
        </row>
        <row r="23841">
          <cell r="B23841" t="str">
            <v>State life Insurance</v>
          </cell>
          <cell r="C23841" t="str">
            <v>material</v>
          </cell>
          <cell r="D23841" t="str">
            <v>purchased dammer tapes (60 nos)</v>
          </cell>
          <cell r="E23841">
            <v>7850</v>
          </cell>
        </row>
        <row r="23842">
          <cell r="B23842" t="str">
            <v>State life Insurance</v>
          </cell>
          <cell r="C23842" t="str">
            <v>fare</v>
          </cell>
          <cell r="D23842" t="str">
            <v>paid</v>
          </cell>
          <cell r="E23842">
            <v>1000</v>
          </cell>
        </row>
        <row r="23843">
          <cell r="B23843" t="str">
            <v>Fortress Mall</v>
          </cell>
          <cell r="C23843" t="str">
            <v>fare</v>
          </cell>
          <cell r="D23843" t="str">
            <v>paid</v>
          </cell>
          <cell r="E23843">
            <v>800</v>
          </cell>
        </row>
        <row r="23844">
          <cell r="B23844" t="str">
            <v>office</v>
          </cell>
          <cell r="C23844" t="str">
            <v>misc</v>
          </cell>
          <cell r="D23844" t="str">
            <v>umer for office use</v>
          </cell>
          <cell r="E23844">
            <v>3000</v>
          </cell>
        </row>
        <row r="23845">
          <cell r="B23845" t="str">
            <v>State life Insurance</v>
          </cell>
          <cell r="C23845" t="str">
            <v>fare</v>
          </cell>
          <cell r="D23845" t="str">
            <v>paid</v>
          </cell>
          <cell r="E23845">
            <v>2000</v>
          </cell>
        </row>
        <row r="23846">
          <cell r="B23846" t="str">
            <v>BAH fire work</v>
          </cell>
          <cell r="C23846" t="str">
            <v>fare</v>
          </cell>
          <cell r="D23846" t="str">
            <v>paid</v>
          </cell>
          <cell r="E23846">
            <v>2000</v>
          </cell>
        </row>
        <row r="23847">
          <cell r="B23847" t="str">
            <v>KANTEEN Islamabad</v>
          </cell>
          <cell r="C23847" t="str">
            <v>transportation</v>
          </cell>
          <cell r="D23847" t="str">
            <v>cargo for air curtain</v>
          </cell>
          <cell r="E23847">
            <v>6860</v>
          </cell>
        </row>
        <row r="23848">
          <cell r="B23848" t="str">
            <v>office</v>
          </cell>
          <cell r="C23848" t="str">
            <v>tender</v>
          </cell>
          <cell r="D23848" t="str">
            <v xml:space="preserve">purchased Armstrong ZE tender from YH </v>
          </cell>
          <cell r="E23848">
            <v>50000</v>
          </cell>
        </row>
        <row r="23849">
          <cell r="B23849" t="str">
            <v>Gul Ahmed</v>
          </cell>
          <cell r="C23849" t="str">
            <v>fare</v>
          </cell>
          <cell r="D23849" t="str">
            <v>paid for air devices</v>
          </cell>
          <cell r="E23849">
            <v>1200</v>
          </cell>
        </row>
        <row r="23850">
          <cell r="B23850" t="str">
            <v>NICVD</v>
          </cell>
          <cell r="C23850" t="str">
            <v>Zahid paf</v>
          </cell>
          <cell r="D23850" t="str">
            <v>Online by BH to Zahid jpmc for eidi</v>
          </cell>
          <cell r="E23850">
            <v>30000</v>
          </cell>
        </row>
        <row r="23851">
          <cell r="B23851" t="str">
            <v>office</v>
          </cell>
          <cell r="C23851" t="str">
            <v>tender</v>
          </cell>
          <cell r="D23851" t="str">
            <v xml:space="preserve">purchased Zia uddin hospital tender from YH </v>
          </cell>
          <cell r="E23851">
            <v>40000</v>
          </cell>
        </row>
        <row r="23852">
          <cell r="B23852" t="str">
            <v>BAF maintenance</v>
          </cell>
          <cell r="C23852" t="str">
            <v>fuel</v>
          </cell>
          <cell r="D23852" t="str">
            <v>To mukhtar for fuel</v>
          </cell>
          <cell r="E23852">
            <v>2000</v>
          </cell>
        </row>
        <row r="23853">
          <cell r="B23853" t="str">
            <v>office</v>
          </cell>
          <cell r="C23853" t="str">
            <v>misc</v>
          </cell>
          <cell r="D23853" t="str">
            <v>umer for office use</v>
          </cell>
          <cell r="E23853">
            <v>3000</v>
          </cell>
        </row>
        <row r="23854">
          <cell r="B23854" t="str">
            <v>J outlet Quetta</v>
          </cell>
          <cell r="C23854" t="str">
            <v>material</v>
          </cell>
          <cell r="D23854" t="str">
            <v>purchased colour red oxide oitl paint brush and mixing oil</v>
          </cell>
          <cell r="E23854">
            <v>6400</v>
          </cell>
        </row>
        <row r="23855">
          <cell r="B23855" t="str">
            <v>State life Insurance</v>
          </cell>
          <cell r="C23855" t="str">
            <v>material</v>
          </cell>
          <cell r="D23855" t="str">
            <v>purchased dammer tapes 120 Nos</v>
          </cell>
          <cell r="E23855">
            <v>15650</v>
          </cell>
        </row>
        <row r="23856">
          <cell r="B23856" t="str">
            <v>CITI Bank</v>
          </cell>
          <cell r="C23856" t="str">
            <v>misc</v>
          </cell>
          <cell r="D23856" t="str">
            <v>Mixer wire issue trobleshoot and resolve (online trasfer to shahzwaiz acc)</v>
          </cell>
          <cell r="E23856">
            <v>4000</v>
          </cell>
        </row>
        <row r="23857">
          <cell r="B23857" t="str">
            <v>Shahbaz meezan</v>
          </cell>
          <cell r="C23857" t="str">
            <v>misc</v>
          </cell>
          <cell r="D23857" t="str">
            <v>Labour paid for 1 day (recommend by nadeem bhai)</v>
          </cell>
          <cell r="E23857">
            <v>1500</v>
          </cell>
        </row>
        <row r="23858">
          <cell r="B23858" t="str">
            <v>Meezan bank Head office</v>
          </cell>
          <cell r="C23858" t="str">
            <v>guddu insulation</v>
          </cell>
          <cell r="D23858" t="str">
            <v>cash paid</v>
          </cell>
          <cell r="E23858">
            <v>10000</v>
          </cell>
        </row>
        <row r="23859">
          <cell r="B23859" t="str">
            <v>10pearl NASTP</v>
          </cell>
          <cell r="C23859" t="str">
            <v>fuel</v>
          </cell>
          <cell r="D23859" t="str">
            <v>To Rohail for 6 days (BAHl to NASTP)</v>
          </cell>
          <cell r="E23859">
            <v>1800</v>
          </cell>
        </row>
        <row r="23860">
          <cell r="B23860" t="str">
            <v xml:space="preserve">MHR Personal </v>
          </cell>
          <cell r="C23860" t="str">
            <v>utilities bills</v>
          </cell>
          <cell r="D23860" t="str">
            <v>K ELEC bills paid</v>
          </cell>
          <cell r="E23860">
            <v>57369</v>
          </cell>
        </row>
        <row r="23861">
          <cell r="B23861" t="str">
            <v>office</v>
          </cell>
          <cell r="C23861" t="str">
            <v>utilities bills</v>
          </cell>
          <cell r="D23861" t="str">
            <v>K ELEC bills paid</v>
          </cell>
          <cell r="E23861">
            <v>32607</v>
          </cell>
        </row>
        <row r="23862">
          <cell r="B23862" t="str">
            <v>BAH fire work</v>
          </cell>
          <cell r="C23862" t="str">
            <v>material</v>
          </cell>
          <cell r="D23862" t="str">
            <v>welding rods</v>
          </cell>
          <cell r="E23862">
            <v>900</v>
          </cell>
        </row>
        <row r="23863">
          <cell r="B23863" t="str">
            <v>Gul Ahmed</v>
          </cell>
          <cell r="C23863" t="str">
            <v>Gree</v>
          </cell>
          <cell r="D23863" t="str">
            <v>Purchased controller from Gree (cash rec by jameel)</v>
          </cell>
          <cell r="E23863">
            <v>180000</v>
          </cell>
        </row>
        <row r="23864">
          <cell r="B23864" t="str">
            <v>Spar supermarket</v>
          </cell>
          <cell r="C23864" t="str">
            <v>misc</v>
          </cell>
          <cell r="D23864" t="str">
            <v>To Zohaib for commissioning of FNV chiller  (rec by Moiz)</v>
          </cell>
          <cell r="E23864">
            <v>5000</v>
          </cell>
        </row>
        <row r="23865">
          <cell r="B23865" t="str">
            <v>Spar supermarket</v>
          </cell>
          <cell r="C23865" t="str">
            <v>salary</v>
          </cell>
          <cell r="D23865" t="str">
            <v>imran engr salary</v>
          </cell>
          <cell r="E23865">
            <v>85800</v>
          </cell>
        </row>
        <row r="23866">
          <cell r="B23866" t="str">
            <v>Various sites</v>
          </cell>
          <cell r="C23866" t="str">
            <v>fuel</v>
          </cell>
          <cell r="D23866" t="str">
            <v>To israr for fuel and dinner for 12 days</v>
          </cell>
          <cell r="E23866">
            <v>5000</v>
          </cell>
        </row>
        <row r="23867">
          <cell r="B23867" t="str">
            <v>honey moon lounge</v>
          </cell>
          <cell r="C23867" t="str">
            <v>transportation</v>
          </cell>
          <cell r="D23867" t="str">
            <v>paid for Zaka sons upvc pipe fare</v>
          </cell>
          <cell r="E23867">
            <v>10000</v>
          </cell>
        </row>
        <row r="23868">
          <cell r="B23868" t="str">
            <v>office</v>
          </cell>
          <cell r="C23868" t="str">
            <v>misc</v>
          </cell>
          <cell r="D23868" t="str">
            <v>umer for office use</v>
          </cell>
          <cell r="E23868">
            <v>3000</v>
          </cell>
        </row>
        <row r="23869">
          <cell r="B23869" t="str">
            <v>Imtiaz saddar</v>
          </cell>
          <cell r="C23869" t="str">
            <v>fare</v>
          </cell>
          <cell r="D23869" t="str">
            <v>paid</v>
          </cell>
          <cell r="E23869">
            <v>700</v>
          </cell>
        </row>
        <row r="23870">
          <cell r="B23870" t="str">
            <v>Meezan Gujranwala</v>
          </cell>
          <cell r="C23870" t="str">
            <v>secure vision</v>
          </cell>
          <cell r="D23870" t="str">
            <v>Online by Al madina to A Raheem care of Secure vission</v>
          </cell>
          <cell r="E23870">
            <v>330000</v>
          </cell>
        </row>
        <row r="23871">
          <cell r="B23871" t="str">
            <v>Honey moon lounge</v>
          </cell>
          <cell r="C23871" t="str">
            <v>Zaka Sons</v>
          </cell>
          <cell r="D23871" t="str">
            <v>Cash collect by Maaz from Al madina (purchased 6" Dia UPVC class D pipe 150 Meter)</v>
          </cell>
          <cell r="E23871">
            <v>379950</v>
          </cell>
        </row>
        <row r="23872">
          <cell r="B23872" t="str">
            <v>Meezan Gujranwala</v>
          </cell>
          <cell r="C23872" t="str">
            <v>secure vision</v>
          </cell>
          <cell r="D23872" t="str">
            <v>Online by Al madina to A Raheem care of Secure vission</v>
          </cell>
          <cell r="E23872">
            <v>400000</v>
          </cell>
        </row>
        <row r="23873">
          <cell r="B23873" t="str">
            <v>J outlet Quetta</v>
          </cell>
          <cell r="C23873" t="str">
            <v>transportation</v>
          </cell>
          <cell r="D23873" t="str">
            <v>paid for pipe and insulation</v>
          </cell>
          <cell r="E23873">
            <v>30150</v>
          </cell>
        </row>
        <row r="23874">
          <cell r="B23874" t="str">
            <v>BAH fire work</v>
          </cell>
          <cell r="C23874" t="str">
            <v>material</v>
          </cell>
          <cell r="D23874" t="str">
            <v>purchased disc</v>
          </cell>
          <cell r="E23874">
            <v>480</v>
          </cell>
        </row>
        <row r="23875">
          <cell r="B23875" t="str">
            <v>office</v>
          </cell>
          <cell r="C23875" t="str">
            <v xml:space="preserve">misc </v>
          </cell>
          <cell r="D23875" t="str">
            <v>office gutter repaired</v>
          </cell>
          <cell r="E23875">
            <v>1000</v>
          </cell>
        </row>
        <row r="23876">
          <cell r="B23876" t="str">
            <v>CITI Bank</v>
          </cell>
          <cell r="C23876" t="str">
            <v>misc</v>
          </cell>
          <cell r="D23876" t="str">
            <v>Bilal bhai mobile balance</v>
          </cell>
          <cell r="E23876">
            <v>880</v>
          </cell>
        </row>
        <row r="23877">
          <cell r="B23877" t="str">
            <v>office</v>
          </cell>
          <cell r="C23877" t="str">
            <v>misc</v>
          </cell>
          <cell r="D23877" t="str">
            <v>umer for office use</v>
          </cell>
          <cell r="E23877">
            <v>3000</v>
          </cell>
        </row>
        <row r="23878">
          <cell r="B23878" t="str">
            <v>Fortress Mall</v>
          </cell>
          <cell r="C23878" t="str">
            <v>misc</v>
          </cell>
          <cell r="D23878" t="str">
            <v>Easy paisa to imran khan for misc</v>
          </cell>
          <cell r="E23878">
            <v>2000</v>
          </cell>
        </row>
        <row r="23879">
          <cell r="B23879" t="str">
            <v>BAH fire work</v>
          </cell>
          <cell r="C23879" t="str">
            <v>material</v>
          </cell>
          <cell r="D23879" t="str">
            <v>purchased 32 Nos nut and bolt from local market by Umair</v>
          </cell>
          <cell r="E23879">
            <v>5760</v>
          </cell>
        </row>
        <row r="23880">
          <cell r="B23880" t="str">
            <v>State life Insurance</v>
          </cell>
          <cell r="C23880" t="str">
            <v>fare</v>
          </cell>
          <cell r="D23880" t="str">
            <v>paid</v>
          </cell>
          <cell r="E23880">
            <v>2800</v>
          </cell>
        </row>
        <row r="23881">
          <cell r="B23881" t="str">
            <v>honey moon lounge</v>
          </cell>
          <cell r="C23881" t="str">
            <v>fare</v>
          </cell>
          <cell r="D23881" t="str">
            <v>paid</v>
          </cell>
          <cell r="E23881">
            <v>400</v>
          </cell>
        </row>
        <row r="23882">
          <cell r="B23882" t="str">
            <v>Imtiaz saddar</v>
          </cell>
          <cell r="C23882" t="str">
            <v>fuel</v>
          </cell>
          <cell r="D23882" t="str">
            <v>Imtiaz fuel by nadeem bhai</v>
          </cell>
          <cell r="E23882">
            <v>5000</v>
          </cell>
        </row>
        <row r="23883">
          <cell r="B23883" t="str">
            <v>Spar supermarket</v>
          </cell>
          <cell r="C23883" t="str">
            <v>material</v>
          </cell>
          <cell r="D23883" t="str">
            <v>Spar Wire 1.5mm 3 core by Faheem (MCB chq 2031680130 = 100,000)</v>
          </cell>
          <cell r="E23883">
            <v>53010</v>
          </cell>
        </row>
        <row r="23884">
          <cell r="B23884" t="str">
            <v>BAH fire work</v>
          </cell>
          <cell r="C23884" t="str">
            <v>material</v>
          </cell>
          <cell r="D23884" t="str">
            <v>BAH Wire 6mm 3C lugs and tie by faheem (MCB chq 2031680130 = 100,000)</v>
          </cell>
          <cell r="E23884">
            <v>40210</v>
          </cell>
        </row>
        <row r="23885">
          <cell r="B23885" t="str">
            <v>Imtiaz supermarket</v>
          </cell>
          <cell r="C23885" t="str">
            <v>material</v>
          </cell>
          <cell r="D23885" t="str">
            <v>misc expenses at Imtiaz by faheem (MCB chq 2031680130 = 100,000)</v>
          </cell>
          <cell r="E23885">
            <v>6780</v>
          </cell>
        </row>
        <row r="23886">
          <cell r="B23886" t="str">
            <v>Fortress Mall</v>
          </cell>
          <cell r="C23886" t="str">
            <v>Ducting</v>
          </cell>
          <cell r="D23886" t="str">
            <v>Online by BH to M Sajjad for Ducting payment (Fortress Mall)</v>
          </cell>
          <cell r="E23886">
            <v>70000</v>
          </cell>
        </row>
        <row r="23887">
          <cell r="B23887" t="str">
            <v>J outlet lucky one mall</v>
          </cell>
          <cell r="C23887" t="str">
            <v>Muzammil</v>
          </cell>
          <cell r="D23887" t="str">
            <v>Online by BH to Nabeel care of Muzammil Duct</v>
          </cell>
          <cell r="E23887">
            <v>50000</v>
          </cell>
        </row>
        <row r="23888">
          <cell r="B23888" t="str">
            <v>J outlet Quetta</v>
          </cell>
          <cell r="C23888" t="str">
            <v>misc</v>
          </cell>
          <cell r="D23888" t="str">
            <v>Online by BH to M Ahsan for Quetta expenses</v>
          </cell>
          <cell r="E23888">
            <v>40000</v>
          </cell>
        </row>
        <row r="23889">
          <cell r="B23889" t="str">
            <v>J outlet Quetta</v>
          </cell>
          <cell r="C23889" t="str">
            <v>ahsan insulation</v>
          </cell>
          <cell r="D23889" t="str">
            <v>Online by BH to Ahsen insulation in Quetta</v>
          </cell>
          <cell r="E23889">
            <v>200000</v>
          </cell>
        </row>
        <row r="23890">
          <cell r="B23890" t="str">
            <v>J outlet Quetta</v>
          </cell>
          <cell r="C23890" t="str">
            <v>material</v>
          </cell>
          <cell r="D23890" t="str">
            <v>purchased screw and round cutter</v>
          </cell>
          <cell r="E23890">
            <v>2500</v>
          </cell>
        </row>
        <row r="23891">
          <cell r="B23891" t="str">
            <v>Gul Ahmed</v>
          </cell>
          <cell r="C23891" t="str">
            <v>shakeel duct</v>
          </cell>
          <cell r="D23891" t="str">
            <v>cash paid</v>
          </cell>
          <cell r="E23891">
            <v>5000</v>
          </cell>
        </row>
        <row r="23892">
          <cell r="B23892" t="str">
            <v>office</v>
          </cell>
          <cell r="C23892" t="str">
            <v>office</v>
          </cell>
          <cell r="D23892" t="str">
            <v>05 Nos chairs repaited + sofa sethi washed</v>
          </cell>
          <cell r="E23892">
            <v>5000</v>
          </cell>
        </row>
        <row r="23893">
          <cell r="B23893" t="str">
            <v>10pearl NASTP</v>
          </cell>
          <cell r="C23893" t="str">
            <v>material</v>
          </cell>
          <cell r="D23893" t="str">
            <v>purchased 5 than clothes = 16250</v>
          </cell>
          <cell r="E23893">
            <v>5300</v>
          </cell>
        </row>
        <row r="23894">
          <cell r="B23894" t="str">
            <v>NASTP II</v>
          </cell>
          <cell r="C23894" t="str">
            <v>material</v>
          </cell>
          <cell r="D23894" t="str">
            <v>purchased 5 than clothes = 16250</v>
          </cell>
          <cell r="E23894">
            <v>5450</v>
          </cell>
        </row>
        <row r="23895">
          <cell r="B23895" t="str">
            <v>Gul Ahmed</v>
          </cell>
          <cell r="C23895" t="str">
            <v>material</v>
          </cell>
          <cell r="D23895" t="str">
            <v>purchased 5 than clothes = 16250</v>
          </cell>
          <cell r="E23895">
            <v>5500</v>
          </cell>
        </row>
        <row r="23896">
          <cell r="B23896" t="str">
            <v>10pearl NASTP</v>
          </cell>
          <cell r="C23896" t="str">
            <v>material</v>
          </cell>
          <cell r="D23896" t="str">
            <v>purchased 5 burni glue</v>
          </cell>
          <cell r="E23896">
            <v>8500</v>
          </cell>
        </row>
        <row r="23897">
          <cell r="B23897" t="str">
            <v>10pearl NASTP</v>
          </cell>
          <cell r="C23897" t="str">
            <v>fare</v>
          </cell>
          <cell r="D23897" t="str">
            <v>paid</v>
          </cell>
          <cell r="E23897">
            <v>1000</v>
          </cell>
        </row>
        <row r="23898">
          <cell r="B23898" t="str">
            <v>office</v>
          </cell>
          <cell r="C23898" t="str">
            <v>misc</v>
          </cell>
          <cell r="D23898" t="str">
            <v>umer for office use</v>
          </cell>
          <cell r="E23898">
            <v>3000</v>
          </cell>
        </row>
        <row r="23899">
          <cell r="B23899" t="str">
            <v>J outlet Quetta</v>
          </cell>
          <cell r="C23899" t="str">
            <v>fare</v>
          </cell>
          <cell r="D23899" t="str">
            <v>paid</v>
          </cell>
          <cell r="E23899">
            <v>1000</v>
          </cell>
        </row>
        <row r="23900">
          <cell r="B23900" t="str">
            <v>saifee hospital</v>
          </cell>
          <cell r="C23900" t="str">
            <v>ismail jee</v>
          </cell>
          <cell r="D23900" t="str">
            <v>Chq Given to Porta Hussain (Rec from Aisha Interiors in BAH 12th Floor) - BAFL chq # 35205649 (cheque amount = 500,000)</v>
          </cell>
          <cell r="E23900">
            <v>285350</v>
          </cell>
        </row>
        <row r="23901">
          <cell r="B23901" t="str">
            <v>CITI Bank</v>
          </cell>
          <cell r="C23901" t="str">
            <v>ismail jee</v>
          </cell>
          <cell r="D23901" t="str">
            <v>Chq Given to Porta Hussain (Rec from Aisha Interiors in BAH 12th Floor) - BAFL chq # 35205649 (cheque amount = 500,000)</v>
          </cell>
          <cell r="E23901">
            <v>17750</v>
          </cell>
        </row>
        <row r="23902">
          <cell r="B23902" t="str">
            <v>Meezan Gujranwala</v>
          </cell>
          <cell r="C23902" t="str">
            <v>ismail jee</v>
          </cell>
          <cell r="D23902" t="str">
            <v>Chq Given to Porta Hussain (Rec from Aisha Interiors in BAH 12th Floor) - BAFL chq # 35205649 (cheque amount = 500,000)</v>
          </cell>
          <cell r="E23902">
            <v>196900</v>
          </cell>
        </row>
        <row r="23903">
          <cell r="B23903" t="str">
            <v>NICVD</v>
          </cell>
          <cell r="C23903" t="str">
            <v>kaytess</v>
          </cell>
          <cell r="D23903" t="str">
            <v>Chq Given to KATYS (Rec from Aisha Interiors in BAH 12th Floor) - BAFL chq # 35205650</v>
          </cell>
          <cell r="E23903">
            <v>500000</v>
          </cell>
        </row>
        <row r="23904">
          <cell r="B23904" t="str">
            <v>BAF maintenance</v>
          </cell>
          <cell r="C23904" t="str">
            <v>shakeel duct</v>
          </cell>
          <cell r="D23904" t="str">
            <v>cash paid</v>
          </cell>
          <cell r="E23904">
            <v>50000</v>
          </cell>
        </row>
        <row r="23905">
          <cell r="B23905" t="str">
            <v>Fortress Mall</v>
          </cell>
          <cell r="C23905" t="str">
            <v>misc</v>
          </cell>
          <cell r="D23905" t="str">
            <v>For misc expenses for site (easy paisa to Noman)</v>
          </cell>
          <cell r="E23905">
            <v>30000</v>
          </cell>
        </row>
        <row r="23906">
          <cell r="B23906" t="str">
            <v>engro 7th floor</v>
          </cell>
          <cell r="C23906" t="str">
            <v>material</v>
          </cell>
          <cell r="D23906" t="str">
            <v>purchased cable tie and tapes (to laraib)</v>
          </cell>
          <cell r="E23906">
            <v>570</v>
          </cell>
        </row>
        <row r="23907">
          <cell r="B23907" t="str">
            <v>BAH fire work</v>
          </cell>
          <cell r="C23907" t="str">
            <v>material</v>
          </cell>
          <cell r="D23907" t="str">
            <v>Lunch for 6 persons, tea, dinner (to Rohail)</v>
          </cell>
          <cell r="E23907">
            <v>3900</v>
          </cell>
        </row>
        <row r="23908">
          <cell r="B23908" t="str">
            <v>engro 7th floor</v>
          </cell>
          <cell r="C23908" t="str">
            <v>material</v>
          </cell>
          <cell r="D23908" t="str">
            <v>purchased solution, tapes, socket, bush and tape</v>
          </cell>
          <cell r="E23908">
            <v>870</v>
          </cell>
        </row>
        <row r="23909">
          <cell r="B23909" t="str">
            <v xml:space="preserve">MHR Personal </v>
          </cell>
          <cell r="C23909" t="str">
            <v>misc</v>
          </cell>
          <cell r="D23909" t="str">
            <v>sir rehman mobile balance</v>
          </cell>
          <cell r="E23909">
            <v>5000</v>
          </cell>
        </row>
        <row r="23910">
          <cell r="B23910" t="str">
            <v>Meezan bank Head office</v>
          </cell>
          <cell r="C23910" t="str">
            <v>fare</v>
          </cell>
          <cell r="D23910" t="str">
            <v>paid</v>
          </cell>
          <cell r="E23910">
            <v>2000</v>
          </cell>
        </row>
        <row r="23911">
          <cell r="B23911" t="str">
            <v>10pearl NASTP</v>
          </cell>
          <cell r="C23911" t="str">
            <v>fare</v>
          </cell>
          <cell r="D23911" t="str">
            <v>paid</v>
          </cell>
          <cell r="E23911">
            <v>1500</v>
          </cell>
        </row>
        <row r="23912">
          <cell r="B23912" t="str">
            <v>office</v>
          </cell>
          <cell r="C23912" t="str">
            <v>misc</v>
          </cell>
          <cell r="D23912" t="str">
            <v>umer for office use</v>
          </cell>
          <cell r="E23912">
            <v>3000</v>
          </cell>
        </row>
        <row r="23913">
          <cell r="B23913" t="str">
            <v>State life Insurance</v>
          </cell>
          <cell r="C23913" t="str">
            <v>Delite Engineering</v>
          </cell>
          <cell r="D23913" t="str">
            <v>Online by BH to Delta refrigeration concern for State life copper pipe</v>
          </cell>
          <cell r="E23913">
            <v>1149000</v>
          </cell>
        </row>
        <row r="23914">
          <cell r="B23914" t="str">
            <v>State life Insurance</v>
          </cell>
          <cell r="C23914" t="str">
            <v>fuel</v>
          </cell>
          <cell r="D23914" t="str">
            <v>cash paid to mukhtar</v>
          </cell>
          <cell r="E23914">
            <v>2650</v>
          </cell>
        </row>
        <row r="23915">
          <cell r="B23915" t="str">
            <v xml:space="preserve">MHR Personal </v>
          </cell>
          <cell r="C23915" t="str">
            <v>utilities bills</v>
          </cell>
          <cell r="D23915" t="str">
            <v>SSGC bill paid</v>
          </cell>
          <cell r="E23915">
            <v>770</v>
          </cell>
        </row>
        <row r="23916">
          <cell r="B23916" t="str">
            <v>office</v>
          </cell>
          <cell r="C23916" t="str">
            <v>utilities bills</v>
          </cell>
          <cell r="D23916" t="str">
            <v>SSGC bill paid</v>
          </cell>
          <cell r="E23916">
            <v>810</v>
          </cell>
        </row>
        <row r="23917">
          <cell r="B23917" t="str">
            <v>State life Insurance</v>
          </cell>
          <cell r="C23917" t="str">
            <v>fare</v>
          </cell>
          <cell r="D23917" t="str">
            <v>paid for copper pipe from Delite</v>
          </cell>
          <cell r="E23917">
            <v>6000</v>
          </cell>
        </row>
        <row r="23918">
          <cell r="B23918" t="str">
            <v>State life Insurance</v>
          </cell>
          <cell r="C23918" t="str">
            <v>adnan shamsi</v>
          </cell>
          <cell r="D23918" t="str">
            <v xml:space="preserve">Misc expenses such as fare, shifting, Tee, refreshment, fare, lunch </v>
          </cell>
          <cell r="E23918">
            <v>21250</v>
          </cell>
        </row>
        <row r="23919">
          <cell r="B23919" t="str">
            <v>Gul Ahmed</v>
          </cell>
          <cell r="C23919" t="str">
            <v>adnan shamsi</v>
          </cell>
          <cell r="D23919" t="str">
            <v xml:space="preserve">Misc expenses such as fare, shifting, Tee, refreshment, fare, lunch </v>
          </cell>
          <cell r="E23919">
            <v>5300</v>
          </cell>
        </row>
        <row r="23920">
          <cell r="B23920" t="str">
            <v>Meezan Gujranwala</v>
          </cell>
          <cell r="C23920" t="str">
            <v>secure vision</v>
          </cell>
          <cell r="D23920" t="str">
            <v>Online by Al madina to A Raheem care of Secure vission</v>
          </cell>
          <cell r="E23920">
            <v>270000</v>
          </cell>
        </row>
        <row r="23921">
          <cell r="B23921" t="str">
            <v>BAF maintenance</v>
          </cell>
          <cell r="C23921" t="str">
            <v>material</v>
          </cell>
          <cell r="D23921" t="str">
            <v>purchased bolt by irfan AC</v>
          </cell>
          <cell r="E23921">
            <v>500</v>
          </cell>
        </row>
        <row r="23922">
          <cell r="B23922" t="str">
            <v>Meezan bank Head office</v>
          </cell>
          <cell r="C23922" t="str">
            <v>faheem elec</v>
          </cell>
          <cell r="D23922" t="str">
            <v>cash paid</v>
          </cell>
          <cell r="E23922">
            <v>5000</v>
          </cell>
        </row>
        <row r="23923">
          <cell r="B23923" t="str">
            <v>Gul Ahmed</v>
          </cell>
          <cell r="C23923" t="str">
            <v>wazeer duct</v>
          </cell>
          <cell r="D23923" t="str">
            <v>cash paid to noman SS drain installation</v>
          </cell>
          <cell r="E23923">
            <v>40000</v>
          </cell>
        </row>
        <row r="23924">
          <cell r="B23924" t="str">
            <v>office</v>
          </cell>
          <cell r="C23924" t="str">
            <v>misc</v>
          </cell>
          <cell r="D23924" t="str">
            <v>umer for office use</v>
          </cell>
          <cell r="E23924">
            <v>4000</v>
          </cell>
        </row>
        <row r="23925">
          <cell r="B23925" t="str">
            <v>Bahria project</v>
          </cell>
          <cell r="C23925" t="str">
            <v>misc</v>
          </cell>
          <cell r="D23925" t="str">
            <v>TO amjad for misc expenses (recommend by nadeem)</v>
          </cell>
          <cell r="E23925">
            <v>3850</v>
          </cell>
        </row>
        <row r="23926">
          <cell r="B23926" t="str">
            <v>Gul Ahmed</v>
          </cell>
          <cell r="C23926" t="str">
            <v>misc</v>
          </cell>
          <cell r="D23926" t="str">
            <v>TO Zohaib ASPL for bill verify (recommend by nadeem)</v>
          </cell>
          <cell r="E23926">
            <v>10000</v>
          </cell>
        </row>
        <row r="23927">
          <cell r="B23927" t="str">
            <v>J outlet Quetta</v>
          </cell>
          <cell r="C23927" t="str">
            <v>transportation</v>
          </cell>
          <cell r="D23927" t="str">
            <v>jazz cash to driver samad agha</v>
          </cell>
          <cell r="E23927">
            <v>45000</v>
          </cell>
        </row>
        <row r="23928">
          <cell r="B23928" t="str">
            <v>J outlet Quetta</v>
          </cell>
          <cell r="C23928" t="str">
            <v>fare</v>
          </cell>
          <cell r="D23928" t="str">
            <v>Builty from scon valves</v>
          </cell>
          <cell r="E23928">
            <v>2050</v>
          </cell>
        </row>
        <row r="23929">
          <cell r="B23929" t="str">
            <v>office</v>
          </cell>
          <cell r="C23929" t="str">
            <v>office</v>
          </cell>
          <cell r="D23929" t="str">
            <v>Remaining cash paid for 06 Nos chairs repaited + sofa sethi washed</v>
          </cell>
          <cell r="E23929">
            <v>5000</v>
          </cell>
        </row>
        <row r="23930">
          <cell r="B23930" t="str">
            <v>State life Insurance</v>
          </cell>
          <cell r="C23930" t="str">
            <v>drawings</v>
          </cell>
          <cell r="D23930" t="str">
            <v>paid to azam corporation for drawings</v>
          </cell>
          <cell r="E23930">
            <v>20000</v>
          </cell>
        </row>
        <row r="23931">
          <cell r="B23931" t="str">
            <v>State life Insurance</v>
          </cell>
          <cell r="C23931" t="str">
            <v>Crescent corporation</v>
          </cell>
          <cell r="D23931" t="str">
            <v>Received from IK in acc of Kanteen ISL Meezan bank chq # A-11100867  (Given to crescent corporation in State life copper pipe deal)</v>
          </cell>
          <cell r="E23931">
            <v>1071643</v>
          </cell>
        </row>
        <row r="23932">
          <cell r="B23932" t="str">
            <v>KANTEEN Islamabad</v>
          </cell>
          <cell r="C23932" t="str">
            <v>Haier Pakistan</v>
          </cell>
          <cell r="D23932" t="str">
            <v>Received from IK in acc of Kanteen ISL Meezan bank chq # A-11100866  (Given to Haier Pakistan in Haeir spilt Acs deal)</v>
          </cell>
          <cell r="E23932">
            <v>1085730</v>
          </cell>
        </row>
        <row r="23933">
          <cell r="B23933" t="str">
            <v>PSYCHIATRY JPMC</v>
          </cell>
          <cell r="C23933" t="str">
            <v>habib insulation</v>
          </cell>
          <cell r="D23933" t="str">
            <v>MCB Chq 2031680125 (Given to powermech care of habib insulation for SST input adjustment) = tatal amt  = 900,360</v>
          </cell>
          <cell r="E23933">
            <v>336482</v>
          </cell>
        </row>
        <row r="23934">
          <cell r="B23934" t="str">
            <v>Meezan bank Head office</v>
          </cell>
          <cell r="C23934" t="str">
            <v>habib insulation</v>
          </cell>
          <cell r="D23934" t="str">
            <v>MCB Chq 2031680125 (Given to powermech care of habib insulation for SST input adjustment) = tatal amt  = 900,360</v>
          </cell>
          <cell r="E23934">
            <v>498297</v>
          </cell>
        </row>
        <row r="23935">
          <cell r="B23935" t="str">
            <v>Gul Ahmed</v>
          </cell>
          <cell r="C23935" t="str">
            <v>habib insulation</v>
          </cell>
          <cell r="D23935" t="str">
            <v>MCB Chq 2031680125 (Given to powermech care of habib insulation for SST input adjustment) = tatal amt  = 900,360</v>
          </cell>
          <cell r="E23935">
            <v>65581</v>
          </cell>
        </row>
        <row r="23936">
          <cell r="B23936" t="str">
            <v>engro 7th floor</v>
          </cell>
          <cell r="C23936" t="str">
            <v>khan brothers</v>
          </cell>
          <cell r="D23936" t="str">
            <v>MCB 2031680127</v>
          </cell>
          <cell r="E23936">
            <v>130784</v>
          </cell>
        </row>
        <row r="23937">
          <cell r="B23937" t="str">
            <v>Spar supermarket</v>
          </cell>
          <cell r="C23937" t="str">
            <v>material</v>
          </cell>
          <cell r="D23937" t="str">
            <v>MCB chq 2031680128 (given to Gul zameen for threaded rods) = total amt 132,290</v>
          </cell>
          <cell r="E23937">
            <v>2110</v>
          </cell>
        </row>
        <row r="23938">
          <cell r="B23938" t="str">
            <v>10pearl NASTP</v>
          </cell>
          <cell r="C23938" t="str">
            <v>material</v>
          </cell>
          <cell r="D23938" t="str">
            <v>MCB chq 2031680128 (given to Gul zameen for threaded rods) = total amt 132,290</v>
          </cell>
          <cell r="E23938">
            <v>2520</v>
          </cell>
        </row>
        <row r="23939">
          <cell r="B23939" t="str">
            <v>Meezan bank Head office</v>
          </cell>
          <cell r="C23939" t="str">
            <v>material</v>
          </cell>
          <cell r="D23939" t="str">
            <v>MCB chq 2031680128 (given to Gul zameen for threaded rods) = total amt 132,290</v>
          </cell>
          <cell r="E23939">
            <v>44660</v>
          </cell>
        </row>
        <row r="23940">
          <cell r="B23940" t="str">
            <v>BAH fire work</v>
          </cell>
          <cell r="C23940" t="str">
            <v>material</v>
          </cell>
          <cell r="D23940" t="str">
            <v>MCB chq 2031680128 (given to Gul zameen for threaded rods) = total amt 132,290</v>
          </cell>
          <cell r="E23940">
            <v>31000</v>
          </cell>
        </row>
        <row r="23941">
          <cell r="B23941" t="str">
            <v>BAH Exhaust Work</v>
          </cell>
          <cell r="C23941" t="str">
            <v>material</v>
          </cell>
          <cell r="D23941" t="str">
            <v>MCB chq 2031680128 (given to Gul zameen for threaded rods) = total amt 132,290</v>
          </cell>
          <cell r="E23941">
            <v>25000</v>
          </cell>
        </row>
        <row r="23942">
          <cell r="B23942" t="str">
            <v>Gul Ahmed</v>
          </cell>
          <cell r="C23942" t="str">
            <v>material</v>
          </cell>
          <cell r="D23942" t="str">
            <v>MCB chq 2031680128 (given to Gul zameen for threaded rods) = total amt 132,290</v>
          </cell>
          <cell r="E23942">
            <v>27000</v>
          </cell>
        </row>
        <row r="23943">
          <cell r="B23943" t="str">
            <v>Fortress Mall</v>
          </cell>
          <cell r="C23943" t="str">
            <v>IIL pipe</v>
          </cell>
          <cell r="D23943" t="str">
            <v>MCB 2031680124 (ERW pipe purchased)</v>
          </cell>
          <cell r="E23943">
            <v>506735</v>
          </cell>
        </row>
        <row r="23944">
          <cell r="B23944" t="str">
            <v>Fortress Mall</v>
          </cell>
          <cell r="C23944" t="str">
            <v>AS Traders</v>
          </cell>
          <cell r="D23944" t="str">
            <v>MCB 2031680131 (MS pipe purchased)</v>
          </cell>
          <cell r="E23944">
            <v>215959</v>
          </cell>
        </row>
        <row r="23945">
          <cell r="B23945" t="str">
            <v>J outlet lucky one mall</v>
          </cell>
          <cell r="C23945" t="str">
            <v>fakhri brothers</v>
          </cell>
          <cell r="D23945" t="str">
            <v>Received from IK in acc of Kanteen ISL Meezan bank chq # A-11163624 (Given to Fakhri brothers)</v>
          </cell>
          <cell r="E23945">
            <v>350000</v>
          </cell>
        </row>
        <row r="23946">
          <cell r="B23946" t="str">
            <v>J outlet Quetta</v>
          </cell>
          <cell r="C23946" t="str">
            <v>material</v>
          </cell>
          <cell r="D23946" t="str">
            <v>MCB chq 2031680132 (given to Fatemi enterprises = Amt = 314,800</v>
          </cell>
          <cell r="E23946">
            <v>93800</v>
          </cell>
        </row>
        <row r="23947">
          <cell r="B23947" t="str">
            <v>BAH fire work</v>
          </cell>
          <cell r="C23947" t="str">
            <v>material</v>
          </cell>
          <cell r="D23947" t="str">
            <v>MCB chq 2031680132 (given to Fatemi enterprises = Amt = 314,800</v>
          </cell>
          <cell r="E23947">
            <v>15200</v>
          </cell>
        </row>
        <row r="23948">
          <cell r="B23948" t="str">
            <v>Fortress Mall</v>
          </cell>
          <cell r="C23948" t="str">
            <v>material</v>
          </cell>
          <cell r="D23948" t="str">
            <v>MCB chq 2031680132 (given to Fatemi enterprises = Amt = 314,800</v>
          </cell>
          <cell r="E23948">
            <v>105000</v>
          </cell>
        </row>
        <row r="23949">
          <cell r="B23949" t="str">
            <v>BAF maintenance</v>
          </cell>
          <cell r="C23949" t="str">
            <v>material</v>
          </cell>
          <cell r="D23949" t="str">
            <v>MCB chq 2031680132 (given to Fatemi enterprises = Amt = 314,800</v>
          </cell>
          <cell r="E23949">
            <v>100800</v>
          </cell>
        </row>
        <row r="23950">
          <cell r="B23950" t="str">
            <v>NICVD</v>
          </cell>
          <cell r="C23950" t="str">
            <v>Wazeer ducting</v>
          </cell>
          <cell r="D23950" t="str">
            <v>MCB chq 2031680134</v>
          </cell>
          <cell r="E23950">
            <v>100000</v>
          </cell>
        </row>
        <row r="23951">
          <cell r="B23951" t="str">
            <v>Spar supermarket</v>
          </cell>
          <cell r="C23951" t="str">
            <v>faheem elec</v>
          </cell>
          <cell r="D23951" t="str">
            <v>MCB chq 2031680135 Total amt = 100,000</v>
          </cell>
          <cell r="E23951">
            <v>50000</v>
          </cell>
        </row>
        <row r="23952">
          <cell r="B23952" t="str">
            <v>10pearl NASTP</v>
          </cell>
          <cell r="C23952" t="str">
            <v>faheem elec</v>
          </cell>
          <cell r="D23952" t="str">
            <v>MCB chq 2031680135 Total amt = 100,000</v>
          </cell>
          <cell r="E23952">
            <v>50000</v>
          </cell>
        </row>
        <row r="23953">
          <cell r="B23953" t="str">
            <v>KANTEEN Islamabad</v>
          </cell>
          <cell r="C23953" t="str">
            <v>A &amp; B Enterprises</v>
          </cell>
          <cell r="D23953" t="str">
            <v>MCB chq 2031680136 (purchased caravell air curtains 03 Nos)</v>
          </cell>
          <cell r="E23953">
            <v>174000</v>
          </cell>
        </row>
        <row r="23954">
          <cell r="B23954" t="str">
            <v>Spar supermarket</v>
          </cell>
          <cell r="C23954" t="str">
            <v>malik brothers</v>
          </cell>
          <cell r="D23954" t="str">
            <v>MCB chq 2031680137 (Chq given to Steelex pvt ltd for SST input claimed care of malik brothers) amt = 350,000</v>
          </cell>
          <cell r="E23954">
            <v>139000</v>
          </cell>
        </row>
        <row r="23955">
          <cell r="B23955" t="str">
            <v>Gul Ahmed</v>
          </cell>
          <cell r="C23955" t="str">
            <v>malik brothers</v>
          </cell>
          <cell r="D23955" t="str">
            <v>MCB chq 2031680137 (Chq given to Steelex pvt ltd for SST input claimed care of malik brothers) amt = 350,000</v>
          </cell>
          <cell r="E23955">
            <v>26000</v>
          </cell>
        </row>
        <row r="23956">
          <cell r="B23956" t="str">
            <v>BAH Exhaust Work</v>
          </cell>
          <cell r="C23956" t="str">
            <v>malik brothers</v>
          </cell>
          <cell r="D23956" t="str">
            <v>MCB chq 2031680137 (Chq given to Steelex pvt ltd for SST input claimed care of malik brothers) amt = 350,000</v>
          </cell>
          <cell r="E23956">
            <v>155000</v>
          </cell>
        </row>
        <row r="23957">
          <cell r="B23957" t="str">
            <v>engro 7th floor</v>
          </cell>
          <cell r="C23957" t="str">
            <v>malik brothers</v>
          </cell>
          <cell r="D23957" t="str">
            <v>MCB chq 2031680137 (Chq given to Steelex pvt ltd for SST input claimed care of malik brothers) amt = 350,000</v>
          </cell>
          <cell r="E23957">
            <v>30000</v>
          </cell>
        </row>
        <row r="23958">
          <cell r="B23958" t="str">
            <v>State life Insurance</v>
          </cell>
          <cell r="C23958" t="str">
            <v>Crescent corporation</v>
          </cell>
          <cell r="D23958" t="str">
            <v>Received from IK in acc of State life Meezan bank chq # A-11163658 (Given to crescent corporation in state life deal)</v>
          </cell>
          <cell r="E23958">
            <v>1686594</v>
          </cell>
        </row>
        <row r="23959">
          <cell r="B23959" t="str">
            <v>O/M The Place</v>
          </cell>
          <cell r="C23959" t="str">
            <v>SST Tax</v>
          </cell>
          <cell r="D23959" t="str">
            <v>MCB chq 2031680138 (Total amt = 199,310)</v>
          </cell>
          <cell r="E23959">
            <v>36000</v>
          </cell>
        </row>
        <row r="23960">
          <cell r="B23960" t="str">
            <v xml:space="preserve">O/M Nue Multiplex </v>
          </cell>
          <cell r="C23960" t="str">
            <v>SST Tax</v>
          </cell>
          <cell r="D23960" t="str">
            <v>MCB chq 2031680138 (Total amt = 199,310)</v>
          </cell>
          <cell r="E23960">
            <v>35000</v>
          </cell>
        </row>
        <row r="23961">
          <cell r="B23961" t="str">
            <v>FTC Floors</v>
          </cell>
          <cell r="C23961" t="str">
            <v>SST Tax</v>
          </cell>
          <cell r="D23961" t="str">
            <v>MCB chq 2031680138 (Total amt = 199,310)</v>
          </cell>
          <cell r="E23961">
            <v>95000</v>
          </cell>
        </row>
        <row r="23962">
          <cell r="B23962" t="str">
            <v>BAF maintenance</v>
          </cell>
          <cell r="C23962" t="str">
            <v>SST Tax</v>
          </cell>
          <cell r="D23962" t="str">
            <v>MCB chq 2031680138 (Total amt = 199,310)</v>
          </cell>
          <cell r="E23962">
            <v>1310</v>
          </cell>
        </row>
        <row r="23963">
          <cell r="B23963" t="str">
            <v>O/M VISA office</v>
          </cell>
          <cell r="C23963" t="str">
            <v>SST Tax</v>
          </cell>
          <cell r="D23963" t="str">
            <v>MCB chq 2031680138 (Total amt = 199,310)</v>
          </cell>
          <cell r="E23963">
            <v>32000</v>
          </cell>
        </row>
        <row r="23964">
          <cell r="B23964" t="str">
            <v>O/M The Place</v>
          </cell>
          <cell r="C23964" t="str">
            <v>Received</v>
          </cell>
          <cell r="D23964" t="str">
            <v>O &amp; M bill for Mar 25</v>
          </cell>
          <cell r="F23964">
            <v>401676</v>
          </cell>
        </row>
        <row r="23965">
          <cell r="B23965" t="str">
            <v>NICVD</v>
          </cell>
          <cell r="C23965" t="str">
            <v>Received</v>
          </cell>
          <cell r="D23965" t="str">
            <v>Received against Running bill no 1 DIB chq # 31338753)</v>
          </cell>
          <cell r="F23965">
            <v>14415258</v>
          </cell>
        </row>
        <row r="23966">
          <cell r="B23966" t="str">
            <v>10pearl NASTP</v>
          </cell>
          <cell r="C23966" t="str">
            <v>Received</v>
          </cell>
          <cell r="D23966" t="str">
            <v>Received 30% mob advance (payment transfer online in Pioneer services)</v>
          </cell>
          <cell r="F23966">
            <v>1765421</v>
          </cell>
        </row>
        <row r="23967">
          <cell r="B23967" t="str">
            <v>BAH 12th Floor</v>
          </cell>
          <cell r="C23967" t="str">
            <v>Received</v>
          </cell>
          <cell r="D23967" t="str">
            <v>Received cash chq against bill (Given to BH in petty cash)</v>
          </cell>
          <cell r="F23967">
            <v>4500000</v>
          </cell>
        </row>
        <row r="23968">
          <cell r="B23968" t="str">
            <v>KANTEEN Islamabad</v>
          </cell>
          <cell r="C23968" t="str">
            <v>Received</v>
          </cell>
          <cell r="D23968" t="str">
            <v>Received from IK in acc of Kanteen ISL Meezan bank chq # A-11100867  (Given to crescent corporation in State life copper pipe deal)</v>
          </cell>
          <cell r="F23968">
            <v>1071643</v>
          </cell>
        </row>
        <row r="23969">
          <cell r="B23969" t="str">
            <v>KANTEEN Islamabad</v>
          </cell>
          <cell r="C23969" t="str">
            <v>Received</v>
          </cell>
          <cell r="D23969" t="str">
            <v>Received from IK in acc of Kanteen ISL Meezan bank chq # A-11100866  (Given to Haier Pakistan in Haeir spilt Acs deal)</v>
          </cell>
          <cell r="F23969">
            <v>1085730</v>
          </cell>
        </row>
        <row r="23970">
          <cell r="B23970" t="str">
            <v>KANTEEN Islamabad</v>
          </cell>
          <cell r="C23970" t="str">
            <v>Received</v>
          </cell>
          <cell r="D23970" t="str">
            <v>Received from IK in acc of Kanteen ISL Meezan bank chq # A-11163624 (Given to Fakhri brothers)</v>
          </cell>
          <cell r="F23970">
            <v>350000</v>
          </cell>
        </row>
        <row r="23971">
          <cell r="B23971" t="str">
            <v>BAF maintenance</v>
          </cell>
          <cell r="C23971" t="str">
            <v>Received</v>
          </cell>
          <cell r="D23971" t="str">
            <v>1% invoice charges for MCB chq # 2031680126 given to Al madian steel for SST inpt adjustment in BAFL</v>
          </cell>
          <cell r="E23971">
            <v>15300</v>
          </cell>
        </row>
        <row r="23972">
          <cell r="B23972" t="str">
            <v>State life Insurance</v>
          </cell>
          <cell r="C23972" t="str">
            <v>Received</v>
          </cell>
          <cell r="D23972" t="str">
            <v>Received from IK in acc of State life Meezan bank chq # A-11163658 (Given to crescent corporation in state life deal)</v>
          </cell>
          <cell r="F23972">
            <v>1686594</v>
          </cell>
        </row>
        <row r="23973">
          <cell r="B23973" t="str">
            <v>Imtiaz saddar</v>
          </cell>
          <cell r="C23973" t="str">
            <v>Received</v>
          </cell>
          <cell r="D23973" t="str">
            <v>Received 40% Mob adv from Imtiaz saddar</v>
          </cell>
          <cell r="F23973">
            <v>4585609</v>
          </cell>
        </row>
        <row r="23974">
          <cell r="B23974" t="str">
            <v>DB 15th &amp; 16th Floor</v>
          </cell>
          <cell r="C23974" t="str">
            <v>Received</v>
          </cell>
          <cell r="D23974" t="str">
            <v>Received from IK in acc of Duetche bank - HBL chq # 10002428 (Given to universal traders)</v>
          </cell>
          <cell r="F23974">
            <v>3288312</v>
          </cell>
        </row>
        <row r="23975">
          <cell r="B23975" t="str">
            <v>DB 15th &amp; 16th Floor</v>
          </cell>
          <cell r="C23975" t="str">
            <v>Received</v>
          </cell>
          <cell r="D23975" t="str">
            <v>1% invoice charges for amount 3,288,312/-</v>
          </cell>
          <cell r="E23975">
            <v>32883</v>
          </cell>
        </row>
        <row r="23976">
          <cell r="B23976" t="str">
            <v>J out let DML</v>
          </cell>
          <cell r="C23976" t="str">
            <v>Received</v>
          </cell>
          <cell r="D23976" t="str">
            <v>Received from IK in acc of Joutlet DML - Meezan bank chq # A-11163423 (Given to universal crescent corporation in state life deal) =chq amount = 10,115,000/-</v>
          </cell>
          <cell r="F23976">
            <v>3000000</v>
          </cell>
        </row>
        <row r="23977">
          <cell r="B23977" t="str">
            <v>zeta mall</v>
          </cell>
          <cell r="C23977" t="str">
            <v>Received</v>
          </cell>
          <cell r="D23977" t="str">
            <v>Received from IK in acc of ZETA  - Meezan bank chq # A-11163423 (Given to universal crescent corporation in state life deal) =chq amount = 10,115,000/-</v>
          </cell>
          <cell r="F23977">
            <v>1500000</v>
          </cell>
        </row>
        <row r="23978">
          <cell r="B23978" t="str">
            <v>J outlet lucky one mall</v>
          </cell>
          <cell r="C23978" t="str">
            <v>Received</v>
          </cell>
          <cell r="D23978" t="str">
            <v>Received from IK in acc of J outlet LOC - Meezan bank chq # A-11163423 (Given to universal crescent corporation in state life deal) =chq amount = 10,115,000/-</v>
          </cell>
          <cell r="F23978">
            <v>2600000</v>
          </cell>
        </row>
        <row r="23979">
          <cell r="B23979" t="str">
            <v>State life Insurance</v>
          </cell>
          <cell r="C23979" t="str">
            <v>Received</v>
          </cell>
          <cell r="D23979" t="str">
            <v>Received from IK in acc of SLIC - Meezan bank chq # A-11163423 (Given to universal crescent corporation in state life deal) =chq amount = 10,115,000/-</v>
          </cell>
          <cell r="F23979">
            <v>3015000</v>
          </cell>
        </row>
        <row r="23980">
          <cell r="B23980" t="str">
            <v>State life Insurance</v>
          </cell>
          <cell r="C23980" t="str">
            <v>Received</v>
          </cell>
          <cell r="D23980" t="str">
            <v>1% invoice charges for above 4 payments</v>
          </cell>
          <cell r="E23980">
            <v>101150</v>
          </cell>
        </row>
        <row r="23981">
          <cell r="B23981" t="str">
            <v>KANTEEN Islamabad</v>
          </cell>
          <cell r="C23981" t="str">
            <v>material</v>
          </cell>
          <cell r="D23981" t="str">
            <v>Online by BH to yasir brother for Ducting works for KANTEEN ISL</v>
          </cell>
          <cell r="E23981">
            <v>100000</v>
          </cell>
        </row>
        <row r="23982">
          <cell r="B23982" t="str">
            <v>office</v>
          </cell>
          <cell r="C23982" t="str">
            <v>salary</v>
          </cell>
          <cell r="D23982" t="str">
            <v>Mossi salary</v>
          </cell>
          <cell r="E23982">
            <v>7000</v>
          </cell>
        </row>
        <row r="23983">
          <cell r="B23983" t="str">
            <v>Fortress Mall</v>
          </cell>
          <cell r="C23983" t="str">
            <v>fare</v>
          </cell>
          <cell r="D23983" t="str">
            <v xml:space="preserve">Courier docuemnts to Noman </v>
          </cell>
          <cell r="E23983">
            <v>390</v>
          </cell>
        </row>
        <row r="23984">
          <cell r="B23984" t="str">
            <v>Various sites</v>
          </cell>
          <cell r="C23984" t="str">
            <v>fuel</v>
          </cell>
          <cell r="D23984" t="str">
            <v>to Israr bhai</v>
          </cell>
          <cell r="E23984">
            <v>5000</v>
          </cell>
        </row>
        <row r="23985">
          <cell r="B23985" t="str">
            <v>NICVD</v>
          </cell>
          <cell r="C23985" t="str">
            <v>misc</v>
          </cell>
          <cell r="D23985" t="str">
            <v>To nexes engineering for inlet vaccum point for Zameer sahab home</v>
          </cell>
          <cell r="E23985">
            <v>11500</v>
          </cell>
        </row>
        <row r="23986">
          <cell r="B23986" t="str">
            <v>office</v>
          </cell>
          <cell r="C23986" t="str">
            <v>misc</v>
          </cell>
          <cell r="D23986" t="str">
            <v>umer for office use</v>
          </cell>
          <cell r="E23986">
            <v>4000</v>
          </cell>
        </row>
        <row r="23987">
          <cell r="B23987" t="str">
            <v>naveed malik</v>
          </cell>
          <cell r="C23987" t="str">
            <v>misc</v>
          </cell>
          <cell r="D23987" t="str">
            <v>To waqas for site expenses</v>
          </cell>
          <cell r="E23987">
            <v>1350</v>
          </cell>
        </row>
        <row r="23988">
          <cell r="B23988" t="str">
            <v>State life Insurance</v>
          </cell>
          <cell r="C23988" t="str">
            <v>fuel</v>
          </cell>
          <cell r="D23988" t="str">
            <v>cash paid to mukhtar</v>
          </cell>
          <cell r="E23988">
            <v>2000</v>
          </cell>
        </row>
        <row r="23989">
          <cell r="B23989" t="str">
            <v>State life Insurance</v>
          </cell>
          <cell r="C23989" t="str">
            <v>misc</v>
          </cell>
          <cell r="D23989" t="str">
            <v>to mukhtar for bike maintenance</v>
          </cell>
          <cell r="E23989">
            <v>3000</v>
          </cell>
        </row>
        <row r="23990">
          <cell r="B23990" t="str">
            <v>BAF maintenance</v>
          </cell>
          <cell r="C23990" t="str">
            <v>misc</v>
          </cell>
          <cell r="D23990" t="str">
            <v>To mukhtar for mobile balance</v>
          </cell>
          <cell r="E23990">
            <v>500</v>
          </cell>
        </row>
        <row r="23991">
          <cell r="B23991" t="str">
            <v>State life Insurance</v>
          </cell>
          <cell r="C23991" t="str">
            <v>fare</v>
          </cell>
          <cell r="D23991" t="str">
            <v>paid</v>
          </cell>
          <cell r="E23991">
            <v>800</v>
          </cell>
        </row>
        <row r="23992">
          <cell r="B23992" t="str">
            <v>PSYCHIATRY JPMC</v>
          </cell>
          <cell r="C23992" t="str">
            <v>Noman ducting</v>
          </cell>
          <cell r="D23992" t="str">
            <v>Sheet hawala to Noman ducting by al madina = 1000,000</v>
          </cell>
          <cell r="E23992">
            <v>16339</v>
          </cell>
        </row>
        <row r="23993">
          <cell r="B23993" t="str">
            <v>Meezan bank Head office</v>
          </cell>
          <cell r="C23993" t="str">
            <v>Noman ducting</v>
          </cell>
          <cell r="D23993" t="str">
            <v>Sheet hawala to Noman ducting by al madina = 1000,000</v>
          </cell>
          <cell r="E23993">
            <v>798964</v>
          </cell>
        </row>
        <row r="23994">
          <cell r="B23994" t="str">
            <v>Imtiaz supermarket</v>
          </cell>
          <cell r="C23994" t="str">
            <v>Noman ducting</v>
          </cell>
          <cell r="D23994" t="str">
            <v>Sheet hawala to Noman ducting by al madina = 1000,000</v>
          </cell>
          <cell r="E23994">
            <v>92622</v>
          </cell>
        </row>
        <row r="23995">
          <cell r="B23995" t="str">
            <v>Zeta Mall</v>
          </cell>
          <cell r="C23995" t="str">
            <v>Noman ducting</v>
          </cell>
          <cell r="D23995" t="str">
            <v>Sheet hawala to Noman ducting by al madina = 1000,000</v>
          </cell>
          <cell r="E23995">
            <v>79601</v>
          </cell>
        </row>
        <row r="23996">
          <cell r="B23996" t="str">
            <v>Mall of Pindi</v>
          </cell>
          <cell r="C23996" t="str">
            <v>Noman ducting</v>
          </cell>
          <cell r="D23996" t="str">
            <v>Sheet hawala to Noman ducting by al madina = 1000,000</v>
          </cell>
          <cell r="E23996">
            <v>12474</v>
          </cell>
        </row>
        <row r="23997">
          <cell r="B23997" t="str">
            <v>Fortress Mall</v>
          </cell>
          <cell r="C23997" t="str">
            <v>material</v>
          </cell>
          <cell r="D23997" t="str">
            <v>Online by BH to Noman for fortress expenses</v>
          </cell>
          <cell r="E23997">
            <v>20000</v>
          </cell>
        </row>
        <row r="23998">
          <cell r="B23998" t="str">
            <v>Fortress Mall</v>
          </cell>
          <cell r="C23998" t="str">
            <v>AS Traders</v>
          </cell>
          <cell r="D23998" t="str">
            <v>Online by BH to AS Traders for MS Pipe purchased  for Fortress Mall</v>
          </cell>
          <cell r="E23998">
            <v>25000</v>
          </cell>
        </row>
        <row r="23999">
          <cell r="B23999" t="str">
            <v>office</v>
          </cell>
          <cell r="C23999" t="str">
            <v>misc</v>
          </cell>
          <cell r="D23999" t="str">
            <v>umer for office use</v>
          </cell>
          <cell r="E23999">
            <v>3000</v>
          </cell>
        </row>
        <row r="24000">
          <cell r="B24000" t="str">
            <v>J outlet Quetta</v>
          </cell>
          <cell r="C24000" t="str">
            <v>material</v>
          </cell>
          <cell r="D24000" t="str">
            <v>Online by BH to M Ahsan for Quetta food expenses</v>
          </cell>
          <cell r="E24000">
            <v>40000</v>
          </cell>
        </row>
        <row r="24001">
          <cell r="B24001" t="str">
            <v>KANTEEN Islamabad</v>
          </cell>
          <cell r="C24001" t="str">
            <v>material</v>
          </cell>
          <cell r="D24001" t="str">
            <v>Online by BH to Engr for Kanteen ISL expenses</v>
          </cell>
          <cell r="E24001">
            <v>100000</v>
          </cell>
        </row>
        <row r="24002">
          <cell r="B24002" t="str">
            <v>State life Insurance</v>
          </cell>
          <cell r="C24002" t="str">
            <v>material</v>
          </cell>
          <cell r="D24002" t="str">
            <v>purchased 6 nos socket from fast cool</v>
          </cell>
          <cell r="E24002">
            <v>3300</v>
          </cell>
        </row>
        <row r="24003">
          <cell r="B24003" t="str">
            <v>office</v>
          </cell>
          <cell r="C24003" t="str">
            <v>misc</v>
          </cell>
          <cell r="D24003" t="str">
            <v>bilal bhai guest Fahad lunch</v>
          </cell>
          <cell r="E24003">
            <v>1630</v>
          </cell>
        </row>
        <row r="24004">
          <cell r="B24004" t="str">
            <v>BAF maintenance</v>
          </cell>
          <cell r="C24004" t="str">
            <v>fare</v>
          </cell>
          <cell r="D24004" t="str">
            <v>paid</v>
          </cell>
          <cell r="E24004">
            <v>2000</v>
          </cell>
        </row>
        <row r="24005">
          <cell r="B24005" t="str">
            <v>KANTEEN Islamabad</v>
          </cell>
          <cell r="C24005" t="str">
            <v>charity</v>
          </cell>
          <cell r="D24005" t="str">
            <v>given by Rehan to needy family</v>
          </cell>
          <cell r="E24005">
            <v>10000</v>
          </cell>
        </row>
        <row r="24006">
          <cell r="B24006" t="str">
            <v>Gul Ahmed</v>
          </cell>
          <cell r="C24006" t="str">
            <v>fare</v>
          </cell>
          <cell r="D24006" t="str">
            <v>Fare for Gul Ahmed by  nadeem bhai</v>
          </cell>
          <cell r="E24006">
            <v>1000</v>
          </cell>
        </row>
        <row r="24007">
          <cell r="B24007" t="str">
            <v>State life Insurance</v>
          </cell>
          <cell r="C24007" t="str">
            <v>Shabbir Brothers</v>
          </cell>
          <cell r="D24007" t="str">
            <v>cash chq collect by aness from almadina</v>
          </cell>
          <cell r="E24007">
            <v>256000</v>
          </cell>
        </row>
        <row r="24008">
          <cell r="B24008" t="str">
            <v>Imtiaz saddar</v>
          </cell>
          <cell r="C24008" t="str">
            <v>misc</v>
          </cell>
          <cell r="D24008" t="str">
            <v>Nadeem bhai mobile balance</v>
          </cell>
          <cell r="E24008">
            <v>1000</v>
          </cell>
        </row>
        <row r="24009">
          <cell r="B24009" t="str">
            <v>naveed malik</v>
          </cell>
          <cell r="C24009" t="str">
            <v>material</v>
          </cell>
          <cell r="D24009" t="str">
            <v>purchased compressor end valve</v>
          </cell>
          <cell r="E24009">
            <v>1000</v>
          </cell>
        </row>
        <row r="24010">
          <cell r="B24010" t="str">
            <v>State life Insurance</v>
          </cell>
          <cell r="C24010" t="str">
            <v>fuel</v>
          </cell>
          <cell r="D24010" t="str">
            <v>to mukhtar</v>
          </cell>
          <cell r="E24010">
            <v>1000</v>
          </cell>
        </row>
        <row r="24011">
          <cell r="B24011" t="str">
            <v>State life Insurance</v>
          </cell>
          <cell r="C24011" t="str">
            <v>fare</v>
          </cell>
          <cell r="D24011" t="str">
            <v>paid</v>
          </cell>
          <cell r="E24011">
            <v>2800</v>
          </cell>
        </row>
        <row r="24012">
          <cell r="B24012" t="str">
            <v>Gul Ahmed</v>
          </cell>
          <cell r="C24012" t="str">
            <v>material</v>
          </cell>
          <cell r="D24012" t="str">
            <v>purchased cable tie</v>
          </cell>
          <cell r="E24012">
            <v>830</v>
          </cell>
        </row>
        <row r="24013">
          <cell r="B24013" t="str">
            <v>State life Insurance</v>
          </cell>
          <cell r="C24013" t="str">
            <v>material</v>
          </cell>
          <cell r="D24013" t="str">
            <v>purchased 6 nos socket  from shabbir 1-1/8</v>
          </cell>
          <cell r="E24013">
            <v>2280</v>
          </cell>
        </row>
        <row r="24014">
          <cell r="B24014" t="str">
            <v>office</v>
          </cell>
          <cell r="C24014" t="str">
            <v xml:space="preserve">misc </v>
          </cell>
          <cell r="D24014" t="str">
            <v>Rehan printer refilling + repaired</v>
          </cell>
          <cell r="E24014">
            <v>900</v>
          </cell>
        </row>
        <row r="24015">
          <cell r="B24015" t="str">
            <v>office</v>
          </cell>
          <cell r="C24015" t="str">
            <v>misc</v>
          </cell>
          <cell r="D24015" t="str">
            <v>umer for office use</v>
          </cell>
          <cell r="E24015">
            <v>4000</v>
          </cell>
        </row>
        <row r="24016">
          <cell r="B24016" t="str">
            <v>BAH fire work</v>
          </cell>
          <cell r="C24016" t="str">
            <v>misc</v>
          </cell>
          <cell r="D24016" t="str">
            <v>To rohail for lunch 4 person and tea for Sunday</v>
          </cell>
          <cell r="E24016">
            <v>2000</v>
          </cell>
        </row>
        <row r="24017">
          <cell r="B24017" t="str">
            <v>10pearl NASTP</v>
          </cell>
          <cell r="C24017" t="str">
            <v>fuel</v>
          </cell>
          <cell r="D24017" t="str">
            <v>To Rohail for 6 days (BAHl to NASTP)</v>
          </cell>
          <cell r="E24017">
            <v>1800</v>
          </cell>
        </row>
        <row r="24018">
          <cell r="B24018" t="str">
            <v>State life Insurance</v>
          </cell>
          <cell r="C24018" t="str">
            <v>fare</v>
          </cell>
          <cell r="D24018" t="str">
            <v>paid</v>
          </cell>
          <cell r="E24018">
            <v>800</v>
          </cell>
        </row>
        <row r="24019">
          <cell r="B24019" t="str">
            <v>Meezan Gujranwala</v>
          </cell>
          <cell r="C24019" t="str">
            <v>material</v>
          </cell>
          <cell r="D24019" t="str">
            <v>purchased half peestal &amp; basin from gujranwala (jazz cash)</v>
          </cell>
          <cell r="E24019">
            <v>16090</v>
          </cell>
        </row>
        <row r="24020">
          <cell r="B24020" t="str">
            <v>10pearl NASTP</v>
          </cell>
          <cell r="C24020" t="str">
            <v>material</v>
          </cell>
          <cell r="D24020" t="str">
            <v>purchased colour material</v>
          </cell>
          <cell r="E24020">
            <v>10770</v>
          </cell>
        </row>
        <row r="24021">
          <cell r="B24021" t="str">
            <v>Meezan bank Head office</v>
          </cell>
          <cell r="C24021" t="str">
            <v>fare</v>
          </cell>
          <cell r="D24021" t="str">
            <v>paid</v>
          </cell>
          <cell r="E24021">
            <v>2000</v>
          </cell>
        </row>
        <row r="24022">
          <cell r="B24022" t="str">
            <v>Meezan bank Head office</v>
          </cell>
          <cell r="C24022" t="str">
            <v>faheem elec</v>
          </cell>
          <cell r="D24022" t="str">
            <v>cash paid</v>
          </cell>
          <cell r="E24022">
            <v>50000</v>
          </cell>
        </row>
        <row r="24023">
          <cell r="B24023" t="str">
            <v>O/M The Place</v>
          </cell>
          <cell r="C24023" t="str">
            <v>material</v>
          </cell>
          <cell r="D24023" t="str">
            <v>TO mumtaz for purchase of condenser fans</v>
          </cell>
          <cell r="E24023">
            <v>44000</v>
          </cell>
        </row>
        <row r="24024">
          <cell r="B24024" t="str">
            <v>O/M The Place</v>
          </cell>
          <cell r="C24024" t="str">
            <v>salary</v>
          </cell>
          <cell r="D24024" t="str">
            <v>The place staff salaries</v>
          </cell>
          <cell r="E24024">
            <v>184279.16666666669</v>
          </cell>
        </row>
        <row r="24025">
          <cell r="B24025" t="str">
            <v>CITI Bank</v>
          </cell>
          <cell r="C24025" t="str">
            <v>salary</v>
          </cell>
          <cell r="D24025" t="str">
            <v>jahangeer salary</v>
          </cell>
          <cell r="E24025">
            <v>75000</v>
          </cell>
        </row>
        <row r="24026">
          <cell r="B24026" t="str">
            <v>FTC Floors</v>
          </cell>
          <cell r="C24026" t="str">
            <v>salary</v>
          </cell>
          <cell r="D24026" t="str">
            <v>ftc staff salaries</v>
          </cell>
          <cell r="E24026">
            <v>223492</v>
          </cell>
        </row>
        <row r="24027">
          <cell r="B24027" t="str">
            <v>10pearl NASTP</v>
          </cell>
          <cell r="C24027" t="str">
            <v>salary</v>
          </cell>
          <cell r="D24027" t="str">
            <v>waqas salary</v>
          </cell>
          <cell r="E24027">
            <v>57520</v>
          </cell>
        </row>
        <row r="24028">
          <cell r="B24028" t="str">
            <v>office</v>
          </cell>
          <cell r="C24028" t="str">
            <v>salary</v>
          </cell>
          <cell r="D24028" t="str">
            <v>Mukhtar salary</v>
          </cell>
          <cell r="E24028">
            <v>42000</v>
          </cell>
        </row>
        <row r="24029">
          <cell r="B24029" t="str">
            <v>BAH fire work</v>
          </cell>
          <cell r="C24029" t="str">
            <v>salary</v>
          </cell>
          <cell r="D24029" t="str">
            <v>Asif + umair salary</v>
          </cell>
          <cell r="E24029">
            <v>71955</v>
          </cell>
        </row>
        <row r="24030">
          <cell r="B24030" t="str">
            <v>BAF maintenance</v>
          </cell>
          <cell r="C24030" t="str">
            <v>salary</v>
          </cell>
          <cell r="D24030" t="str">
            <v>Shahid painter, nadeem painter, asif, naveed, saqib, nawaz</v>
          </cell>
          <cell r="E24030">
            <v>296278</v>
          </cell>
        </row>
        <row r="24031">
          <cell r="B24031" t="str">
            <v>office</v>
          </cell>
          <cell r="C24031" t="str">
            <v>salary</v>
          </cell>
          <cell r="D24031" t="str">
            <v>office staff</v>
          </cell>
          <cell r="E24031">
            <v>364762.5</v>
          </cell>
        </row>
        <row r="24032">
          <cell r="B24032" t="str">
            <v>office</v>
          </cell>
          <cell r="C24032" t="str">
            <v>misc</v>
          </cell>
          <cell r="D24032" t="str">
            <v>umer for car wash</v>
          </cell>
          <cell r="E24032">
            <v>2500</v>
          </cell>
        </row>
        <row r="24033">
          <cell r="B24033" t="str">
            <v>Fortress Mall</v>
          </cell>
          <cell r="C24033" t="str">
            <v>charity</v>
          </cell>
          <cell r="D24033" t="str">
            <v>given by Rehan to needy family</v>
          </cell>
          <cell r="E24033">
            <v>10000</v>
          </cell>
        </row>
        <row r="24034">
          <cell r="B24034" t="str">
            <v>State life Insurance</v>
          </cell>
          <cell r="C24034" t="str">
            <v>Steelex</v>
          </cell>
          <cell r="D24034" t="str">
            <v>Online by BH to Steelex drain pipe for State life</v>
          </cell>
          <cell r="E24034">
            <v>213500</v>
          </cell>
        </row>
        <row r="24035">
          <cell r="B24035" t="str">
            <v>State life Insurance</v>
          </cell>
          <cell r="C24035" t="str">
            <v>Delite Engineering</v>
          </cell>
          <cell r="D24035" t="str">
            <v>Online by BH to Delite refrigeration concern for State life copper pipe</v>
          </cell>
          <cell r="E24035">
            <v>349000</v>
          </cell>
        </row>
        <row r="24036">
          <cell r="B24036" t="str">
            <v>FTC Floors</v>
          </cell>
          <cell r="C24036" t="str">
            <v>misc</v>
          </cell>
          <cell r="D24036" t="str">
            <v>misc purchases at site (to sami)</v>
          </cell>
          <cell r="E24036">
            <v>700</v>
          </cell>
        </row>
        <row r="24037">
          <cell r="B24037" t="str">
            <v>FTC Floors</v>
          </cell>
          <cell r="C24037" t="str">
            <v>misc</v>
          </cell>
          <cell r="D24037" t="str">
            <v>tea and refreshment (to sami)</v>
          </cell>
          <cell r="E24037">
            <v>3000</v>
          </cell>
        </row>
        <row r="24038">
          <cell r="B24038" t="str">
            <v>State life Insurance</v>
          </cell>
          <cell r="C24038" t="str">
            <v>fare</v>
          </cell>
          <cell r="D24038" t="str">
            <v>paid</v>
          </cell>
          <cell r="E24038">
            <v>2400</v>
          </cell>
        </row>
        <row r="24039">
          <cell r="B24039" t="str">
            <v>honey moon lounge</v>
          </cell>
          <cell r="C24039" t="str">
            <v>salary</v>
          </cell>
          <cell r="D24039" t="str">
            <v>Irfan + Fahad farid salary</v>
          </cell>
          <cell r="E24039">
            <v>72440</v>
          </cell>
        </row>
        <row r="24040">
          <cell r="B24040" t="str">
            <v>office</v>
          </cell>
          <cell r="C24040" t="str">
            <v>misc</v>
          </cell>
          <cell r="D24040" t="str">
            <v>umer for office use</v>
          </cell>
          <cell r="E24040">
            <v>3000</v>
          </cell>
        </row>
        <row r="24041">
          <cell r="B24041" t="str">
            <v>J outlet Quetta</v>
          </cell>
          <cell r="C24041" t="str">
            <v>builty</v>
          </cell>
          <cell r="D24041" t="str">
            <v>builty from karachi to quetta</v>
          </cell>
          <cell r="E24041">
            <v>2000</v>
          </cell>
        </row>
        <row r="24042">
          <cell r="B24042" t="str">
            <v>Gul Ahmed</v>
          </cell>
          <cell r="C24042" t="str">
            <v>material</v>
          </cell>
          <cell r="D24042" t="str">
            <v>purchased garden pipe and dammer tapes</v>
          </cell>
          <cell r="E24042">
            <v>2050</v>
          </cell>
        </row>
        <row r="24043">
          <cell r="B24043" t="str">
            <v>Gul Ahmed</v>
          </cell>
          <cell r="C24043" t="str">
            <v>salary</v>
          </cell>
          <cell r="D24043" t="str">
            <v>Mateen + Kamran salary</v>
          </cell>
          <cell r="E24043">
            <v>78670</v>
          </cell>
        </row>
        <row r="24044">
          <cell r="B24044" t="str">
            <v>State life Insurance</v>
          </cell>
          <cell r="C24044" t="str">
            <v>material</v>
          </cell>
          <cell r="D24044" t="str">
            <v>purchased 1 kg copper rod</v>
          </cell>
          <cell r="E24044">
            <v>4700</v>
          </cell>
        </row>
        <row r="24045">
          <cell r="B24045" t="str">
            <v>State life Insurance</v>
          </cell>
          <cell r="C24045" t="str">
            <v>fare</v>
          </cell>
          <cell r="D24045" t="str">
            <v>paid for copper pipe from Delite</v>
          </cell>
          <cell r="E24045">
            <v>6000</v>
          </cell>
        </row>
        <row r="24046">
          <cell r="B24046" t="str">
            <v>Imtiaz saddar</v>
          </cell>
          <cell r="C24046" t="str">
            <v xml:space="preserve">misc </v>
          </cell>
          <cell r="D24046" t="str">
            <v>To qayyum for misc expenses (recommend by nadeem bhai)</v>
          </cell>
          <cell r="E24046">
            <v>3000</v>
          </cell>
        </row>
        <row r="24047">
          <cell r="B24047" t="str">
            <v>Fortress Mall</v>
          </cell>
          <cell r="C24047" t="str">
            <v>fare</v>
          </cell>
          <cell r="D24047" t="str">
            <v>buity from karaci to lahore (sprinklers)</v>
          </cell>
          <cell r="E24047">
            <v>790</v>
          </cell>
        </row>
        <row r="24048">
          <cell r="B24048" t="str">
            <v>Spar supermarket</v>
          </cell>
          <cell r="C24048" t="str">
            <v>salary</v>
          </cell>
          <cell r="D24048" t="str">
            <v>Moiz salary</v>
          </cell>
          <cell r="E24048">
            <v>45000</v>
          </cell>
        </row>
        <row r="24049">
          <cell r="B24049" t="str">
            <v>State life Insurance</v>
          </cell>
          <cell r="C24049" t="str">
            <v>misc</v>
          </cell>
          <cell r="D24049" t="str">
            <v>To moiz for site stationery</v>
          </cell>
          <cell r="E24049">
            <v>3000</v>
          </cell>
        </row>
        <row r="24050">
          <cell r="B24050" t="str">
            <v>Imtiaz saddar</v>
          </cell>
          <cell r="C24050" t="str">
            <v>salary</v>
          </cell>
          <cell r="D24050" t="str">
            <v>Qayyum, Abbas, Gul, Abid, amir engr , shahbaz</v>
          </cell>
          <cell r="E24050">
            <v>280841.66666666669</v>
          </cell>
        </row>
        <row r="24051">
          <cell r="B24051" t="str">
            <v>BAF maintenance</v>
          </cell>
          <cell r="C24051" t="str">
            <v>salary</v>
          </cell>
          <cell r="D24051" t="str">
            <v>Khushnood + chacha lteef</v>
          </cell>
          <cell r="E24051">
            <v>99530</v>
          </cell>
        </row>
        <row r="24052">
          <cell r="B24052" t="str">
            <v>Bahria project</v>
          </cell>
          <cell r="C24052" t="str">
            <v>salary</v>
          </cell>
          <cell r="D24052" t="str">
            <v>Amjad + Waseem Tariq</v>
          </cell>
          <cell r="E24052">
            <v>117375</v>
          </cell>
        </row>
        <row r="24053">
          <cell r="B24053" t="str">
            <v>Bahria project</v>
          </cell>
          <cell r="C24053" t="str">
            <v>shifting</v>
          </cell>
          <cell r="D24053" t="str">
            <v>To amjad for ceramics shifting charges</v>
          </cell>
          <cell r="E24053">
            <v>12000</v>
          </cell>
        </row>
        <row r="24054">
          <cell r="B24054" t="str">
            <v>NICVD</v>
          </cell>
          <cell r="C24054" t="str">
            <v>salary</v>
          </cell>
          <cell r="D24054" t="str">
            <v>imran engr salary</v>
          </cell>
          <cell r="E24054">
            <v>95000</v>
          </cell>
        </row>
        <row r="24055">
          <cell r="B24055" t="str">
            <v>engro 7th floor</v>
          </cell>
          <cell r="C24055" t="str">
            <v>salary</v>
          </cell>
          <cell r="D24055" t="str">
            <v>Umair, Laraib &amp; Jawed salary</v>
          </cell>
          <cell r="E24055">
            <v>104183.33333333333</v>
          </cell>
        </row>
        <row r="24056">
          <cell r="B24056" t="str">
            <v>CITI Bank</v>
          </cell>
          <cell r="C24056" t="str">
            <v>material</v>
          </cell>
          <cell r="D24056" t="str">
            <v>screw pana + silicon and other fittings</v>
          </cell>
          <cell r="E24056">
            <v>1700</v>
          </cell>
        </row>
        <row r="24057">
          <cell r="B24057" t="str">
            <v>engro 7th floor</v>
          </cell>
          <cell r="C24057" t="str">
            <v>salary</v>
          </cell>
          <cell r="D24057" t="str">
            <v>Shahzaib salary</v>
          </cell>
          <cell r="E24057">
            <v>52000</v>
          </cell>
        </row>
        <row r="24058">
          <cell r="B24058" t="str">
            <v>State life Insurance</v>
          </cell>
          <cell r="C24058" t="str">
            <v>material</v>
          </cell>
          <cell r="D24058" t="str">
            <v>purchased 3 carton black tapes</v>
          </cell>
          <cell r="E24058">
            <v>23100</v>
          </cell>
        </row>
        <row r="24059">
          <cell r="B24059" t="str">
            <v>Imtiaz saddar</v>
          </cell>
          <cell r="C24059" t="str">
            <v>material</v>
          </cell>
          <cell r="D24059" t="str">
            <v>To mukhtar for misc purchases</v>
          </cell>
          <cell r="E24059">
            <v>9180</v>
          </cell>
        </row>
        <row r="24060">
          <cell r="B24060" t="str">
            <v>State life Insurance</v>
          </cell>
          <cell r="C24060" t="str">
            <v>fuel</v>
          </cell>
          <cell r="D24060" t="str">
            <v>to mukhtar (uptodate is 2500)</v>
          </cell>
          <cell r="E24060">
            <v>3000</v>
          </cell>
        </row>
        <row r="24061">
          <cell r="B24061" t="str">
            <v>State life Insurance</v>
          </cell>
          <cell r="C24061" t="str">
            <v>adam regger</v>
          </cell>
          <cell r="D24061" t="str">
            <v>cash paid</v>
          </cell>
          <cell r="E24061">
            <v>25000</v>
          </cell>
        </row>
        <row r="24062">
          <cell r="B24062" t="str">
            <v>State life Insurance</v>
          </cell>
          <cell r="C24062" t="str">
            <v>salary</v>
          </cell>
          <cell r="D24062" t="str">
            <v>Usman ghani salary</v>
          </cell>
          <cell r="E24062">
            <v>17670</v>
          </cell>
        </row>
        <row r="24063">
          <cell r="B24063" t="str">
            <v>CITI Bank</v>
          </cell>
          <cell r="C24063" t="str">
            <v>Bonus</v>
          </cell>
          <cell r="D24063" t="str">
            <v>paid to umair</v>
          </cell>
          <cell r="E24063">
            <v>15000</v>
          </cell>
        </row>
        <row r="24064">
          <cell r="B24064" t="str">
            <v>office</v>
          </cell>
          <cell r="C24064" t="str">
            <v>Bonus</v>
          </cell>
          <cell r="D24064" t="str">
            <v>Paid to ahsan office</v>
          </cell>
          <cell r="E24064">
            <v>25500</v>
          </cell>
        </row>
        <row r="24065">
          <cell r="B24065" t="str">
            <v>office</v>
          </cell>
          <cell r="C24065" t="str">
            <v>Bonus</v>
          </cell>
          <cell r="D24065" t="str">
            <v>Paid to ashraf bhai</v>
          </cell>
          <cell r="E24065">
            <v>47500</v>
          </cell>
        </row>
        <row r="24066">
          <cell r="B24066" t="str">
            <v>office</v>
          </cell>
          <cell r="C24066" t="str">
            <v>Bonus</v>
          </cell>
          <cell r="D24066" t="str">
            <v>Paid to Rehan</v>
          </cell>
          <cell r="E24066">
            <v>50000</v>
          </cell>
        </row>
        <row r="24067">
          <cell r="B24067" t="str">
            <v>CITI Bank</v>
          </cell>
          <cell r="C24067" t="str">
            <v>Bonus</v>
          </cell>
          <cell r="D24067" t="str">
            <v>Jahangeer</v>
          </cell>
          <cell r="E24067">
            <v>45000</v>
          </cell>
        </row>
        <row r="24068">
          <cell r="B24068" t="str">
            <v>BAH fire work</v>
          </cell>
          <cell r="C24068" t="str">
            <v>salary</v>
          </cell>
          <cell r="D24068" t="str">
            <v>Saad last salary (he left)</v>
          </cell>
          <cell r="E24068">
            <v>34150</v>
          </cell>
        </row>
        <row r="24069">
          <cell r="B24069" t="str">
            <v>Meezan bank Head office</v>
          </cell>
          <cell r="C24069" t="str">
            <v>fare</v>
          </cell>
          <cell r="D24069" t="str">
            <v>paid from air guide to meezan</v>
          </cell>
          <cell r="E24069">
            <v>3000</v>
          </cell>
        </row>
        <row r="24070">
          <cell r="B24070" t="str">
            <v>office</v>
          </cell>
          <cell r="C24070" t="str">
            <v>Bonus</v>
          </cell>
          <cell r="D24070" t="str">
            <v>Kamran office</v>
          </cell>
          <cell r="E24070">
            <v>28500</v>
          </cell>
        </row>
        <row r="24071">
          <cell r="B24071" t="str">
            <v>O/M The Place</v>
          </cell>
          <cell r="C24071" t="str">
            <v>Bonus</v>
          </cell>
          <cell r="D24071" t="str">
            <v>Mumtaz</v>
          </cell>
          <cell r="E24071">
            <v>23750</v>
          </cell>
        </row>
        <row r="24072">
          <cell r="B24072" t="str">
            <v>State life Insurance</v>
          </cell>
          <cell r="C24072" t="str">
            <v>fare</v>
          </cell>
          <cell r="D24072" t="str">
            <v>paid for steelex pipe</v>
          </cell>
          <cell r="E24072">
            <v>3000</v>
          </cell>
        </row>
        <row r="24073">
          <cell r="B24073" t="str">
            <v>State life Insurance</v>
          </cell>
          <cell r="C24073" t="str">
            <v>fare</v>
          </cell>
          <cell r="D24073" t="str">
            <v>paid for steelex pipe</v>
          </cell>
          <cell r="E24073">
            <v>3000</v>
          </cell>
        </row>
        <row r="24074">
          <cell r="B24074" t="str">
            <v>State life Insurance</v>
          </cell>
          <cell r="C24074" t="str">
            <v>fast cool</v>
          </cell>
          <cell r="D24074" t="str">
            <v>Online by BH to Zulfiqaur care of fast cool - isolation valves purchased for state life  3/8" = 140   &amp;   5/8"  = 140</v>
          </cell>
          <cell r="E24074">
            <v>500000</v>
          </cell>
        </row>
        <row r="24075">
          <cell r="B24075" t="str">
            <v>Gul Ahmed</v>
          </cell>
          <cell r="C24075" t="str">
            <v>Adnan Hyder</v>
          </cell>
          <cell r="D24075" t="str">
            <v>Online by adeel to adnan hyder</v>
          </cell>
          <cell r="E24075">
            <v>115000</v>
          </cell>
        </row>
        <row r="24076">
          <cell r="B24076" t="str">
            <v>BAH fire work</v>
          </cell>
          <cell r="C24076" t="str">
            <v>rohail sheikh</v>
          </cell>
          <cell r="D24076" t="str">
            <v>Online by adeel to Rohail sheikh</v>
          </cell>
          <cell r="E24076">
            <v>90000</v>
          </cell>
        </row>
        <row r="24077">
          <cell r="B24077" t="str">
            <v>BAH fire work</v>
          </cell>
          <cell r="C24077" t="str">
            <v>Zaman contractor</v>
          </cell>
          <cell r="D24077" t="str">
            <v>online by adeel to zaman contractor</v>
          </cell>
          <cell r="E24077">
            <v>100000</v>
          </cell>
        </row>
        <row r="24078">
          <cell r="B24078" t="str">
            <v>NICVD</v>
          </cell>
          <cell r="C24078" t="str">
            <v>Bonus</v>
          </cell>
          <cell r="D24078" t="str">
            <v xml:space="preserve">Imran , Irfan + Fahad </v>
          </cell>
          <cell r="E24078">
            <v>62500</v>
          </cell>
        </row>
        <row r="24079">
          <cell r="B24079" t="str">
            <v>State life Insurance</v>
          </cell>
          <cell r="C24079" t="str">
            <v>fast cool</v>
          </cell>
          <cell r="D24079" t="str">
            <v>purchased isolation valves (remaining cash for above valve deal from fast cool</v>
          </cell>
          <cell r="E24079">
            <v>520000</v>
          </cell>
        </row>
        <row r="24080">
          <cell r="B24080" t="str">
            <v>State life Insurance</v>
          </cell>
          <cell r="C24080" t="str">
            <v>material</v>
          </cell>
          <cell r="D24080" t="str">
            <v>purchased 2 kg copper rods</v>
          </cell>
          <cell r="E24080">
            <v>11400</v>
          </cell>
        </row>
        <row r="24081">
          <cell r="B24081" t="str">
            <v>office</v>
          </cell>
          <cell r="C24081" t="str">
            <v>misc</v>
          </cell>
          <cell r="D24081" t="str">
            <v>umer for office use</v>
          </cell>
          <cell r="E24081">
            <v>5000</v>
          </cell>
        </row>
        <row r="24082">
          <cell r="B24082" t="str">
            <v>office</v>
          </cell>
          <cell r="C24082" t="str">
            <v>water tanker</v>
          </cell>
          <cell r="D24082" t="str">
            <v>cash paid</v>
          </cell>
          <cell r="E24082">
            <v>5330</v>
          </cell>
        </row>
        <row r="24083">
          <cell r="B24083" t="str">
            <v>office</v>
          </cell>
          <cell r="C24083" t="str">
            <v>Bonus</v>
          </cell>
          <cell r="D24083" t="str">
            <v>shahzaib + Mukhtar + umer + mossi bunus</v>
          </cell>
          <cell r="E24083">
            <v>67000</v>
          </cell>
        </row>
        <row r="24084">
          <cell r="B24084" t="str">
            <v>office</v>
          </cell>
          <cell r="C24084" t="str">
            <v>medication</v>
          </cell>
          <cell r="D24084" t="str">
            <v>umer for medication</v>
          </cell>
          <cell r="E24084">
            <v>1500</v>
          </cell>
        </row>
        <row r="24085">
          <cell r="B24085" t="str">
            <v>O/M The Place</v>
          </cell>
          <cell r="C24085" t="str">
            <v>Bonus</v>
          </cell>
          <cell r="D24085" t="str">
            <v>paid for 3 staff</v>
          </cell>
          <cell r="E24085">
            <v>44750</v>
          </cell>
        </row>
        <row r="24086">
          <cell r="B24086" t="str">
            <v>BAF maintenance</v>
          </cell>
          <cell r="C24086" t="str">
            <v>Bonus</v>
          </cell>
          <cell r="D24086" t="str">
            <v>Shahid painter, nadeem painter, asif, naveed, saqib</v>
          </cell>
          <cell r="E24086">
            <v>75000</v>
          </cell>
        </row>
        <row r="24087">
          <cell r="B24087" t="str">
            <v>CITI Bank</v>
          </cell>
          <cell r="C24087" t="str">
            <v>material</v>
          </cell>
          <cell r="D24087" t="str">
            <v>purchased cable tie</v>
          </cell>
          <cell r="E24087">
            <v>470</v>
          </cell>
        </row>
        <row r="24088">
          <cell r="B24088" t="str">
            <v>Bahria project</v>
          </cell>
          <cell r="C24088" t="str">
            <v>Bonus</v>
          </cell>
          <cell r="D24088" t="str">
            <v>Amjad + Waseem haider</v>
          </cell>
          <cell r="E24088">
            <v>37500</v>
          </cell>
        </row>
        <row r="24089">
          <cell r="B24089" t="str">
            <v>CITI Bank</v>
          </cell>
          <cell r="C24089" t="str">
            <v>Bonus</v>
          </cell>
          <cell r="D24089" t="str">
            <v>jawed</v>
          </cell>
          <cell r="E24089">
            <v>10000</v>
          </cell>
        </row>
        <row r="24090">
          <cell r="B24090" t="str">
            <v>Meezan Gujranwala</v>
          </cell>
          <cell r="C24090" t="str">
            <v>salary</v>
          </cell>
          <cell r="D24090" t="str">
            <v>online by adeel to M, Toquqeer for salary + Eidi</v>
          </cell>
          <cell r="E24090">
            <v>159400</v>
          </cell>
        </row>
        <row r="24091">
          <cell r="B24091" t="str">
            <v>Imtiaz saddar</v>
          </cell>
          <cell r="C24091" t="str">
            <v>Bonus</v>
          </cell>
          <cell r="D24091" t="str">
            <v>chacha lateef, Abbas, Qayyum and Abid</v>
          </cell>
          <cell r="E24091">
            <v>73500</v>
          </cell>
        </row>
        <row r="24092">
          <cell r="B24092" t="str">
            <v>J outlet Quetta</v>
          </cell>
          <cell r="C24092" t="str">
            <v>fare</v>
          </cell>
          <cell r="D24092" t="str">
            <v>paid to sammad agha</v>
          </cell>
          <cell r="E24092">
            <v>8000</v>
          </cell>
        </row>
        <row r="24093">
          <cell r="B24093" t="str">
            <v>Fortress Mall</v>
          </cell>
          <cell r="C24093" t="str">
            <v>fare</v>
          </cell>
          <cell r="D24093" t="str">
            <v>paid</v>
          </cell>
          <cell r="E24093">
            <v>3000</v>
          </cell>
        </row>
        <row r="24094">
          <cell r="B24094" t="str">
            <v>BAH fire work</v>
          </cell>
          <cell r="C24094" t="str">
            <v>Bonus</v>
          </cell>
          <cell r="D24094" t="str">
            <v>TO asif hussain</v>
          </cell>
          <cell r="E24094">
            <v>17500</v>
          </cell>
        </row>
        <row r="24095">
          <cell r="B24095" t="str">
            <v>FTC Floors</v>
          </cell>
          <cell r="C24095" t="str">
            <v>Bonus</v>
          </cell>
          <cell r="D24095" t="str">
            <v>to ftc staff bonus</v>
          </cell>
          <cell r="E24095">
            <v>87000</v>
          </cell>
        </row>
        <row r="24096">
          <cell r="B24096" t="str">
            <v>State life Insurance</v>
          </cell>
          <cell r="C24096" t="str">
            <v>fare</v>
          </cell>
          <cell r="D24096" t="str">
            <v>paid</v>
          </cell>
          <cell r="E24096">
            <v>1000</v>
          </cell>
        </row>
        <row r="24097">
          <cell r="B24097" t="str">
            <v>Imtiaz saddar</v>
          </cell>
          <cell r="C24097" t="str">
            <v>Bonus</v>
          </cell>
          <cell r="D24097" t="str">
            <v>khushnood bonus</v>
          </cell>
          <cell r="E24097">
            <v>30000</v>
          </cell>
        </row>
        <row r="24098">
          <cell r="B24098" t="str">
            <v>office</v>
          </cell>
          <cell r="C24098" t="str">
            <v>Bonus</v>
          </cell>
          <cell r="D24098" t="str">
            <v>irfan bhai</v>
          </cell>
          <cell r="E24098">
            <v>23500</v>
          </cell>
        </row>
        <row r="24099">
          <cell r="B24099" t="str">
            <v>10pearl NASTP</v>
          </cell>
          <cell r="C24099" t="str">
            <v>Bonus</v>
          </cell>
          <cell r="D24099" t="str">
            <v>TO waqas (given to israr bhai)</v>
          </cell>
          <cell r="E24099">
            <v>27500</v>
          </cell>
        </row>
        <row r="24100">
          <cell r="B24100" t="str">
            <v>BAH fire work</v>
          </cell>
          <cell r="C24100" t="str">
            <v>Bonus</v>
          </cell>
          <cell r="D24100" t="str">
            <v>To umair ali</v>
          </cell>
          <cell r="E24100">
            <v>17500</v>
          </cell>
        </row>
        <row r="24101">
          <cell r="B24101" t="str">
            <v>J outlet Quetta</v>
          </cell>
          <cell r="C24101" t="str">
            <v>material</v>
          </cell>
          <cell r="D24101" t="str">
            <v>Online by BH to M Ahsan for Quetta food expenses</v>
          </cell>
          <cell r="E24101">
            <v>45000</v>
          </cell>
        </row>
        <row r="24102">
          <cell r="B24102" t="str">
            <v>State life Insurance</v>
          </cell>
          <cell r="C24102" t="str">
            <v>Crescent corporation</v>
          </cell>
          <cell r="D24102" t="str">
            <v>online by adeel to creseent</v>
          </cell>
          <cell r="E24102">
            <v>191372</v>
          </cell>
        </row>
        <row r="24103">
          <cell r="B24103" t="str">
            <v>Gul Ahmed</v>
          </cell>
          <cell r="C24103" t="str">
            <v>salary</v>
          </cell>
          <cell r="D24103" t="str">
            <v>online by adeel to Israr Ahmed</v>
          </cell>
          <cell r="E24103">
            <v>280500</v>
          </cell>
        </row>
        <row r="24104">
          <cell r="B24104" t="str">
            <v>KANTEEN Islamabad</v>
          </cell>
          <cell r="C24104" t="str">
            <v>salary</v>
          </cell>
          <cell r="D24104" t="str">
            <v>online by adeel to ahsan for kanteen</v>
          </cell>
          <cell r="E24104">
            <v>191333</v>
          </cell>
        </row>
        <row r="24105">
          <cell r="B24105" t="str">
            <v xml:space="preserve">O/M Nue Multiplex </v>
          </cell>
          <cell r="C24105" t="str">
            <v>salary</v>
          </cell>
          <cell r="D24105" t="str">
            <v>Online by adeel to Hassan for RMR salaries</v>
          </cell>
          <cell r="E24105">
            <v>308997</v>
          </cell>
        </row>
        <row r="24106">
          <cell r="B24106" t="str">
            <v>State life Insurance</v>
          </cell>
          <cell r="C24106" t="str">
            <v>Moiz ul Haq</v>
          </cell>
          <cell r="D24106" t="str">
            <v>Online by BH to Moiz ul Haq for State life Moiz sajid labour</v>
          </cell>
          <cell r="E24106">
            <v>600000</v>
          </cell>
        </row>
        <row r="24107">
          <cell r="B24107" t="str">
            <v>J out let DML</v>
          </cell>
          <cell r="C24107" t="str">
            <v>HS ahmed ally</v>
          </cell>
          <cell r="D24107" t="str">
            <v>Online by BH to Hassan shabbir care of HS Amed ally for Fischer final payment in lahore projects</v>
          </cell>
          <cell r="E24107">
            <v>35000</v>
          </cell>
        </row>
        <row r="24108">
          <cell r="B24108" t="str">
            <v>Imtiaz saddar</v>
          </cell>
          <cell r="C24108" t="str">
            <v>material</v>
          </cell>
          <cell r="D24108" t="str">
            <v>purchased dis cutter from hamza elxtrci</v>
          </cell>
          <cell r="E24108">
            <v>15000</v>
          </cell>
        </row>
        <row r="24109">
          <cell r="B24109" t="str">
            <v>BAH fire work</v>
          </cell>
          <cell r="C24109" t="str">
            <v>Bonus</v>
          </cell>
          <cell r="D24109" t="str">
            <v>TO rohail sheikh</v>
          </cell>
          <cell r="E24109">
            <v>20000</v>
          </cell>
        </row>
        <row r="24110">
          <cell r="B24110" t="str">
            <v>office</v>
          </cell>
          <cell r="C24110" t="str">
            <v>misc</v>
          </cell>
          <cell r="D24110" t="str">
            <v>umer for office use</v>
          </cell>
          <cell r="E24110">
            <v>3500</v>
          </cell>
        </row>
        <row r="24111">
          <cell r="B24111" t="str">
            <v>J outlet Quetta</v>
          </cell>
          <cell r="C24111" t="str">
            <v>charity</v>
          </cell>
          <cell r="D24111" t="str">
            <v>given by Rehan to needy family</v>
          </cell>
          <cell r="E24111">
            <v>5000</v>
          </cell>
        </row>
        <row r="24112">
          <cell r="B24112" t="str">
            <v>State life Insurance</v>
          </cell>
          <cell r="C24112" t="str">
            <v>material</v>
          </cell>
          <cell r="D24112" t="str">
            <v>purchased 3 tin weldon solution</v>
          </cell>
          <cell r="E24112">
            <v>6000</v>
          </cell>
        </row>
        <row r="24113">
          <cell r="B24113" t="str">
            <v>10pearl NASTP</v>
          </cell>
          <cell r="C24113" t="str">
            <v>Naeem</v>
          </cell>
          <cell r="D24113" t="str">
            <v>TO naeed qureshi for control wiring (givne to israr bhai)</v>
          </cell>
          <cell r="E24113">
            <v>10000</v>
          </cell>
        </row>
        <row r="24114">
          <cell r="B24114" t="str">
            <v>State life Insurance</v>
          </cell>
          <cell r="C24114" t="str">
            <v>material</v>
          </cell>
          <cell r="D24114" t="str">
            <v>purchased 6 carton tapes from puri traders</v>
          </cell>
          <cell r="E24114">
            <v>46500</v>
          </cell>
        </row>
        <row r="24115">
          <cell r="B24115" t="str">
            <v>O/M The Place</v>
          </cell>
          <cell r="C24115" t="str">
            <v>material</v>
          </cell>
          <cell r="D24115" t="str">
            <v>purchsed R 410 gas 1 kg and Rrr 1 kg by sufyan</v>
          </cell>
          <cell r="E24115">
            <v>9000</v>
          </cell>
        </row>
        <row r="24116">
          <cell r="B24116" t="str">
            <v>Imtiaz saddar</v>
          </cell>
          <cell r="C24116" t="str">
            <v>Bonus</v>
          </cell>
          <cell r="D24116" t="str">
            <v>to gul sher</v>
          </cell>
          <cell r="E24116">
            <v>15000</v>
          </cell>
        </row>
        <row r="24117">
          <cell r="B24117" t="str">
            <v>Abbot pharma</v>
          </cell>
          <cell r="C24117" t="str">
            <v>misc</v>
          </cell>
          <cell r="D24117" t="str">
            <v>jahnageer mobile balance</v>
          </cell>
          <cell r="E24117">
            <v>1500</v>
          </cell>
        </row>
        <row r="24118">
          <cell r="B24118" t="str">
            <v>office</v>
          </cell>
          <cell r="C24118" t="str">
            <v>mineral water</v>
          </cell>
          <cell r="D24118" t="str">
            <v>paid</v>
          </cell>
          <cell r="E24118">
            <v>2640</v>
          </cell>
        </row>
        <row r="24119">
          <cell r="B24119" t="str">
            <v>State life Insurance</v>
          </cell>
          <cell r="C24119" t="str">
            <v>builty</v>
          </cell>
          <cell r="D24119" t="str">
            <v>paid for copper pipe</v>
          </cell>
          <cell r="E24119">
            <v>2500</v>
          </cell>
        </row>
        <row r="24120">
          <cell r="B24120" t="str">
            <v>Fortress Mall</v>
          </cell>
          <cell r="C24120" t="str">
            <v>salary</v>
          </cell>
          <cell r="D24120" t="str">
            <v>Online by BH to Noman for his staff salaries and bonus</v>
          </cell>
          <cell r="E24120">
            <v>423000</v>
          </cell>
        </row>
        <row r="24121">
          <cell r="B24121" t="str">
            <v>EY 17th &amp; 18th Floor</v>
          </cell>
          <cell r="C24121" t="str">
            <v>misc</v>
          </cell>
          <cell r="D24121" t="str">
            <v>Online by BH to Faiz Ahmed for Jahanger bike repairing</v>
          </cell>
          <cell r="E24121">
            <v>20000</v>
          </cell>
        </row>
        <row r="24122">
          <cell r="B24122" t="str">
            <v>State life Insurance</v>
          </cell>
          <cell r="C24122" t="str">
            <v>photocopies</v>
          </cell>
          <cell r="D24122" t="str">
            <v>cash paid</v>
          </cell>
          <cell r="E24122">
            <v>11000</v>
          </cell>
        </row>
        <row r="24123">
          <cell r="B24123" t="str">
            <v>State life Insurance</v>
          </cell>
          <cell r="C24123" t="str">
            <v>Bonus</v>
          </cell>
          <cell r="D24123" t="str">
            <v>to moiz for bonus</v>
          </cell>
          <cell r="E24123">
            <v>15000</v>
          </cell>
        </row>
        <row r="24124">
          <cell r="B24124" t="str">
            <v>Gul Ahmed</v>
          </cell>
          <cell r="C24124" t="str">
            <v>Bonus</v>
          </cell>
          <cell r="D24124" t="str">
            <v>kamran bonus</v>
          </cell>
          <cell r="E24124">
            <v>17500</v>
          </cell>
        </row>
        <row r="24125">
          <cell r="B24125" t="str">
            <v>Imtiaz saddar</v>
          </cell>
          <cell r="C24125" t="str">
            <v>charity</v>
          </cell>
          <cell r="D24125" t="str">
            <v>given by Rehan to needy family</v>
          </cell>
          <cell r="E24125">
            <v>10000</v>
          </cell>
        </row>
        <row r="24126">
          <cell r="B24126" t="str">
            <v>State life Insurance</v>
          </cell>
          <cell r="C24126" t="str">
            <v>Bonus</v>
          </cell>
          <cell r="D24126" t="str">
            <v>Adnan + mateen Bonus</v>
          </cell>
          <cell r="E24126">
            <v>25000</v>
          </cell>
        </row>
        <row r="24127">
          <cell r="B24127" t="str">
            <v>State life Insurance</v>
          </cell>
          <cell r="C24127" t="str">
            <v>fare</v>
          </cell>
          <cell r="D24127" t="str">
            <v>paid</v>
          </cell>
          <cell r="E24127">
            <v>1500</v>
          </cell>
        </row>
        <row r="24128">
          <cell r="B24128" t="str">
            <v>office</v>
          </cell>
          <cell r="C24128" t="str">
            <v>misc</v>
          </cell>
          <cell r="D24128" t="str">
            <v>umer for office use</v>
          </cell>
          <cell r="E24128">
            <v>3500</v>
          </cell>
        </row>
        <row r="24129">
          <cell r="B24129" t="str">
            <v>NICVD</v>
          </cell>
          <cell r="C24129" t="str">
            <v>wazeer duct</v>
          </cell>
          <cell r="D24129" t="str">
            <v>cash paid (rec by wazeer)</v>
          </cell>
          <cell r="E24129">
            <v>61000</v>
          </cell>
        </row>
        <row r="24130">
          <cell r="B24130" t="str">
            <v>State life Insurance</v>
          </cell>
          <cell r="C24130" t="str">
            <v>fare</v>
          </cell>
          <cell r="D24130" t="str">
            <v>paid</v>
          </cell>
          <cell r="E24130">
            <v>2500</v>
          </cell>
        </row>
        <row r="24131">
          <cell r="B24131" t="str">
            <v>NICVD</v>
          </cell>
          <cell r="C24131" t="str">
            <v>material</v>
          </cell>
          <cell r="D24131" t="str">
            <v>purchased 2.5mm 4 core 2 coil purchased from majid aram bagh</v>
          </cell>
          <cell r="E24131">
            <v>110000</v>
          </cell>
        </row>
        <row r="24132">
          <cell r="B24132" t="str">
            <v>Meezan bank Head office</v>
          </cell>
          <cell r="C24132" t="str">
            <v>Bonus</v>
          </cell>
          <cell r="D24132" t="str">
            <v>TO amir engr</v>
          </cell>
          <cell r="E24132">
            <v>15000</v>
          </cell>
        </row>
        <row r="24133">
          <cell r="B24133" t="str">
            <v>State life Insurance</v>
          </cell>
          <cell r="C24133" t="str">
            <v>fare</v>
          </cell>
          <cell r="D24133" t="str">
            <v>paid</v>
          </cell>
          <cell r="E24133">
            <v>5300</v>
          </cell>
        </row>
        <row r="24134">
          <cell r="B24134" t="str">
            <v>Abbot pharma</v>
          </cell>
          <cell r="C24134" t="str">
            <v>fare</v>
          </cell>
          <cell r="D24134" t="str">
            <v>paid</v>
          </cell>
          <cell r="E24134">
            <v>500</v>
          </cell>
        </row>
        <row r="24135">
          <cell r="B24135" t="str">
            <v>Imtiaz saddar</v>
          </cell>
          <cell r="C24135" t="str">
            <v>misc</v>
          </cell>
          <cell r="D24135" t="str">
            <v>Super card to amir engr (May 25)</v>
          </cell>
          <cell r="E24135">
            <v>1500</v>
          </cell>
        </row>
        <row r="24136">
          <cell r="B24136" t="str">
            <v>EY 17th &amp; 18th Floor</v>
          </cell>
          <cell r="C24136" t="str">
            <v>misc</v>
          </cell>
          <cell r="D24136" t="str">
            <v>purchased lock and keys</v>
          </cell>
          <cell r="E24136">
            <v>740</v>
          </cell>
        </row>
        <row r="24137">
          <cell r="B24137" t="str">
            <v>Meezan Gujranwala</v>
          </cell>
          <cell r="C24137" t="str">
            <v>material</v>
          </cell>
          <cell r="D24137" t="str">
            <v>Online by BH to M salman riaz for pipe and fittings for meezan gujranwala</v>
          </cell>
          <cell r="E24137">
            <v>102860</v>
          </cell>
        </row>
        <row r="24138">
          <cell r="B24138" t="str">
            <v>KANTEEN Islamabad</v>
          </cell>
          <cell r="C24138" t="str">
            <v>Waqas Akram</v>
          </cell>
          <cell r="D24138" t="str">
            <v>Online by BH to M. Waqas Akram for Ac piping labour Kanteen f6 Islamabad</v>
          </cell>
          <cell r="E24138">
            <v>50000</v>
          </cell>
        </row>
        <row r="24139">
          <cell r="B24139" t="str">
            <v>State life Insurance</v>
          </cell>
          <cell r="C24139" t="str">
            <v>industrial instrumentation</v>
          </cell>
          <cell r="D24139" t="str">
            <v>Online by adeel to industrial instrumentation for wire purchaed</v>
          </cell>
          <cell r="E24139">
            <v>165000</v>
          </cell>
        </row>
        <row r="24140">
          <cell r="B24140" t="str">
            <v>Meezan Gujranwala</v>
          </cell>
          <cell r="C24140" t="str">
            <v>Material</v>
          </cell>
          <cell r="D24140" t="str">
            <v>Online by adeel to touqeer for material</v>
          </cell>
          <cell r="E24140">
            <v>100000</v>
          </cell>
        </row>
        <row r="24141">
          <cell r="B24141" t="str">
            <v>State life Insurance</v>
          </cell>
          <cell r="C24141" t="str">
            <v>drawings</v>
          </cell>
          <cell r="D24141" t="str">
            <v>paid to azam corpotation</v>
          </cell>
          <cell r="E24141">
            <v>15000</v>
          </cell>
        </row>
        <row r="24142">
          <cell r="B24142" t="str">
            <v xml:space="preserve">MHR Personal </v>
          </cell>
          <cell r="C24142" t="str">
            <v>rehana rehman</v>
          </cell>
          <cell r="D24142" t="str">
            <v>ufone super card</v>
          </cell>
          <cell r="E24142">
            <v>1400</v>
          </cell>
        </row>
        <row r="24143">
          <cell r="B24143" t="str">
            <v>KANTEEN Islamabad</v>
          </cell>
          <cell r="C24143" t="str">
            <v>material</v>
          </cell>
          <cell r="D24143" t="str">
            <v>misc purchases by Engr Ahsan</v>
          </cell>
          <cell r="E24143">
            <v>121500</v>
          </cell>
        </row>
        <row r="24144">
          <cell r="B24144" t="str">
            <v>office</v>
          </cell>
          <cell r="C24144" t="str">
            <v>material</v>
          </cell>
          <cell r="D24144" t="str">
            <v>purchased A4 rim 4 carton, A3 rim and 4 boxes blue pens from al hamd stationers</v>
          </cell>
          <cell r="E24144">
            <v>16800</v>
          </cell>
        </row>
        <row r="24145">
          <cell r="B24145" t="str">
            <v>State life Insurance</v>
          </cell>
          <cell r="C24145" t="str">
            <v>iqbal core</v>
          </cell>
          <cell r="D24145" t="str">
            <v>paid for 8 cores</v>
          </cell>
          <cell r="E24145">
            <v>10000</v>
          </cell>
        </row>
        <row r="24146">
          <cell r="B24146" t="str">
            <v>BAF maintenance</v>
          </cell>
          <cell r="C24146" t="str">
            <v>iqbal core</v>
          </cell>
          <cell r="D24146" t="str">
            <v>paid for 2 cores</v>
          </cell>
          <cell r="E24146">
            <v>4000</v>
          </cell>
        </row>
        <row r="24147">
          <cell r="B24147" t="str">
            <v>Bahria project</v>
          </cell>
          <cell r="C24147" t="str">
            <v>iqbal core</v>
          </cell>
          <cell r="D24147" t="str">
            <v>paid for 1 cores</v>
          </cell>
          <cell r="E24147">
            <v>4000</v>
          </cell>
        </row>
        <row r="24148">
          <cell r="B24148" t="str">
            <v>office</v>
          </cell>
          <cell r="C24148" t="str">
            <v>misc</v>
          </cell>
          <cell r="D24148" t="str">
            <v>umer for office use</v>
          </cell>
          <cell r="E24148">
            <v>4000</v>
          </cell>
        </row>
        <row r="24149">
          <cell r="B24149" t="str">
            <v>State life Insurance</v>
          </cell>
          <cell r="C24149" t="str">
            <v>material</v>
          </cell>
          <cell r="D24149" t="str">
            <v>purchsed rubber isolator from saeed manzil 500 nos</v>
          </cell>
          <cell r="E24149">
            <v>15000</v>
          </cell>
        </row>
        <row r="24150">
          <cell r="B24150" t="str">
            <v>State life Insurance</v>
          </cell>
          <cell r="C24150" t="str">
            <v>AAZ Enterprises</v>
          </cell>
          <cell r="D24150" t="str">
            <v>purchased regrigeration R141B - 1 Jug</v>
          </cell>
          <cell r="E24150">
            <v>26000</v>
          </cell>
        </row>
        <row r="24151">
          <cell r="B24151" t="str">
            <v>BAH fire work</v>
          </cell>
          <cell r="C24151" t="str">
            <v>rohail sheikh</v>
          </cell>
          <cell r="D24151" t="str">
            <v>to rohail for Sunday lunch tea and fuel for 5 days</v>
          </cell>
          <cell r="E24151">
            <v>4800</v>
          </cell>
        </row>
        <row r="24152">
          <cell r="B24152" t="str">
            <v>office</v>
          </cell>
          <cell r="C24152" t="str">
            <v>misc</v>
          </cell>
          <cell r="D24152" t="str">
            <v>Israr bhai laptop cable changed and troublehsoot</v>
          </cell>
          <cell r="E24152">
            <v>2500</v>
          </cell>
        </row>
        <row r="24153">
          <cell r="B24153" t="str">
            <v>BAF maintenance</v>
          </cell>
          <cell r="C24153" t="str">
            <v>material</v>
          </cell>
          <cell r="D24153" t="str">
            <v>purchaed pope revit, scre bolt and cutting disc</v>
          </cell>
          <cell r="E24153">
            <v>4290</v>
          </cell>
        </row>
        <row r="24154">
          <cell r="B24154" t="str">
            <v>engro 7th floor</v>
          </cell>
          <cell r="C24154" t="str">
            <v>Bonus</v>
          </cell>
          <cell r="D24154" t="str">
            <v>to laraib</v>
          </cell>
          <cell r="E24154">
            <v>15000</v>
          </cell>
        </row>
        <row r="24155">
          <cell r="B24155" t="str">
            <v>EY 17th &amp; 18th Floor</v>
          </cell>
          <cell r="C24155" t="str">
            <v>fare</v>
          </cell>
          <cell r="D24155" t="str">
            <v>paid</v>
          </cell>
          <cell r="E24155">
            <v>1500</v>
          </cell>
        </row>
        <row r="24156">
          <cell r="B24156" t="str">
            <v>Imtiaz saddar</v>
          </cell>
          <cell r="C24156" t="str">
            <v>fare</v>
          </cell>
          <cell r="D24156" t="str">
            <v>paid</v>
          </cell>
          <cell r="E24156">
            <v>1000</v>
          </cell>
        </row>
        <row r="24157">
          <cell r="B24157" t="str">
            <v>CITI Bank</v>
          </cell>
          <cell r="C24157" t="str">
            <v>fare</v>
          </cell>
          <cell r="D24157" t="str">
            <v>paid for card shifitng to bykia sabro ware house</v>
          </cell>
          <cell r="E24157">
            <v>550</v>
          </cell>
        </row>
        <row r="24158">
          <cell r="B24158" t="str">
            <v>engro 7th floor</v>
          </cell>
          <cell r="C24158" t="str">
            <v>material</v>
          </cell>
          <cell r="D24158" t="str">
            <v>misc material by laraib</v>
          </cell>
          <cell r="E24158">
            <v>3000</v>
          </cell>
        </row>
        <row r="24159">
          <cell r="B24159" t="str">
            <v>Abbot pharma</v>
          </cell>
          <cell r="C24159" t="str">
            <v>fuel</v>
          </cell>
          <cell r="D24159" t="str">
            <v>to laraib</v>
          </cell>
          <cell r="E24159">
            <v>250</v>
          </cell>
        </row>
        <row r="24160">
          <cell r="B24160" t="str">
            <v>J outlet Quetta</v>
          </cell>
          <cell r="C24160" t="str">
            <v>ahsan insulation</v>
          </cell>
          <cell r="D24160" t="str">
            <v>Online by BH to Ahsan for ducting labour Quetta</v>
          </cell>
          <cell r="E24160">
            <v>300000</v>
          </cell>
        </row>
        <row r="24161">
          <cell r="B24161" t="str">
            <v>Fortress Mall</v>
          </cell>
          <cell r="C24161" t="str">
            <v>Sajjad ducting</v>
          </cell>
          <cell r="D24161" t="str">
            <v>Online by BH to M Sajjad for Ducting payment</v>
          </cell>
          <cell r="E24161">
            <v>50000</v>
          </cell>
        </row>
        <row r="24162">
          <cell r="B24162" t="str">
            <v>State life Insurance</v>
          </cell>
          <cell r="C24162" t="str">
            <v>Adnan Hyder</v>
          </cell>
          <cell r="D24162" t="str">
            <v>Online by adeel to Adnan hyder for misc expenses at site including refrigeration gas</v>
          </cell>
          <cell r="E24162">
            <v>110000</v>
          </cell>
        </row>
        <row r="24163">
          <cell r="B24163" t="str">
            <v>Meezan bank Head office</v>
          </cell>
          <cell r="C24163" t="str">
            <v>air guide</v>
          </cell>
          <cell r="D24163" t="str">
            <v>Online by adeel to MUHAMMAD JAWAD KHAN care of Air Guide
643,000/- + 357,000/- = Total = 1,000,000/-</v>
          </cell>
          <cell r="E24163">
            <v>69091</v>
          </cell>
        </row>
        <row r="24164">
          <cell r="B24164" t="str">
            <v>Tomo JPMC</v>
          </cell>
          <cell r="C24164" t="str">
            <v>air guide</v>
          </cell>
          <cell r="D24164" t="str">
            <v>Online by adeel to MUHAMMAD JAWAD KHAN care of Air Guide
643,000/- + 357,000/- = Total = 1,000,000/-</v>
          </cell>
          <cell r="E24164">
            <v>100000</v>
          </cell>
        </row>
        <row r="24165">
          <cell r="B24165" t="str">
            <v>BAH 12th Floor</v>
          </cell>
          <cell r="C24165" t="str">
            <v>air guide</v>
          </cell>
          <cell r="D24165" t="str">
            <v>Online by adeel to MUHAMMAD JAWAD KHAN care of Air Guide
643,000/- + 357,000/- = Total = 1,000,000/-</v>
          </cell>
          <cell r="E24165">
            <v>300000</v>
          </cell>
        </row>
        <row r="24166">
          <cell r="B24166" t="str">
            <v>CITI Bank</v>
          </cell>
          <cell r="C24166" t="str">
            <v>air guide</v>
          </cell>
          <cell r="D24166" t="str">
            <v>Online by adeel to MUHAMMAD JAWAD KHAN care of Air Guide
643,000/- + 357,000/- = Total = 1,000,000/-</v>
          </cell>
          <cell r="E24166">
            <v>30909</v>
          </cell>
        </row>
        <row r="24167">
          <cell r="B24167" t="str">
            <v>Tomo JPMC</v>
          </cell>
          <cell r="C24167" t="str">
            <v>air guide</v>
          </cell>
          <cell r="D24167" t="str">
            <v>Online by adeel to MUHAMMAD JAWAD KHAN care of Air Guide
643,000/- + 357,000/- = Total = 1,000,000/-</v>
          </cell>
          <cell r="E24167">
            <v>70000</v>
          </cell>
        </row>
        <row r="24168">
          <cell r="B24168" t="str">
            <v>BAH 12th Floor</v>
          </cell>
          <cell r="C24168" t="str">
            <v>air guide</v>
          </cell>
          <cell r="D24168" t="str">
            <v>Online by adeel to MUHAMMAD JAWAD KHAN care of Air Guide
643,000/- + 357,000/- = Total = 1,000,000/-</v>
          </cell>
          <cell r="E24168">
            <v>227000</v>
          </cell>
        </row>
        <row r="24169">
          <cell r="B24169" t="str">
            <v>CITI Bank</v>
          </cell>
          <cell r="C24169" t="str">
            <v>air guide</v>
          </cell>
          <cell r="D24169" t="str">
            <v>Online by adeel to MUHAMMAD JAWAD KHAN care of Air Guide
643,000/- + 357,000/- = Total = 1,000,000/-</v>
          </cell>
          <cell r="E24169">
            <v>203000</v>
          </cell>
        </row>
        <row r="24170">
          <cell r="B24170" t="str">
            <v xml:space="preserve">MHR Personal </v>
          </cell>
          <cell r="C24170" t="str">
            <v>rehana rehman</v>
          </cell>
          <cell r="D24170" t="str">
            <v>jazz mobile balance by rehan bahi acc</v>
          </cell>
          <cell r="E24170">
            <v>1500</v>
          </cell>
        </row>
        <row r="24171">
          <cell r="B24171" t="str">
            <v>Imtiaz saddar</v>
          </cell>
          <cell r="C24171" t="str">
            <v>material</v>
          </cell>
          <cell r="D24171" t="str">
            <v>repaired Grinder, LT service, LT chakka replaced</v>
          </cell>
          <cell r="E24171">
            <v>4450</v>
          </cell>
        </row>
        <row r="24172">
          <cell r="B24172" t="str">
            <v>engro 7th floor</v>
          </cell>
          <cell r="C24172" t="str">
            <v>fare</v>
          </cell>
          <cell r="D24172" t="str">
            <v>paid</v>
          </cell>
          <cell r="E24172">
            <v>800</v>
          </cell>
        </row>
        <row r="24173">
          <cell r="B24173" t="str">
            <v>NICVD</v>
          </cell>
          <cell r="C24173" t="str">
            <v>fare</v>
          </cell>
          <cell r="D24173" t="str">
            <v>paid</v>
          </cell>
          <cell r="E24173">
            <v>800</v>
          </cell>
        </row>
        <row r="24174">
          <cell r="B24174" t="str">
            <v>Spar supermarket</v>
          </cell>
          <cell r="C24174" t="str">
            <v>material</v>
          </cell>
          <cell r="D24174" t="str">
            <v>R 404 gas purchased 5 kg for FNV chiller (by Moiz)</v>
          </cell>
          <cell r="E24174">
            <v>13000</v>
          </cell>
        </row>
        <row r="24175">
          <cell r="B24175" t="str">
            <v>Imtiaz saddar</v>
          </cell>
          <cell r="C24175" t="str">
            <v>misc</v>
          </cell>
          <cell r="D24175" t="str">
            <v>Chain kuppi replaced</v>
          </cell>
          <cell r="E24175">
            <v>6000</v>
          </cell>
        </row>
        <row r="24176">
          <cell r="B24176" t="str">
            <v>Fortress Mall</v>
          </cell>
          <cell r="C24176" t="str">
            <v>material</v>
          </cell>
          <cell r="D24176" t="str">
            <v>purchased bush and tee</v>
          </cell>
          <cell r="E24176">
            <v>5600</v>
          </cell>
        </row>
        <row r="24177">
          <cell r="B24177" t="str">
            <v>State life Insurance</v>
          </cell>
          <cell r="C24177" t="str">
            <v>salary</v>
          </cell>
          <cell r="D24177" t="str">
            <v>Kamran over time release</v>
          </cell>
          <cell r="E24177">
            <v>14000</v>
          </cell>
        </row>
        <row r="24178">
          <cell r="B24178" t="str">
            <v>NASTP II</v>
          </cell>
          <cell r="C24178" t="str">
            <v>material</v>
          </cell>
          <cell r="D24178" t="str">
            <v>purchased 30 meter wire 2.5mm 3 core  PCV pipe socket, bend, lugs</v>
          </cell>
          <cell r="E24178">
            <v>24500</v>
          </cell>
        </row>
        <row r="24179">
          <cell r="B24179" t="str">
            <v>EY 19th Floor</v>
          </cell>
          <cell r="C24179" t="str">
            <v>charity</v>
          </cell>
          <cell r="D24179" t="str">
            <v>To chacha lateef as a charity purpose</v>
          </cell>
          <cell r="E24179">
            <v>10000</v>
          </cell>
        </row>
        <row r="24180">
          <cell r="B24180" t="str">
            <v>o/m visa office</v>
          </cell>
          <cell r="C24180" t="str">
            <v>material</v>
          </cell>
          <cell r="D24180" t="str">
            <v>purchased VISA office drum nylol</v>
          </cell>
          <cell r="E24180">
            <v>1500</v>
          </cell>
        </row>
        <row r="24181">
          <cell r="B24181" t="str">
            <v>office</v>
          </cell>
          <cell r="C24181" t="str">
            <v>misc</v>
          </cell>
          <cell r="D24181" t="str">
            <v>umer for office use</v>
          </cell>
          <cell r="E24181">
            <v>4000</v>
          </cell>
        </row>
        <row r="24182">
          <cell r="B24182" t="str">
            <v>CITI Bank</v>
          </cell>
          <cell r="C24182" t="str">
            <v>balancing</v>
          </cell>
          <cell r="D24182" t="str">
            <v>Online by BH to Ali raza for air balancing in various projects = 50,000</v>
          </cell>
          <cell r="E24182">
            <v>12500</v>
          </cell>
        </row>
        <row r="24183">
          <cell r="B24183" t="str">
            <v>State life Insurance</v>
          </cell>
          <cell r="C24183" t="str">
            <v>balancing</v>
          </cell>
          <cell r="D24183" t="str">
            <v>Online by BH to Ali raza for air balancing in various projects = 50,000</v>
          </cell>
          <cell r="E24183">
            <v>12500</v>
          </cell>
        </row>
        <row r="24184">
          <cell r="B24184" t="str">
            <v>Gul Ahmed</v>
          </cell>
          <cell r="C24184" t="str">
            <v>balancing</v>
          </cell>
          <cell r="D24184" t="str">
            <v>Online by BH to Ali raza for air balancing in various projects = 50,000</v>
          </cell>
          <cell r="E24184">
            <v>12500</v>
          </cell>
        </row>
        <row r="24185">
          <cell r="B24185" t="str">
            <v>engro 7th floor</v>
          </cell>
          <cell r="C24185" t="str">
            <v>balancing</v>
          </cell>
          <cell r="D24185" t="str">
            <v>Online by BH to Ali raza for air balancing in various projects = 50,000</v>
          </cell>
          <cell r="E24185">
            <v>12500</v>
          </cell>
        </row>
        <row r="24186">
          <cell r="B24186" t="str">
            <v>Fortress Mall</v>
          </cell>
          <cell r="C24186" t="str">
            <v>Safe and sound engineering</v>
          </cell>
          <cell r="D24186" t="str">
            <v>Online by BH to waqar brothers care of safe and soound for sprinklers in j outlet fortress mall</v>
          </cell>
          <cell r="E24186">
            <v>205000</v>
          </cell>
        </row>
        <row r="24187">
          <cell r="B24187" t="str">
            <v>J outlet Quetta</v>
          </cell>
          <cell r="C24187" t="str">
            <v>Safe and sound engineering</v>
          </cell>
          <cell r="D24187" t="str">
            <v>Online by BH to waqar brothers care of safe and soound for sprinklers in j outlet quetta</v>
          </cell>
          <cell r="E24187">
            <v>87000</v>
          </cell>
        </row>
        <row r="24188">
          <cell r="B24188" t="str">
            <v>J outlet Quetta</v>
          </cell>
          <cell r="C24188" t="str">
            <v>ahsan insulation</v>
          </cell>
          <cell r="D24188" t="str">
            <v>Online by BH to m Ahsan insulation for Piping labour in Quetta j dot</v>
          </cell>
          <cell r="E24188">
            <v>200000</v>
          </cell>
        </row>
        <row r="24189">
          <cell r="B24189" t="str">
            <v>Imtiaz saddar</v>
          </cell>
          <cell r="C24189" t="str">
            <v>material</v>
          </cell>
          <cell r="D24189" t="str">
            <v>misc by amir engr</v>
          </cell>
          <cell r="E24189">
            <v>8600</v>
          </cell>
        </row>
        <row r="24190">
          <cell r="B24190" t="str">
            <v>o/m visa office</v>
          </cell>
          <cell r="C24190" t="str">
            <v>material</v>
          </cell>
          <cell r="D24190" t="str">
            <v>to Israr bhai for misc material for VISA maintenance activity</v>
          </cell>
          <cell r="E24190">
            <v>20000</v>
          </cell>
        </row>
        <row r="24191">
          <cell r="B24191" t="str">
            <v>o/m visa office</v>
          </cell>
          <cell r="C24191" t="str">
            <v>fuel</v>
          </cell>
          <cell r="D24191" t="str">
            <v>to mukhtar</v>
          </cell>
          <cell r="E24191">
            <v>700</v>
          </cell>
        </row>
        <row r="24192">
          <cell r="B24192" t="str">
            <v>Abbot pharma</v>
          </cell>
          <cell r="C24192" t="str">
            <v>misc</v>
          </cell>
          <cell r="D24192" t="str">
            <v>purchased sample sheet</v>
          </cell>
          <cell r="E24192">
            <v>1000</v>
          </cell>
        </row>
        <row r="24193">
          <cell r="B24193" t="str">
            <v>Abbot pharma</v>
          </cell>
          <cell r="C24193" t="str">
            <v>fuel</v>
          </cell>
          <cell r="D24193" t="str">
            <v>to mukhtar</v>
          </cell>
          <cell r="E24193">
            <v>3000</v>
          </cell>
        </row>
        <row r="24194">
          <cell r="B24194" t="str">
            <v>office</v>
          </cell>
          <cell r="C24194" t="str">
            <v>Bonus</v>
          </cell>
          <cell r="D24194" t="str">
            <v>Rehan remaining bonus</v>
          </cell>
          <cell r="E24194">
            <v>50000</v>
          </cell>
        </row>
        <row r="24195">
          <cell r="B24195" t="str">
            <v>BAF maintenance</v>
          </cell>
          <cell r="C24195" t="str">
            <v>moiz duct sealent</v>
          </cell>
          <cell r="D24195" t="str">
            <v>purhcased 3 bucket duct sealent from moiz</v>
          </cell>
          <cell r="E24195">
            <v>47300</v>
          </cell>
        </row>
        <row r="24196">
          <cell r="B24196" t="str">
            <v>office</v>
          </cell>
          <cell r="C24196" t="str">
            <v>misc</v>
          </cell>
          <cell r="D24196" t="str">
            <v>Bilal bhai guest lunch</v>
          </cell>
          <cell r="E24196">
            <v>2250</v>
          </cell>
        </row>
        <row r="24197">
          <cell r="B24197" t="str">
            <v>J outlet Quetta</v>
          </cell>
          <cell r="C24197" t="str">
            <v>builty</v>
          </cell>
          <cell r="D24197" t="str">
            <v>paid for sprinkler and extinghuishers</v>
          </cell>
          <cell r="E24197">
            <v>3100</v>
          </cell>
        </row>
        <row r="24198">
          <cell r="B24198" t="str">
            <v>BAF maintenance</v>
          </cell>
          <cell r="C24198" t="str">
            <v>fare</v>
          </cell>
          <cell r="D24198" t="str">
            <v>rikshaw fare</v>
          </cell>
          <cell r="E24198">
            <v>650</v>
          </cell>
        </row>
        <row r="24199">
          <cell r="B24199" t="str">
            <v>BAF maintenance</v>
          </cell>
          <cell r="C24199" t="str">
            <v>shan controls</v>
          </cell>
          <cell r="D24199" t="str">
            <v>Online by adeel to kashaf zahra care of shan control for expansion tank 750 ltr</v>
          </cell>
          <cell r="E24199">
            <v>200000</v>
          </cell>
        </row>
        <row r="24200">
          <cell r="B24200" t="str">
            <v>BAF maintenance</v>
          </cell>
          <cell r="C24200" t="str">
            <v>shan controls</v>
          </cell>
          <cell r="D24200" t="str">
            <v>Online by adeel to kashaf zahra care of shan control for expansion tank 750 ltr</v>
          </cell>
          <cell r="E24200">
            <v>100000</v>
          </cell>
        </row>
        <row r="24201">
          <cell r="B24201" t="str">
            <v>BAF maintenance</v>
          </cell>
          <cell r="C24201" t="str">
            <v>Engr Noman</v>
          </cell>
          <cell r="D24201" t="str">
            <v>To Noman BAFL (given by nadeem bhai)</v>
          </cell>
          <cell r="E24201">
            <v>100000</v>
          </cell>
        </row>
        <row r="24202">
          <cell r="B24202" t="str">
            <v>Tomo JPMC</v>
          </cell>
          <cell r="C24202" t="str">
            <v>misc</v>
          </cell>
          <cell r="D24202" t="str">
            <v>Misc expenses in TOMO ( by nadeem bhai)</v>
          </cell>
          <cell r="E24202">
            <v>3000</v>
          </cell>
        </row>
        <row r="24203">
          <cell r="B24203" t="str">
            <v>BAF maintenance</v>
          </cell>
          <cell r="C24203" t="str">
            <v>misc</v>
          </cell>
          <cell r="D24203" t="str">
            <v>Misc expenses in BAFL  (by nadeem bhai)</v>
          </cell>
          <cell r="E24203">
            <v>2000</v>
          </cell>
        </row>
        <row r="24204">
          <cell r="B24204" t="str">
            <v>J outlet Quetta</v>
          </cell>
          <cell r="C24204" t="str">
            <v>GI Sheet</v>
          </cell>
          <cell r="D24204" t="str">
            <v>Online by adeel to Makka engineering and steel works for GI sheet</v>
          </cell>
          <cell r="E24204">
            <v>33600</v>
          </cell>
        </row>
        <row r="24205">
          <cell r="D24205" t="str">
            <v>Chq Given to xxxxxxx (Rec from Aisha Interiors in BAH 12th Floor)  BAFL chq # 35205651</v>
          </cell>
          <cell r="E24205">
            <v>500000</v>
          </cell>
        </row>
        <row r="24206">
          <cell r="D24206" t="str">
            <v>Chq Given to xxxxxxx (Rec from Aisha Interiors in BAH 12th Floor)  BAFL chq # 35205652</v>
          </cell>
          <cell r="E24206">
            <v>500000</v>
          </cell>
        </row>
        <row r="24207">
          <cell r="D24207" t="str">
            <v xml:space="preserve">Hold with Akbar air guide - BAFL chq # </v>
          </cell>
          <cell r="E24207">
            <v>500000</v>
          </cell>
        </row>
        <row r="24208">
          <cell r="D24208" t="str">
            <v xml:space="preserve">Hold with Akbar air guide - BAFL chq # </v>
          </cell>
          <cell r="E24208">
            <v>500000</v>
          </cell>
        </row>
        <row r="24209">
          <cell r="B24209" t="str">
            <v>BAF maintenance</v>
          </cell>
          <cell r="C24209" t="str">
            <v>iqbal sons</v>
          </cell>
          <cell r="D24209" t="str">
            <v>Received from Total in acc of Family area - BAHL chq # 10491486 (Given to Iqbals sons trading company) = Total amt = 2000,000/-</v>
          </cell>
          <cell r="E24209">
            <v>28000</v>
          </cell>
        </row>
        <row r="24210">
          <cell r="B24210" t="str">
            <v>Gul Ahmed</v>
          </cell>
          <cell r="C24210" t="str">
            <v>iqbal sons</v>
          </cell>
          <cell r="D24210" t="str">
            <v>Received from Total in acc of Family area - BAHL chq # 10491486 (Given to Iqbals sons trading company) = Total amt = 2000,000/-</v>
          </cell>
          <cell r="E24210">
            <v>22450</v>
          </cell>
        </row>
        <row r="24211">
          <cell r="B24211" t="str">
            <v>J outlet lucky one mall</v>
          </cell>
          <cell r="C24211" t="str">
            <v>iqbal sons</v>
          </cell>
          <cell r="D24211" t="str">
            <v>Received from Total in acc of Family area - BAHL chq # 10491486 (Given to Iqbals sons trading company) = Total amt = 2000,000/-</v>
          </cell>
          <cell r="E24211">
            <v>26400</v>
          </cell>
        </row>
        <row r="24212">
          <cell r="B24212" t="str">
            <v>Spar supermarket</v>
          </cell>
          <cell r="C24212" t="str">
            <v>iqbal sons</v>
          </cell>
          <cell r="D24212" t="str">
            <v>Received from Total in acc of Family area - BAHL chq # 10491486 (Given to Iqbals sons trading company) = Total amt = 2000,000/-</v>
          </cell>
          <cell r="E24212">
            <v>665840</v>
          </cell>
        </row>
        <row r="24213">
          <cell r="B24213" t="str">
            <v>BAH Fire work</v>
          </cell>
          <cell r="C24213" t="str">
            <v>iqbal sons</v>
          </cell>
          <cell r="D24213" t="str">
            <v>Received from Total in acc of Family area - BAHL chq # 10491486 (Given to Iqbals sons trading company) = Total amt = 2000,000/-</v>
          </cell>
          <cell r="E24213">
            <v>8322</v>
          </cell>
        </row>
        <row r="24214">
          <cell r="B24214" t="str">
            <v>NASTP II</v>
          </cell>
          <cell r="C24214" t="str">
            <v>iqbal sons</v>
          </cell>
          <cell r="D24214" t="str">
            <v>Received from Total in acc of Family area - BAHL chq # 10491486 (Given to Iqbals sons trading company) = Total amt = 2000,000/-</v>
          </cell>
          <cell r="E24214">
            <v>592800</v>
          </cell>
        </row>
        <row r="24215">
          <cell r="B24215" t="str">
            <v>Zeta Mall</v>
          </cell>
          <cell r="C24215" t="str">
            <v>iqbal sons</v>
          </cell>
          <cell r="D24215" t="str">
            <v>Received from Total in acc of Family area - BAHL chq # 10491486 (Given to Iqbals sons trading company) = Total amt = 2000,000/-</v>
          </cell>
          <cell r="E24215">
            <v>14000</v>
          </cell>
        </row>
        <row r="24216">
          <cell r="B24216" t="str">
            <v>Mall of Pindi</v>
          </cell>
          <cell r="C24216" t="str">
            <v>iqbal sons</v>
          </cell>
          <cell r="D24216" t="str">
            <v>Received from Total in acc of Family area - BAHL chq # 10491486 (Given to Iqbals sons trading company) = Total amt = 2000,000/-</v>
          </cell>
          <cell r="E24216">
            <v>132000</v>
          </cell>
        </row>
        <row r="24217">
          <cell r="B24217" t="str">
            <v>10pearl NASTP</v>
          </cell>
          <cell r="C24217" t="str">
            <v>iqbal sons</v>
          </cell>
          <cell r="D24217" t="str">
            <v>Received from Total in acc of Family area - BAHL chq # 10491486 (Given to Iqbals sons trading company) = Total amt = 2000,000/-</v>
          </cell>
          <cell r="E24217">
            <v>53800</v>
          </cell>
        </row>
        <row r="24218">
          <cell r="C24218" t="str">
            <v>iqbal sons</v>
          </cell>
          <cell r="D24218" t="str">
            <v>Received from Total in acc of Family area - BAHL chq # 10491486 (Given to Iqbals sons trading company) = Total amt = 2000,000/-</v>
          </cell>
          <cell r="E24218">
            <v>456388</v>
          </cell>
        </row>
        <row r="24219">
          <cell r="B24219" t="str">
            <v>Imtiaz supermarket</v>
          </cell>
          <cell r="C24219" t="str">
            <v>Sadiq pipe</v>
          </cell>
          <cell r="D24219" t="str">
            <v>MCB chq 2031680144 (final payment in imitaz)</v>
          </cell>
          <cell r="E24219">
            <v>100000</v>
          </cell>
        </row>
        <row r="24220">
          <cell r="B24220" t="str">
            <v>KANTEEN Islamabad</v>
          </cell>
          <cell r="C24220" t="str">
            <v>Khurshid fans</v>
          </cell>
          <cell r="D24220" t="str">
            <v>MCB chq 2031680146 (final payment) chq amount = 625,000/-</v>
          </cell>
          <cell r="E24220">
            <v>525000</v>
          </cell>
        </row>
        <row r="24221">
          <cell r="B24221" t="str">
            <v>NICVD</v>
          </cell>
          <cell r="C24221" t="str">
            <v>Khurshid fans</v>
          </cell>
          <cell r="D24221" t="str">
            <v>MCB chq 2031680146 (final payment) chq amount = 625,000/-</v>
          </cell>
          <cell r="E24221">
            <v>50000</v>
          </cell>
        </row>
        <row r="24222">
          <cell r="B24222" t="str">
            <v>Spar supermarket</v>
          </cell>
          <cell r="C24222" t="str">
            <v>Khurshid fans</v>
          </cell>
          <cell r="D24222" t="str">
            <v>MCB chq 2031680146 (final payment) chq amount = 625,000/-</v>
          </cell>
          <cell r="E24222">
            <v>50000</v>
          </cell>
        </row>
        <row r="24223">
          <cell r="B24223" t="str">
            <v>Meezan bank Head office</v>
          </cell>
          <cell r="C24223" t="str">
            <v>mungo</v>
          </cell>
          <cell r="D24223" t="str">
            <v>MCB chq 2031680146 total amt = 390,000</v>
          </cell>
          <cell r="E24223">
            <v>22780</v>
          </cell>
        </row>
        <row r="24224">
          <cell r="B24224" t="str">
            <v>Gul Ahmed</v>
          </cell>
          <cell r="C24224" t="str">
            <v>mungo</v>
          </cell>
          <cell r="D24224" t="str">
            <v>MCB chq 2031680146 total amt = 390,000</v>
          </cell>
          <cell r="E24224">
            <v>670</v>
          </cell>
        </row>
        <row r="24225">
          <cell r="B24225" t="str">
            <v>Spar supermarket</v>
          </cell>
          <cell r="C24225" t="str">
            <v>mungo</v>
          </cell>
          <cell r="D24225" t="str">
            <v>MCB chq 2031680146 total amt = 390,000</v>
          </cell>
          <cell r="E24225">
            <v>41854</v>
          </cell>
        </row>
        <row r="24226">
          <cell r="B24226" t="str">
            <v>NICVD</v>
          </cell>
          <cell r="C24226" t="str">
            <v>mungo</v>
          </cell>
          <cell r="D24226" t="str">
            <v>MCB chq 2031680146 total amt = 390,000</v>
          </cell>
          <cell r="E24226">
            <v>67650</v>
          </cell>
        </row>
        <row r="24227">
          <cell r="B24227" t="str">
            <v>BAH Fire work</v>
          </cell>
          <cell r="C24227" t="str">
            <v>mungo</v>
          </cell>
          <cell r="D24227" t="str">
            <v>MCB chq 2031680146 total amt = 390,000</v>
          </cell>
          <cell r="E24227">
            <v>1960</v>
          </cell>
        </row>
        <row r="24228">
          <cell r="B24228" t="str">
            <v>BAH Exhaust Work</v>
          </cell>
          <cell r="C24228" t="str">
            <v>mungo</v>
          </cell>
          <cell r="D24228" t="str">
            <v>MCB chq 2031680146 total amt = 390,000</v>
          </cell>
          <cell r="E24228">
            <v>25555</v>
          </cell>
        </row>
        <row r="24229">
          <cell r="B24229" t="str">
            <v>J outlet Quetta</v>
          </cell>
          <cell r="C24229" t="str">
            <v>mungo</v>
          </cell>
          <cell r="D24229" t="str">
            <v>MCB chq 2031680146 total amt = 390,000</v>
          </cell>
          <cell r="E24229">
            <v>27780</v>
          </cell>
        </row>
        <row r="24230">
          <cell r="B24230" t="str">
            <v>Fortress Mall</v>
          </cell>
          <cell r="C24230" t="str">
            <v>mungo</v>
          </cell>
          <cell r="D24230" t="str">
            <v>MCB chq 2031680146 total amt = 390,000</v>
          </cell>
          <cell r="E24230">
            <v>114320</v>
          </cell>
        </row>
        <row r="24231">
          <cell r="B24231" t="str">
            <v>State life Insurance</v>
          </cell>
          <cell r="C24231" t="str">
            <v>mungo</v>
          </cell>
          <cell r="D24231" t="str">
            <v>MCB chq 2031680146 total amt = 390,000</v>
          </cell>
          <cell r="E24231">
            <v>87431</v>
          </cell>
        </row>
        <row r="24232">
          <cell r="B24232" t="str">
            <v>J outlet Quetta</v>
          </cell>
          <cell r="C24232" t="str">
            <v>abdullah enterprises</v>
          </cell>
          <cell r="D24232" t="str">
            <v>MCB chq 2031680148 total amt = 285,000</v>
          </cell>
          <cell r="E24232">
            <v>65000</v>
          </cell>
        </row>
        <row r="24233">
          <cell r="B24233" t="str">
            <v>Meezan bank Head office</v>
          </cell>
          <cell r="C24233" t="str">
            <v>abdullah enterprises</v>
          </cell>
          <cell r="D24233" t="str">
            <v>MCB chq 2031680148 total amt = 285,000</v>
          </cell>
          <cell r="E24233">
            <v>11500</v>
          </cell>
        </row>
        <row r="24234">
          <cell r="B24234" t="str">
            <v>Spar supermarket</v>
          </cell>
          <cell r="C24234" t="str">
            <v>abdullah enterprises</v>
          </cell>
          <cell r="D24234" t="str">
            <v>MCB chq 2031680148 total amt = 285,000</v>
          </cell>
          <cell r="E24234">
            <v>22450</v>
          </cell>
        </row>
        <row r="24235">
          <cell r="B24235" t="str">
            <v>10pearl NASTP</v>
          </cell>
          <cell r="C24235" t="str">
            <v>abdullah enterprises</v>
          </cell>
          <cell r="D24235" t="str">
            <v>MCB chq 2031680148 total amt = 285,000</v>
          </cell>
          <cell r="E24235">
            <v>186050</v>
          </cell>
        </row>
        <row r="24236">
          <cell r="C24236" t="str">
            <v>material</v>
          </cell>
          <cell r="D24236" t="str">
            <v>MCB chq 2031680150 Gul zameen threaded rods</v>
          </cell>
          <cell r="E24236">
            <v>141000</v>
          </cell>
        </row>
        <row r="24237">
          <cell r="B24237" t="str">
            <v>engro 7th floor</v>
          </cell>
          <cell r="C24237" t="str">
            <v>majid insulation</v>
          </cell>
          <cell r="D24237" t="str">
            <v>MCB chq 2031680151</v>
          </cell>
          <cell r="E24237">
            <v>65000</v>
          </cell>
        </row>
        <row r="24238">
          <cell r="B24238" t="str">
            <v>NICVD</v>
          </cell>
          <cell r="C24238" t="str">
            <v>zag traders</v>
          </cell>
          <cell r="D24238" t="str">
            <v>MCB chq 2031680153 = amot  = 450,000</v>
          </cell>
          <cell r="E24238">
            <v>78000</v>
          </cell>
        </row>
        <row r="24239">
          <cell r="B24239" t="str">
            <v>PSYCHIATRY JPMC</v>
          </cell>
          <cell r="C24239" t="str">
            <v>zag traders</v>
          </cell>
          <cell r="D24239" t="str">
            <v>MCB chq 2031680153 = amot  = 450,000</v>
          </cell>
          <cell r="E24239">
            <v>290000</v>
          </cell>
        </row>
        <row r="24240">
          <cell r="B24240" t="str">
            <v>Meezan bank Head office</v>
          </cell>
          <cell r="C24240" t="str">
            <v>zag traders</v>
          </cell>
          <cell r="D24240" t="str">
            <v>MCB chq 2031680153 = amot  = 450,000</v>
          </cell>
          <cell r="E24240">
            <v>82000</v>
          </cell>
        </row>
        <row r="24241">
          <cell r="B24241" t="str">
            <v>Zeta Mall</v>
          </cell>
          <cell r="C24241" t="str">
            <v>zag traders</v>
          </cell>
          <cell r="D24241" t="str">
            <v>MCB chq 2031680154</v>
          </cell>
          <cell r="E24241">
            <v>450000</v>
          </cell>
        </row>
        <row r="24242">
          <cell r="B24242" t="str">
            <v>NICVD</v>
          </cell>
          <cell r="C24242" t="str">
            <v>kaytess</v>
          </cell>
          <cell r="D24242" t="str">
            <v>MCB chq 2031680155</v>
          </cell>
          <cell r="E24242">
            <v>300000</v>
          </cell>
        </row>
        <row r="24243">
          <cell r="B24243" t="str">
            <v>J outlet lucky one mall</v>
          </cell>
          <cell r="C24243" t="str">
            <v>Muzammil</v>
          </cell>
          <cell r="D24243" t="str">
            <v>MCB chq 2031680157</v>
          </cell>
          <cell r="E24243">
            <v>237000</v>
          </cell>
        </row>
        <row r="24244">
          <cell r="B24244" t="str">
            <v>family area</v>
          </cell>
          <cell r="C24244" t="str">
            <v>Received</v>
          </cell>
          <cell r="D24244" t="str">
            <v xml:space="preserve">Received from Total in acc of Family area - BAHL chq # 10491486 (Given to Iqbals sons trading company) </v>
          </cell>
          <cell r="F24244">
            <v>2000000</v>
          </cell>
        </row>
        <row r="24245">
          <cell r="B24245" t="str">
            <v>10pearl NASTP</v>
          </cell>
          <cell r="C24245" t="str">
            <v>Received</v>
          </cell>
          <cell r="D24245" t="str">
            <v>Received from 10pearls invoice # 128</v>
          </cell>
          <cell r="F24245">
            <v>49672</v>
          </cell>
        </row>
        <row r="24246">
          <cell r="B24246" t="str">
            <v>BAF maintenance</v>
          </cell>
          <cell r="C24246" t="str">
            <v>Received</v>
          </cell>
          <cell r="D24246" t="str">
            <v>Received from Bank al falah against running bill</v>
          </cell>
          <cell r="F24246">
            <v>8374469</v>
          </cell>
        </row>
        <row r="24247">
          <cell r="B24247" t="str">
            <v>CITI Bank</v>
          </cell>
          <cell r="C24247" t="str">
            <v>Received</v>
          </cell>
          <cell r="D24247" t="str">
            <v>Received from IK in acc of CITI - Meezan bank chq # A-11163121 (Given to Zia Steel care of adeel)</v>
          </cell>
          <cell r="F24247">
            <v>3500000</v>
          </cell>
        </row>
        <row r="24248">
          <cell r="B24248" t="str">
            <v>CITI Bank</v>
          </cell>
          <cell r="C24248" t="str">
            <v>Received</v>
          </cell>
          <cell r="D24248" t="str">
            <v>1% invoice charges for amount 3500,000</v>
          </cell>
          <cell r="E24248">
            <v>35000</v>
          </cell>
        </row>
        <row r="24249">
          <cell r="B24249" t="str">
            <v>FTC Floors</v>
          </cell>
          <cell r="C24249" t="str">
            <v>Received</v>
          </cell>
          <cell r="D24249" t="str">
            <v>FTC Monthly Mar 25   (invoice # 1093)</v>
          </cell>
          <cell r="F24249">
            <v>280434</v>
          </cell>
        </row>
        <row r="24250">
          <cell r="B24250" t="str">
            <v xml:space="preserve">O/M Nue Multiplex </v>
          </cell>
          <cell r="C24250" t="str">
            <v>Received</v>
          </cell>
          <cell r="D24250" t="str">
            <v>Received O/M Dec 24 Bill</v>
          </cell>
          <cell r="F24250">
            <v>372141</v>
          </cell>
        </row>
        <row r="24251">
          <cell r="B24251" t="str">
            <v xml:space="preserve">O/M Nue Multiplex </v>
          </cell>
          <cell r="C24251" t="str">
            <v>Received</v>
          </cell>
          <cell r="D24251" t="str">
            <v>Received O/M Jan 25 Bill</v>
          </cell>
          <cell r="F24251">
            <v>372141</v>
          </cell>
        </row>
        <row r="24252">
          <cell r="B24252" t="str">
            <v xml:space="preserve">O/M Nue Multiplex </v>
          </cell>
          <cell r="C24252" t="str">
            <v>Received</v>
          </cell>
          <cell r="D24252" t="str">
            <v>Received O/M Feb 25 Bill</v>
          </cell>
          <cell r="F24252">
            <v>372141</v>
          </cell>
        </row>
        <row r="24253">
          <cell r="B24253" t="str">
            <v xml:space="preserve">O/M Nue Multiplex </v>
          </cell>
          <cell r="C24253" t="str">
            <v>Received</v>
          </cell>
          <cell r="D24253" t="str">
            <v>Received O/M Mar 25 Bill</v>
          </cell>
          <cell r="F24253">
            <v>372141</v>
          </cell>
        </row>
        <row r="24254">
          <cell r="B24254" t="str">
            <v>KANTEEN Islamabad</v>
          </cell>
          <cell r="C24254" t="str">
            <v>Received</v>
          </cell>
          <cell r="D24254" t="str">
            <v>Received from IK in acc of Kanteen ISL - Meezan bank chq # A-11163145 (Given to universal traders care of adeel)</v>
          </cell>
          <cell r="F24254">
            <v>3203319</v>
          </cell>
        </row>
        <row r="24255">
          <cell r="B24255" t="str">
            <v>KANTEEN Islamabad</v>
          </cell>
          <cell r="C24255" t="str">
            <v>Received</v>
          </cell>
          <cell r="D24255" t="str">
            <v>1% invoice charges for amount 3,203,319/-</v>
          </cell>
          <cell r="E24255">
            <v>32000</v>
          </cell>
        </row>
        <row r="24256">
          <cell r="B24256" t="str">
            <v>BAF maintenance</v>
          </cell>
          <cell r="C24256" t="str">
            <v>Received</v>
          </cell>
          <cell r="D24256" t="str">
            <v>1% invoice charges for MCB chq # 2031680149 given to universal traders for SST inpt adjustment in BAFL</v>
          </cell>
          <cell r="E24256">
            <v>4000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Valves for cold room"/>
      <sheetName val="Lifting shifting"/>
      <sheetName val="GAs"/>
      <sheetName val="misc"/>
      <sheetName val="Extra work for cold storage and"/>
    </sheetNames>
    <sheetDataSet>
      <sheetData sheetId="0"/>
      <sheetData sheetId="1"/>
      <sheetData sheetId="2"/>
      <sheetData sheetId="3"/>
      <sheetData sheetId="4"/>
      <sheetData sheetId="5">
        <row r="30">
          <cell r="G30">
            <v>2588830.4400000004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515F6-D8C5-4DD2-A8E7-B2ADC51A33A3}">
  <sheetPr>
    <pageSetUpPr fitToPage="1"/>
  </sheetPr>
  <dimension ref="A4:I37"/>
  <sheetViews>
    <sheetView tabSelected="1" zoomScaleNormal="100" workbookViewId="0">
      <selection activeCell="I12" sqref="I12"/>
    </sheetView>
  </sheetViews>
  <sheetFormatPr defaultRowHeight="12.75"/>
  <cols>
    <col min="1" max="1" width="5.5" style="232" customWidth="1"/>
    <col min="2" max="2" width="43.375" style="232" customWidth="1"/>
    <col min="3" max="3" width="13.75" style="232" customWidth="1"/>
    <col min="4" max="4" width="12.875" style="232" customWidth="1"/>
    <col min="5" max="5" width="17.25" style="232" customWidth="1"/>
    <col min="6" max="7" width="9" style="223"/>
    <col min="8" max="8" width="10.5" style="223" bestFit="1" customWidth="1"/>
    <col min="9" max="16384" width="9" style="223"/>
  </cols>
  <sheetData>
    <row r="4" spans="1:9" s="211" customFormat="1" ht="18.75">
      <c r="A4" s="210"/>
      <c r="E4" s="212"/>
    </row>
    <row r="5" spans="1:9" s="211" customFormat="1" ht="18.75">
      <c r="A5" s="213" t="s">
        <v>117</v>
      </c>
      <c r="E5" s="214">
        <v>45728</v>
      </c>
    </row>
    <row r="6" spans="1:9" s="211" customFormat="1" ht="18.75">
      <c r="A6" s="242"/>
      <c r="B6" s="242"/>
      <c r="C6" s="215"/>
      <c r="D6" s="215"/>
      <c r="E6" s="216"/>
    </row>
    <row r="7" spans="1:9" s="219" customFormat="1" ht="16.5">
      <c r="A7" s="243" t="s">
        <v>116</v>
      </c>
      <c r="B7" s="243"/>
      <c r="C7" s="243"/>
      <c r="D7" s="217"/>
      <c r="E7" s="217"/>
      <c r="F7" s="217"/>
      <c r="G7" s="217"/>
      <c r="H7" s="217"/>
      <c r="I7" s="218"/>
    </row>
    <row r="8" spans="1:9" s="219" customFormat="1" ht="16.5">
      <c r="A8" s="243"/>
      <c r="B8" s="243"/>
      <c r="C8" s="243"/>
      <c r="D8" s="243"/>
      <c r="E8" s="217"/>
      <c r="F8" s="217"/>
      <c r="G8" s="217"/>
      <c r="H8" s="217"/>
      <c r="I8" s="218"/>
    </row>
    <row r="9" spans="1:9" s="219" customFormat="1" ht="16.5">
      <c r="A9" s="217"/>
      <c r="B9" s="217"/>
      <c r="C9" s="217"/>
      <c r="D9" s="217"/>
      <c r="E9" s="217"/>
      <c r="F9" s="217"/>
      <c r="G9" s="217"/>
      <c r="H9" s="217"/>
      <c r="I9" s="218"/>
    </row>
    <row r="10" spans="1:9" s="211" customFormat="1" ht="28.5">
      <c r="A10" s="244" t="s">
        <v>118</v>
      </c>
      <c r="B10" s="244"/>
      <c r="C10" s="244"/>
      <c r="D10" s="244"/>
      <c r="E10" s="244"/>
    </row>
    <row r="11" spans="1:9" s="211" customFormat="1" ht="29.25" thickBot="1">
      <c r="A11" s="220"/>
      <c r="B11" s="220"/>
      <c r="C11" s="220"/>
      <c r="D11" s="220"/>
      <c r="E11" s="220"/>
    </row>
    <row r="12" spans="1:9" ht="19.5" thickBot="1">
      <c r="A12" s="221" t="s">
        <v>102</v>
      </c>
      <c r="B12" s="222" t="s">
        <v>103</v>
      </c>
      <c r="C12" s="221" t="s">
        <v>104</v>
      </c>
      <c r="D12" s="222" t="s">
        <v>105</v>
      </c>
      <c r="E12" s="221" t="s">
        <v>106</v>
      </c>
    </row>
    <row r="13" spans="1:9" ht="18.75">
      <c r="A13" s="224"/>
      <c r="B13" s="225"/>
      <c r="C13" s="224"/>
      <c r="D13" s="225"/>
      <c r="E13" s="226"/>
    </row>
    <row r="14" spans="1:9" ht="18.75">
      <c r="A14" s="224">
        <v>1</v>
      </c>
      <c r="B14" s="227" t="s">
        <v>119</v>
      </c>
      <c r="C14" s="226">
        <f>HVAC!I81</f>
        <v>18185631.239999998</v>
      </c>
      <c r="D14" s="226">
        <f>HVAC!J81</f>
        <v>2742730.2</v>
      </c>
      <c r="E14" s="226">
        <f>D14+C14</f>
        <v>20928361.439999998</v>
      </c>
      <c r="G14" s="229"/>
    </row>
    <row r="15" spans="1:9" ht="18.75">
      <c r="A15" s="224"/>
      <c r="B15" s="227"/>
      <c r="C15" s="224"/>
      <c r="D15" s="225"/>
      <c r="E15" s="226"/>
    </row>
    <row r="16" spans="1:9" ht="37.5">
      <c r="A16" s="241" t="s">
        <v>120</v>
      </c>
      <c r="B16" s="227" t="s">
        <v>121</v>
      </c>
      <c r="C16" s="226">
        <f>[2]HVAC!$K$81</f>
        <v>281307.59999999998</v>
      </c>
      <c r="D16" s="226">
        <f>[2]HVAC!$L$81</f>
        <v>40202.400000000001</v>
      </c>
      <c r="E16" s="226">
        <f>D16+C16</f>
        <v>321510</v>
      </c>
      <c r="G16" s="229"/>
    </row>
    <row r="17" spans="1:8" ht="18.75">
      <c r="A17" s="224"/>
      <c r="B17" s="227"/>
      <c r="C17" s="226"/>
      <c r="D17" s="228"/>
      <c r="E17" s="226"/>
    </row>
    <row r="18" spans="1:8" ht="18.75">
      <c r="A18" s="224"/>
      <c r="B18" s="227" t="s">
        <v>145</v>
      </c>
      <c r="C18" s="226">
        <f>C16+C14</f>
        <v>18466938.84</v>
      </c>
      <c r="D18" s="226">
        <f t="shared" ref="D18:E18" si="0">D16+D14</f>
        <v>2782932.6</v>
      </c>
      <c r="E18" s="290">
        <f t="shared" si="0"/>
        <v>21249871.439999998</v>
      </c>
    </row>
    <row r="19" spans="1:8" ht="18.75">
      <c r="A19" s="224"/>
      <c r="B19" s="227"/>
      <c r="C19" s="226"/>
      <c r="D19" s="228"/>
      <c r="E19" s="226"/>
    </row>
    <row r="20" spans="1:8" ht="38.25" customHeight="1">
      <c r="A20" s="224">
        <v>3</v>
      </c>
      <c r="B20" s="291" t="s">
        <v>146</v>
      </c>
      <c r="C20" s="292"/>
      <c r="D20" s="293"/>
      <c r="E20" s="292">
        <f>'[4]Extra work for cold storage and'!$G$30</f>
        <v>2588830.4400000004</v>
      </c>
    </row>
    <row r="21" spans="1:8" ht="35.25" customHeight="1">
      <c r="A21" s="224">
        <v>4</v>
      </c>
      <c r="B21" s="227" t="s">
        <v>112</v>
      </c>
      <c r="C21" s="226"/>
      <c r="D21" s="228"/>
      <c r="E21" s="226">
        <v>1375360</v>
      </c>
    </row>
    <row r="22" spans="1:8" ht="31.5" customHeight="1">
      <c r="A22" s="224">
        <v>5</v>
      </c>
      <c r="B22" s="227" t="s">
        <v>113</v>
      </c>
      <c r="C22" s="226"/>
      <c r="D22" s="228"/>
      <c r="E22" s="226">
        <v>416000</v>
      </c>
    </row>
    <row r="23" spans="1:8" ht="30" customHeight="1">
      <c r="A23" s="224">
        <v>6</v>
      </c>
      <c r="B23" s="227" t="s">
        <v>114</v>
      </c>
      <c r="C23" s="226"/>
      <c r="D23" s="228"/>
      <c r="E23" s="226">
        <v>823840</v>
      </c>
    </row>
    <row r="24" spans="1:8" ht="32.25" customHeight="1">
      <c r="A24" s="224">
        <v>7</v>
      </c>
      <c r="B24" s="227" t="s">
        <v>115</v>
      </c>
      <c r="C24" s="226"/>
      <c r="D24" s="228"/>
      <c r="E24" s="226">
        <v>281404.15999999992</v>
      </c>
    </row>
    <row r="25" spans="1:8" ht="18.75">
      <c r="A25" s="224"/>
      <c r="B25" s="227"/>
      <c r="C25" s="226"/>
      <c r="D25" s="228"/>
      <c r="E25" s="226"/>
    </row>
    <row r="26" spans="1:8" ht="18.75">
      <c r="A26" s="224"/>
      <c r="B26" s="227"/>
      <c r="C26" s="224"/>
      <c r="D26" s="225"/>
      <c r="E26" s="226"/>
    </row>
    <row r="27" spans="1:8" ht="18.75">
      <c r="A27" s="224"/>
      <c r="B27" s="227"/>
      <c r="C27" s="224"/>
      <c r="D27" s="225"/>
      <c r="E27" s="226"/>
    </row>
    <row r="28" spans="1:8" ht="19.5" thickBot="1">
      <c r="A28" s="224"/>
      <c r="B28" s="225"/>
      <c r="C28" s="224"/>
      <c r="D28" s="225"/>
      <c r="E28" s="226"/>
      <c r="H28" s="229"/>
    </row>
    <row r="29" spans="1:8" ht="21.75" thickBot="1">
      <c r="A29" s="221"/>
      <c r="B29" s="222" t="s">
        <v>107</v>
      </c>
      <c r="C29" s="230"/>
      <c r="D29" s="231"/>
      <c r="E29" s="230">
        <f>E24+E23+E22+E21+E20+E18</f>
        <v>26735306.039999999</v>
      </c>
      <c r="H29" s="255"/>
    </row>
    <row r="30" spans="1:8" ht="14.25">
      <c r="E30" s="233"/>
    </row>
    <row r="31" spans="1:8">
      <c r="E31" s="234"/>
    </row>
    <row r="32" spans="1:8" ht="21">
      <c r="A32" s="235"/>
      <c r="B32" s="236" t="s">
        <v>108</v>
      </c>
      <c r="C32" s="237">
        <v>4.4999999999999998E-2</v>
      </c>
      <c r="D32" s="238"/>
      <c r="E32" s="238">
        <f>E29*4.5%</f>
        <v>1203088.7718</v>
      </c>
    </row>
    <row r="33" spans="1:5" ht="21">
      <c r="A33" s="235"/>
      <c r="B33" s="236" t="s">
        <v>109</v>
      </c>
      <c r="C33" s="237"/>
      <c r="D33" s="238"/>
      <c r="E33" s="238">
        <f>E32+E29</f>
        <v>27938394.811799999</v>
      </c>
    </row>
    <row r="34" spans="1:5">
      <c r="B34" s="239"/>
      <c r="E34" s="240"/>
    </row>
    <row r="35" spans="1:5" ht="21">
      <c r="A35" s="235"/>
      <c r="B35" s="236" t="s">
        <v>110</v>
      </c>
      <c r="C35" s="237"/>
      <c r="D35" s="238"/>
      <c r="E35" s="238">
        <f ca="1">SUMIF([3]Posting!$B:$F,"spar supermarket",[3]Posting!$F:$F)</f>
        <v>4500001</v>
      </c>
    </row>
    <row r="36" spans="1:5">
      <c r="B36" s="239"/>
    </row>
    <row r="37" spans="1:5" ht="21">
      <c r="B37" s="236" t="s">
        <v>111</v>
      </c>
      <c r="E37" s="238">
        <f ca="1">E33-E35</f>
        <v>23438393.811799999</v>
      </c>
    </row>
  </sheetData>
  <mergeCells count="4">
    <mergeCell ref="A6:B6"/>
    <mergeCell ref="A7:C7"/>
    <mergeCell ref="A8:D8"/>
    <mergeCell ref="A10:E10"/>
  </mergeCells>
  <pageMargins left="0.7" right="0.7" top="0.75" bottom="0.75" header="0.3" footer="0.3"/>
  <pageSetup scale="89" fitToHeight="0"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2"/>
  <sheetViews>
    <sheetView showGridLines="0" topLeftCell="A31" zoomScaleNormal="100" zoomScaleSheetLayoutView="100" workbookViewId="0">
      <selection activeCell="F28" sqref="F28:G28"/>
    </sheetView>
  </sheetViews>
  <sheetFormatPr defaultColWidth="9" defaultRowHeight="14.25"/>
  <cols>
    <col min="1" max="1" width="4.625" style="29" customWidth="1"/>
    <col min="2" max="2" width="5.625" style="38" customWidth="1"/>
    <col min="3" max="3" width="46.125" style="28" customWidth="1"/>
    <col min="4" max="4" width="6.375" style="29" customWidth="1"/>
    <col min="5" max="5" width="7.875" style="9" customWidth="1"/>
    <col min="6" max="10" width="10.625" style="30" customWidth="1"/>
    <col min="11" max="11" width="16.625" style="30" customWidth="1"/>
    <col min="12" max="13" width="11.25" style="29" bestFit="1" customWidth="1"/>
    <col min="14" max="16384" width="9" style="28"/>
  </cols>
  <sheetData>
    <row r="1" spans="1:13" s="3" customFormat="1" ht="18" customHeight="1">
      <c r="A1" s="20" t="s">
        <v>90</v>
      </c>
      <c r="B1" s="20"/>
      <c r="C1" s="21"/>
      <c r="D1" s="22"/>
      <c r="E1" s="8"/>
      <c r="F1" s="23"/>
      <c r="G1" s="23"/>
      <c r="H1" s="23"/>
      <c r="I1" s="23"/>
      <c r="J1" s="23"/>
      <c r="K1" s="68"/>
      <c r="L1" s="123"/>
      <c r="M1" s="123"/>
    </row>
    <row r="2" spans="1:13" s="3" customFormat="1" ht="18" customHeight="1">
      <c r="A2" s="5" t="s">
        <v>34</v>
      </c>
      <c r="B2" s="5"/>
      <c r="C2" s="21"/>
      <c r="D2" s="22"/>
      <c r="E2" s="8"/>
      <c r="F2" s="23"/>
      <c r="G2" s="25"/>
      <c r="H2" s="25"/>
      <c r="I2" s="25"/>
      <c r="J2" s="25"/>
      <c r="K2" s="24"/>
      <c r="L2" s="123"/>
      <c r="M2" s="123"/>
    </row>
    <row r="3" spans="1:13" s="25" customFormat="1" ht="7.5" customHeight="1">
      <c r="A3" s="5"/>
      <c r="B3" s="5"/>
      <c r="C3" s="21"/>
      <c r="D3" s="22"/>
      <c r="E3" s="8"/>
      <c r="F3" s="23"/>
      <c r="G3" s="23"/>
      <c r="H3" s="23"/>
      <c r="I3" s="23"/>
      <c r="J3" s="23"/>
      <c r="K3" s="23"/>
      <c r="L3" s="128"/>
      <c r="M3" s="128"/>
    </row>
    <row r="4" spans="1:13" s="25" customFormat="1" ht="18" customHeight="1">
      <c r="A4" s="20" t="s">
        <v>69</v>
      </c>
      <c r="B4" s="5"/>
      <c r="D4" s="22"/>
      <c r="E4" s="8"/>
      <c r="F4" s="23"/>
      <c r="G4" s="23"/>
      <c r="H4" s="23"/>
      <c r="I4" s="23"/>
      <c r="J4" s="23"/>
      <c r="K4" s="96" t="s">
        <v>29</v>
      </c>
      <c r="L4" s="128"/>
      <c r="M4" s="128"/>
    </row>
    <row r="5" spans="1:13" s="25" customFormat="1" ht="17.25" customHeight="1">
      <c r="A5" s="5" t="s">
        <v>52</v>
      </c>
      <c r="B5" s="5"/>
      <c r="D5" s="22"/>
      <c r="E5" s="8"/>
      <c r="F5" s="23"/>
      <c r="G5" s="23"/>
      <c r="H5" s="23"/>
      <c r="I5" s="23"/>
      <c r="J5" s="23"/>
      <c r="K5" s="96" t="s">
        <v>91</v>
      </c>
      <c r="L5" s="128"/>
      <c r="M5" s="128"/>
    </row>
    <row r="6" spans="1:13" s="25" customFormat="1" ht="12" customHeight="1">
      <c r="A6" s="5"/>
      <c r="B6" s="5"/>
      <c r="D6" s="22"/>
      <c r="E6" s="8"/>
      <c r="F6" s="23"/>
      <c r="G6" s="23"/>
      <c r="H6" s="23"/>
      <c r="I6" s="23"/>
      <c r="J6" s="23"/>
      <c r="K6" s="34"/>
      <c r="L6" s="128"/>
      <c r="M6" s="128"/>
    </row>
    <row r="7" spans="1:13" s="25" customFormat="1" ht="21.75" customHeight="1">
      <c r="A7" s="250" t="s">
        <v>12</v>
      </c>
      <c r="B7" s="250"/>
      <c r="C7" s="250" t="s">
        <v>0</v>
      </c>
      <c r="D7" s="254" t="s">
        <v>90</v>
      </c>
      <c r="E7" s="254"/>
      <c r="F7" s="254"/>
      <c r="G7" s="254"/>
      <c r="H7" s="245" t="s">
        <v>93</v>
      </c>
      <c r="I7" s="245"/>
      <c r="J7" s="245"/>
      <c r="K7" s="245"/>
      <c r="L7" s="128"/>
      <c r="M7" s="128"/>
    </row>
    <row r="8" spans="1:13" s="3" customFormat="1" ht="18" customHeight="1" thickBot="1">
      <c r="A8" s="250"/>
      <c r="B8" s="250"/>
      <c r="C8" s="250"/>
      <c r="D8" s="251" t="s">
        <v>1</v>
      </c>
      <c r="E8" s="252" t="s">
        <v>2</v>
      </c>
      <c r="F8" s="208" t="s">
        <v>6</v>
      </c>
      <c r="G8" s="209" t="s">
        <v>7</v>
      </c>
      <c r="H8" s="246" t="s">
        <v>94</v>
      </c>
      <c r="I8" s="248" t="s">
        <v>95</v>
      </c>
      <c r="J8" s="248" t="s">
        <v>96</v>
      </c>
      <c r="K8" s="248" t="s">
        <v>97</v>
      </c>
      <c r="L8" s="123"/>
      <c r="M8" s="123"/>
    </row>
    <row r="9" spans="1:13" s="99" customFormat="1" ht="22.5" customHeight="1" thickBot="1">
      <c r="A9" s="250"/>
      <c r="B9" s="250"/>
      <c r="C9" s="250"/>
      <c r="D9" s="250"/>
      <c r="E9" s="253"/>
      <c r="F9" s="205" t="s">
        <v>3</v>
      </c>
      <c r="G9" s="98" t="s">
        <v>3</v>
      </c>
      <c r="H9" s="247"/>
      <c r="I9" s="249"/>
      <c r="J9" s="249"/>
      <c r="K9" s="249"/>
      <c r="L9" s="129"/>
      <c r="M9" s="129"/>
    </row>
    <row r="10" spans="1:13" s="26" customFormat="1" ht="8.25" customHeight="1" thickTop="1">
      <c r="A10" s="44"/>
      <c r="B10" s="206"/>
      <c r="C10" s="207"/>
      <c r="D10" s="207"/>
      <c r="E10" s="193"/>
      <c r="F10" s="81"/>
      <c r="G10" s="89"/>
      <c r="H10" s="193"/>
      <c r="I10" s="193"/>
      <c r="J10" s="193"/>
      <c r="K10" s="45"/>
      <c r="L10" s="130"/>
      <c r="M10" s="130"/>
    </row>
    <row r="11" spans="1:13" s="2" customFormat="1" ht="38.25">
      <c r="A11" s="27"/>
      <c r="B11" s="46"/>
      <c r="C11" s="41" t="s">
        <v>30</v>
      </c>
      <c r="D11" s="1"/>
      <c r="E11" s="16"/>
      <c r="F11" s="82"/>
      <c r="G11" s="90"/>
      <c r="H11" s="194"/>
      <c r="I11" s="194"/>
      <c r="J11" s="194"/>
      <c r="K11" s="15"/>
      <c r="L11" s="80"/>
      <c r="M11" s="80"/>
    </row>
    <row r="12" spans="1:13" s="2" customFormat="1" ht="134.25" customHeight="1">
      <c r="A12" s="11">
        <v>1</v>
      </c>
      <c r="B12" s="36"/>
      <c r="C12" s="7" t="s">
        <v>32</v>
      </c>
      <c r="D12" s="1"/>
      <c r="E12" s="16"/>
      <c r="F12" s="83"/>
      <c r="G12" s="91"/>
      <c r="H12" s="195"/>
      <c r="I12" s="195"/>
      <c r="J12" s="195"/>
      <c r="K12" s="15"/>
      <c r="L12" s="80"/>
      <c r="M12" s="80"/>
    </row>
    <row r="13" spans="1:13" s="3" customFormat="1" ht="33.950000000000003" customHeight="1">
      <c r="A13" s="10"/>
      <c r="B13" s="102">
        <f>A12+0.1</f>
        <v>1.1000000000000001</v>
      </c>
      <c r="C13" s="65" t="s">
        <v>53</v>
      </c>
      <c r="D13" s="6" t="s">
        <v>9</v>
      </c>
      <c r="E13" s="17">
        <v>1</v>
      </c>
      <c r="F13" s="177">
        <v>25200</v>
      </c>
      <c r="G13" s="178">
        <v>25200</v>
      </c>
      <c r="H13" s="196">
        <v>2</v>
      </c>
      <c r="I13" s="196">
        <f>H13*F13</f>
        <v>50400</v>
      </c>
      <c r="J13" s="196">
        <f>H13*G13</f>
        <v>50400</v>
      </c>
      <c r="K13" s="179">
        <f>J13+I13</f>
        <v>100800</v>
      </c>
      <c r="L13" s="192"/>
      <c r="M13" s="192"/>
    </row>
    <row r="14" spans="1:13" s="3" customFormat="1" ht="33.950000000000003" customHeight="1">
      <c r="A14" s="10"/>
      <c r="B14" s="102">
        <f t="shared" ref="B14:B19" si="0">B13+0.1</f>
        <v>1.2000000000000002</v>
      </c>
      <c r="C14" s="101" t="s">
        <v>54</v>
      </c>
      <c r="D14" s="6" t="s">
        <v>9</v>
      </c>
      <c r="E14" s="18">
        <v>1</v>
      </c>
      <c r="F14" s="177">
        <v>25200</v>
      </c>
      <c r="G14" s="178">
        <v>25200</v>
      </c>
      <c r="H14" s="196">
        <v>2</v>
      </c>
      <c r="I14" s="196">
        <f t="shared" ref="I14:I19" si="1">H14*F14</f>
        <v>50400</v>
      </c>
      <c r="J14" s="196">
        <f t="shared" ref="J14:J19" si="2">H14*G14</f>
        <v>50400</v>
      </c>
      <c r="K14" s="179">
        <f t="shared" ref="K14:K19" si="3">J14+I14</f>
        <v>100800</v>
      </c>
      <c r="L14" s="192"/>
      <c r="M14" s="192"/>
    </row>
    <row r="15" spans="1:13" s="3" customFormat="1" ht="33.950000000000003" customHeight="1">
      <c r="A15" s="10"/>
      <c r="B15" s="102">
        <f t="shared" si="0"/>
        <v>1.3000000000000003</v>
      </c>
      <c r="C15" s="101" t="s">
        <v>55</v>
      </c>
      <c r="D15" s="6" t="s">
        <v>9</v>
      </c>
      <c r="E15" s="18">
        <v>1</v>
      </c>
      <c r="F15" s="177">
        <v>25200</v>
      </c>
      <c r="G15" s="178">
        <v>25200</v>
      </c>
      <c r="H15" s="196">
        <v>1</v>
      </c>
      <c r="I15" s="196">
        <f t="shared" si="1"/>
        <v>25200</v>
      </c>
      <c r="J15" s="196">
        <f t="shared" si="2"/>
        <v>25200</v>
      </c>
      <c r="K15" s="179">
        <f t="shared" si="3"/>
        <v>50400</v>
      </c>
      <c r="L15" s="192"/>
      <c r="M15" s="192"/>
    </row>
    <row r="16" spans="1:13" s="3" customFormat="1" ht="33.950000000000003" customHeight="1">
      <c r="A16" s="10"/>
      <c r="B16" s="102">
        <f t="shared" si="0"/>
        <v>1.4000000000000004</v>
      </c>
      <c r="C16" s="101" t="s">
        <v>57</v>
      </c>
      <c r="D16" s="6" t="s">
        <v>9</v>
      </c>
      <c r="E16" s="18">
        <v>1</v>
      </c>
      <c r="F16" s="177">
        <v>25200</v>
      </c>
      <c r="G16" s="178">
        <v>25200</v>
      </c>
      <c r="H16" s="196">
        <v>2</v>
      </c>
      <c r="I16" s="196">
        <f t="shared" si="1"/>
        <v>50400</v>
      </c>
      <c r="J16" s="196">
        <f t="shared" si="2"/>
        <v>50400</v>
      </c>
      <c r="K16" s="179">
        <f t="shared" si="3"/>
        <v>100800</v>
      </c>
      <c r="L16" s="192"/>
      <c r="M16" s="192"/>
    </row>
    <row r="17" spans="1:13" s="3" customFormat="1" ht="33.950000000000003" customHeight="1">
      <c r="A17" s="10"/>
      <c r="B17" s="102">
        <f t="shared" si="0"/>
        <v>1.5000000000000004</v>
      </c>
      <c r="C17" s="101" t="s">
        <v>56</v>
      </c>
      <c r="D17" s="6" t="s">
        <v>9</v>
      </c>
      <c r="E17" s="18">
        <v>1</v>
      </c>
      <c r="F17" s="177">
        <v>25200</v>
      </c>
      <c r="G17" s="178">
        <v>25200</v>
      </c>
      <c r="H17" s="196">
        <v>2</v>
      </c>
      <c r="I17" s="196">
        <f t="shared" si="1"/>
        <v>50400</v>
      </c>
      <c r="J17" s="196">
        <f t="shared" si="2"/>
        <v>50400</v>
      </c>
      <c r="K17" s="179">
        <f t="shared" si="3"/>
        <v>100800</v>
      </c>
      <c r="L17" s="192"/>
      <c r="M17" s="192"/>
    </row>
    <row r="18" spans="1:13" s="3" customFormat="1" ht="33.950000000000003" customHeight="1">
      <c r="A18" s="10"/>
      <c r="B18" s="102">
        <f t="shared" si="0"/>
        <v>1.6000000000000005</v>
      </c>
      <c r="C18" s="101" t="s">
        <v>58</v>
      </c>
      <c r="D18" s="6" t="s">
        <v>9</v>
      </c>
      <c r="E18" s="17">
        <v>1</v>
      </c>
      <c r="F18" s="177">
        <v>25200</v>
      </c>
      <c r="G18" s="178">
        <v>25200</v>
      </c>
      <c r="H18" s="196">
        <v>3</v>
      </c>
      <c r="I18" s="196">
        <f t="shared" si="1"/>
        <v>75600</v>
      </c>
      <c r="J18" s="196">
        <f t="shared" si="2"/>
        <v>75600</v>
      </c>
      <c r="K18" s="179">
        <f t="shared" si="3"/>
        <v>151200</v>
      </c>
      <c r="L18" s="192"/>
      <c r="M18" s="192"/>
    </row>
    <row r="19" spans="1:13" s="3" customFormat="1" ht="33.950000000000003" customHeight="1" thickBot="1">
      <c r="A19" s="141"/>
      <c r="B19" s="142">
        <f t="shared" si="0"/>
        <v>1.7000000000000006</v>
      </c>
      <c r="C19" s="143" t="s">
        <v>59</v>
      </c>
      <c r="D19" s="144" t="s">
        <v>9</v>
      </c>
      <c r="E19" s="145">
        <v>1</v>
      </c>
      <c r="F19" s="177">
        <v>25200</v>
      </c>
      <c r="G19" s="178">
        <v>25200</v>
      </c>
      <c r="H19" s="196">
        <v>3</v>
      </c>
      <c r="I19" s="196">
        <f t="shared" si="1"/>
        <v>75600</v>
      </c>
      <c r="J19" s="196">
        <f t="shared" si="2"/>
        <v>75600</v>
      </c>
      <c r="K19" s="179">
        <f t="shared" si="3"/>
        <v>151200</v>
      </c>
      <c r="L19" s="192"/>
      <c r="M19" s="192"/>
    </row>
    <row r="20" spans="1:13" s="2" customFormat="1" ht="102">
      <c r="A20" s="107">
        <f>A12+1</f>
        <v>2</v>
      </c>
      <c r="B20" s="108"/>
      <c r="C20" s="109" t="s">
        <v>33</v>
      </c>
      <c r="D20" s="110"/>
      <c r="E20" s="111"/>
      <c r="F20" s="112"/>
      <c r="G20" s="113"/>
      <c r="H20" s="197"/>
      <c r="I20" s="197"/>
      <c r="J20" s="197"/>
      <c r="K20" s="114"/>
      <c r="L20" s="192"/>
      <c r="M20" s="192"/>
    </row>
    <row r="21" spans="1:13" s="3" customFormat="1" ht="26.1" customHeight="1">
      <c r="A21" s="10"/>
      <c r="B21" s="100">
        <f>A20+0.1</f>
        <v>2.1</v>
      </c>
      <c r="C21" s="101" t="s">
        <v>60</v>
      </c>
      <c r="D21" s="6" t="s">
        <v>5</v>
      </c>
      <c r="E21" s="17">
        <v>5</v>
      </c>
      <c r="F21" s="177">
        <v>6720</v>
      </c>
      <c r="G21" s="178">
        <v>5040</v>
      </c>
      <c r="H21" s="196">
        <v>3</v>
      </c>
      <c r="I21" s="196">
        <f t="shared" ref="I21:I22" si="4">H21*F21</f>
        <v>20160</v>
      </c>
      <c r="J21" s="196">
        <f t="shared" ref="J21:J22" si="5">H21*G21</f>
        <v>15120</v>
      </c>
      <c r="K21" s="179">
        <f t="shared" ref="K21:K22" si="6">J21+I21</f>
        <v>35280</v>
      </c>
      <c r="L21" s="192"/>
      <c r="M21" s="192"/>
    </row>
    <row r="22" spans="1:13" s="3" customFormat="1" ht="30" customHeight="1">
      <c r="A22" s="10"/>
      <c r="B22" s="100">
        <f t="shared" ref="B22" si="7">B21+0.1</f>
        <v>2.2000000000000002</v>
      </c>
      <c r="C22" s="101" t="s">
        <v>61</v>
      </c>
      <c r="D22" s="6" t="s">
        <v>5</v>
      </c>
      <c r="E22" s="18">
        <v>4</v>
      </c>
      <c r="F22" s="177">
        <v>6720</v>
      </c>
      <c r="G22" s="178">
        <v>5040</v>
      </c>
      <c r="H22" s="196">
        <v>0</v>
      </c>
      <c r="I22" s="196">
        <f t="shared" si="4"/>
        <v>0</v>
      </c>
      <c r="J22" s="196">
        <f t="shared" si="5"/>
        <v>0</v>
      </c>
      <c r="K22" s="179">
        <f t="shared" si="6"/>
        <v>0</v>
      </c>
      <c r="L22" s="192"/>
      <c r="M22" s="192"/>
    </row>
    <row r="23" spans="1:13" s="2" customFormat="1" ht="120" customHeight="1">
      <c r="A23" s="11">
        <f>A20+1</f>
        <v>3</v>
      </c>
      <c r="B23" s="66"/>
      <c r="C23" s="126" t="s">
        <v>37</v>
      </c>
      <c r="D23" s="13"/>
      <c r="E23" s="124"/>
      <c r="F23" s="84"/>
      <c r="G23" s="92"/>
      <c r="H23" s="198"/>
      <c r="I23" s="198"/>
      <c r="J23" s="198"/>
      <c r="K23" s="14"/>
      <c r="L23" s="192"/>
      <c r="M23" s="192"/>
    </row>
    <row r="24" spans="1:13" s="3" customFormat="1" ht="24.95" customHeight="1">
      <c r="A24" s="32"/>
      <c r="B24" s="51" t="s">
        <v>35</v>
      </c>
      <c r="C24" s="133" t="s">
        <v>36</v>
      </c>
      <c r="D24" s="42"/>
      <c r="E24" s="125"/>
      <c r="F24" s="85"/>
      <c r="G24" s="93"/>
      <c r="H24" s="199"/>
      <c r="I24" s="199"/>
      <c r="J24" s="199"/>
      <c r="K24" s="50"/>
      <c r="L24" s="192"/>
      <c r="M24" s="192"/>
    </row>
    <row r="25" spans="1:13" s="3" customFormat="1" ht="24.95" customHeight="1">
      <c r="A25" s="40"/>
      <c r="B25" s="31">
        <f>A23+0.1</f>
        <v>3.1</v>
      </c>
      <c r="C25" s="52" t="s">
        <v>17</v>
      </c>
      <c r="D25" s="6" t="s">
        <v>23</v>
      </c>
      <c r="E25" s="17">
        <v>65</v>
      </c>
      <c r="F25" s="177">
        <v>348.6</v>
      </c>
      <c r="G25" s="178">
        <v>126</v>
      </c>
      <c r="H25" s="196">
        <v>369</v>
      </c>
      <c r="I25" s="196">
        <f t="shared" ref="I25:I34" si="8">H25*F25</f>
        <v>128633.40000000001</v>
      </c>
      <c r="J25" s="196">
        <f t="shared" ref="J25:J34" si="9">H25*G25</f>
        <v>46494</v>
      </c>
      <c r="K25" s="179">
        <f t="shared" ref="K25:K34" si="10">J25+I25</f>
        <v>175127.40000000002</v>
      </c>
      <c r="L25" s="192"/>
      <c r="M25" s="192"/>
    </row>
    <row r="26" spans="1:13" s="3" customFormat="1" ht="30" customHeight="1">
      <c r="A26" s="40"/>
      <c r="B26" s="31">
        <f>B25+0.1</f>
        <v>3.2</v>
      </c>
      <c r="C26" s="53" t="s">
        <v>18</v>
      </c>
      <c r="D26" s="43" t="s">
        <v>23</v>
      </c>
      <c r="E26" s="18">
        <f>1550+180</f>
        <v>1730</v>
      </c>
      <c r="F26" s="177">
        <v>403.2</v>
      </c>
      <c r="G26" s="178">
        <v>126</v>
      </c>
      <c r="H26" s="196">
        <f>2816+100-1387.5</f>
        <v>1528.5</v>
      </c>
      <c r="I26" s="196">
        <f t="shared" si="8"/>
        <v>616291.19999999995</v>
      </c>
      <c r="J26" s="196">
        <f t="shared" si="9"/>
        <v>192591</v>
      </c>
      <c r="K26" s="179">
        <f t="shared" si="10"/>
        <v>808882.2</v>
      </c>
      <c r="L26" s="192"/>
      <c r="M26" s="192"/>
    </row>
    <row r="27" spans="1:13" s="3" customFormat="1" ht="30" customHeight="1">
      <c r="A27" s="40"/>
      <c r="B27" s="31">
        <f>B26+0.1</f>
        <v>3.3000000000000003</v>
      </c>
      <c r="C27" s="53" t="s">
        <v>19</v>
      </c>
      <c r="D27" s="43" t="s">
        <v>23</v>
      </c>
      <c r="E27" s="18">
        <v>670</v>
      </c>
      <c r="F27" s="177">
        <v>882</v>
      </c>
      <c r="G27" s="178">
        <v>126</v>
      </c>
      <c r="H27" s="196">
        <v>515</v>
      </c>
      <c r="I27" s="196">
        <f t="shared" si="8"/>
        <v>454230</v>
      </c>
      <c r="J27" s="196">
        <f t="shared" si="9"/>
        <v>64890</v>
      </c>
      <c r="K27" s="179">
        <f t="shared" si="10"/>
        <v>519120</v>
      </c>
      <c r="L27" s="192"/>
      <c r="M27" s="192"/>
    </row>
    <row r="28" spans="1:13" s="3" customFormat="1" ht="30" customHeight="1" thickBot="1">
      <c r="A28" s="115"/>
      <c r="B28" s="116">
        <f>B27+0.1</f>
        <v>3.4000000000000004</v>
      </c>
      <c r="C28" s="117" t="s">
        <v>20</v>
      </c>
      <c r="D28" s="118" t="s">
        <v>23</v>
      </c>
      <c r="E28" s="134">
        <v>1565</v>
      </c>
      <c r="F28" s="184">
        <v>1008</v>
      </c>
      <c r="G28" s="185">
        <v>168</v>
      </c>
      <c r="H28" s="200">
        <f>1771+100-413.5</f>
        <v>1457.5</v>
      </c>
      <c r="I28" s="200">
        <f t="shared" si="8"/>
        <v>1469160</v>
      </c>
      <c r="J28" s="200">
        <f t="shared" si="9"/>
        <v>244860</v>
      </c>
      <c r="K28" s="186">
        <f t="shared" si="10"/>
        <v>1714020</v>
      </c>
      <c r="L28" s="192"/>
      <c r="M28" s="192"/>
    </row>
    <row r="29" spans="1:13" s="3" customFormat="1" ht="30" customHeight="1">
      <c r="A29" s="119"/>
      <c r="B29" s="120">
        <f t="shared" ref="B29:B33" si="11">B28+0.1</f>
        <v>3.5000000000000004</v>
      </c>
      <c r="C29" s="121" t="s">
        <v>21</v>
      </c>
      <c r="D29" s="122" t="s">
        <v>23</v>
      </c>
      <c r="E29" s="135">
        <v>605</v>
      </c>
      <c r="F29" s="177">
        <v>1139.8800000000001</v>
      </c>
      <c r="G29" s="178">
        <v>168</v>
      </c>
      <c r="H29" s="196">
        <f>1939+100-688</f>
        <v>1351</v>
      </c>
      <c r="I29" s="196">
        <f t="shared" si="8"/>
        <v>1539977.8800000001</v>
      </c>
      <c r="J29" s="196">
        <f t="shared" si="9"/>
        <v>226968</v>
      </c>
      <c r="K29" s="179">
        <f t="shared" si="10"/>
        <v>1766945.8800000001</v>
      </c>
      <c r="L29" s="192"/>
      <c r="M29" s="192"/>
    </row>
    <row r="30" spans="1:13" s="3" customFormat="1" ht="30" customHeight="1">
      <c r="A30" s="40"/>
      <c r="B30" s="31">
        <f t="shared" si="11"/>
        <v>3.6000000000000005</v>
      </c>
      <c r="C30" s="52" t="s">
        <v>22</v>
      </c>
      <c r="D30" s="6" t="s">
        <v>23</v>
      </c>
      <c r="E30" s="17">
        <f>25+180</f>
        <v>205</v>
      </c>
      <c r="F30" s="177">
        <v>1470</v>
      </c>
      <c r="G30" s="178">
        <v>168</v>
      </c>
      <c r="H30" s="196">
        <f>495+100-286</f>
        <v>309</v>
      </c>
      <c r="I30" s="196">
        <f t="shared" si="8"/>
        <v>454230</v>
      </c>
      <c r="J30" s="196">
        <f t="shared" si="9"/>
        <v>51912</v>
      </c>
      <c r="K30" s="179">
        <f t="shared" si="10"/>
        <v>506142</v>
      </c>
      <c r="L30" s="192"/>
      <c r="M30" s="192"/>
    </row>
    <row r="31" spans="1:13" s="3" customFormat="1" ht="30" customHeight="1">
      <c r="A31" s="40"/>
      <c r="B31" s="31">
        <f t="shared" si="11"/>
        <v>3.7000000000000006</v>
      </c>
      <c r="C31" s="52" t="s">
        <v>67</v>
      </c>
      <c r="D31" s="6" t="s">
        <v>23</v>
      </c>
      <c r="E31" s="18">
        <v>945</v>
      </c>
      <c r="F31" s="177">
        <v>1764</v>
      </c>
      <c r="G31" s="178">
        <v>168</v>
      </c>
      <c r="H31" s="196">
        <f>542+123</f>
        <v>665</v>
      </c>
      <c r="I31" s="196">
        <f t="shared" si="8"/>
        <v>1173060</v>
      </c>
      <c r="J31" s="196">
        <f t="shared" si="9"/>
        <v>111720</v>
      </c>
      <c r="K31" s="179">
        <f t="shared" si="10"/>
        <v>1284780</v>
      </c>
      <c r="L31" s="192"/>
      <c r="M31" s="192"/>
    </row>
    <row r="32" spans="1:13" s="3" customFormat="1" ht="30" customHeight="1">
      <c r="A32" s="40"/>
      <c r="B32" s="31">
        <f t="shared" si="11"/>
        <v>3.8000000000000007</v>
      </c>
      <c r="C32" s="52" t="s">
        <v>27</v>
      </c>
      <c r="D32" s="6" t="s">
        <v>23</v>
      </c>
      <c r="E32" s="18">
        <v>215</v>
      </c>
      <c r="F32" s="177">
        <v>2604</v>
      </c>
      <c r="G32" s="178">
        <v>168</v>
      </c>
      <c r="H32" s="196">
        <v>0</v>
      </c>
      <c r="I32" s="196">
        <f t="shared" si="8"/>
        <v>0</v>
      </c>
      <c r="J32" s="196">
        <f t="shared" si="9"/>
        <v>0</v>
      </c>
      <c r="K32" s="179">
        <f t="shared" si="10"/>
        <v>0</v>
      </c>
      <c r="L32" s="192"/>
      <c r="M32" s="192"/>
    </row>
    <row r="33" spans="1:13" s="3" customFormat="1" ht="30" customHeight="1">
      <c r="A33" s="40"/>
      <c r="B33" s="31">
        <f t="shared" si="11"/>
        <v>3.9000000000000008</v>
      </c>
      <c r="C33" s="53" t="s">
        <v>26</v>
      </c>
      <c r="D33" s="6" t="s">
        <v>23</v>
      </c>
      <c r="E33" s="18">
        <v>85</v>
      </c>
      <c r="F33" s="177">
        <v>4032</v>
      </c>
      <c r="G33" s="178">
        <v>168</v>
      </c>
      <c r="H33" s="196">
        <f>236+638</f>
        <v>874</v>
      </c>
      <c r="I33" s="196">
        <f t="shared" si="8"/>
        <v>3523968</v>
      </c>
      <c r="J33" s="196">
        <f t="shared" si="9"/>
        <v>146832</v>
      </c>
      <c r="K33" s="179">
        <f t="shared" si="10"/>
        <v>3670800</v>
      </c>
      <c r="L33" s="192"/>
      <c r="M33" s="192"/>
    </row>
    <row r="34" spans="1:13" s="3" customFormat="1" ht="30" customHeight="1">
      <c r="A34" s="40"/>
      <c r="B34" s="97">
        <f>B33-0.8</f>
        <v>3.1000000000000005</v>
      </c>
      <c r="C34" s="53" t="s">
        <v>28</v>
      </c>
      <c r="D34" s="43" t="s">
        <v>23</v>
      </c>
      <c r="E34" s="18">
        <v>5</v>
      </c>
      <c r="F34" s="177">
        <v>7770</v>
      </c>
      <c r="G34" s="178">
        <v>210</v>
      </c>
      <c r="H34" s="196">
        <v>0</v>
      </c>
      <c r="I34" s="196">
        <f t="shared" si="8"/>
        <v>0</v>
      </c>
      <c r="J34" s="196">
        <f t="shared" si="9"/>
        <v>0</v>
      </c>
      <c r="K34" s="179">
        <f t="shared" si="10"/>
        <v>0</v>
      </c>
      <c r="L34" s="192"/>
      <c r="M34" s="192"/>
    </row>
    <row r="35" spans="1:13" s="3" customFormat="1" ht="24.95" customHeight="1">
      <c r="A35" s="32"/>
      <c r="B35" s="51" t="s">
        <v>38</v>
      </c>
      <c r="C35" s="133" t="s">
        <v>68</v>
      </c>
      <c r="D35" s="42"/>
      <c r="E35" s="125"/>
      <c r="F35" s="85"/>
      <c r="G35" s="93"/>
      <c r="H35" s="199"/>
      <c r="I35" s="199"/>
      <c r="J35" s="199"/>
      <c r="K35" s="50"/>
      <c r="L35" s="192"/>
      <c r="M35" s="192"/>
    </row>
    <row r="36" spans="1:13" s="3" customFormat="1" ht="24.95" customHeight="1">
      <c r="A36" s="40"/>
      <c r="B36" s="97">
        <f>B34+0.01</f>
        <v>3.1100000000000003</v>
      </c>
      <c r="C36" s="52" t="s">
        <v>17</v>
      </c>
      <c r="D36" s="6" t="s">
        <v>23</v>
      </c>
      <c r="E36" s="17">
        <v>250</v>
      </c>
      <c r="F36" s="177">
        <v>378</v>
      </c>
      <c r="G36" s="178">
        <v>126</v>
      </c>
      <c r="H36" s="196">
        <v>248</v>
      </c>
      <c r="I36" s="196">
        <f t="shared" ref="I36:I39" si="12">H36*F36</f>
        <v>93744</v>
      </c>
      <c r="J36" s="196">
        <f t="shared" ref="J36:J39" si="13">H36*G36</f>
        <v>31248</v>
      </c>
      <c r="K36" s="179">
        <f t="shared" ref="K36:K39" si="14">J36+I36</f>
        <v>124992</v>
      </c>
      <c r="L36" s="192"/>
      <c r="M36" s="192"/>
    </row>
    <row r="37" spans="1:13" s="3" customFormat="1" ht="30" customHeight="1">
      <c r="A37" s="40"/>
      <c r="B37" s="97">
        <f>B36+0.01</f>
        <v>3.12</v>
      </c>
      <c r="C37" s="53" t="s">
        <v>19</v>
      </c>
      <c r="D37" s="43" t="s">
        <v>23</v>
      </c>
      <c r="E37" s="18">
        <v>250</v>
      </c>
      <c r="F37" s="177">
        <v>693</v>
      </c>
      <c r="G37" s="178">
        <v>126</v>
      </c>
      <c r="H37" s="196">
        <v>248</v>
      </c>
      <c r="I37" s="196">
        <f t="shared" si="12"/>
        <v>171864</v>
      </c>
      <c r="J37" s="196">
        <f t="shared" si="13"/>
        <v>31248</v>
      </c>
      <c r="K37" s="179">
        <f t="shared" si="14"/>
        <v>203112</v>
      </c>
      <c r="L37" s="192"/>
      <c r="M37" s="192"/>
    </row>
    <row r="38" spans="1:13" s="2" customFormat="1" ht="83.25" customHeight="1">
      <c r="A38" s="11">
        <f>A23+1</f>
        <v>4</v>
      </c>
      <c r="B38" s="66"/>
      <c r="C38" s="136" t="s">
        <v>39</v>
      </c>
      <c r="D38" s="64" t="s">
        <v>8</v>
      </c>
      <c r="E38" s="59">
        <v>1</v>
      </c>
      <c r="F38" s="181">
        <v>504000</v>
      </c>
      <c r="G38" s="182">
        <v>210000</v>
      </c>
      <c r="H38" s="201">
        <v>1</v>
      </c>
      <c r="I38" s="201">
        <f t="shared" si="12"/>
        <v>504000</v>
      </c>
      <c r="J38" s="201">
        <f t="shared" si="13"/>
        <v>210000</v>
      </c>
      <c r="K38" s="183">
        <f t="shared" si="14"/>
        <v>714000</v>
      </c>
      <c r="L38" s="192"/>
      <c r="M38" s="192"/>
    </row>
    <row r="39" spans="1:13" s="3" customFormat="1" ht="82.5" customHeight="1" thickBot="1">
      <c r="A39" s="146">
        <f>A38+1</f>
        <v>5</v>
      </c>
      <c r="B39" s="116"/>
      <c r="C39" s="147" t="s">
        <v>15</v>
      </c>
      <c r="D39" s="148" t="s">
        <v>24</v>
      </c>
      <c r="E39" s="149">
        <v>500</v>
      </c>
      <c r="F39" s="181">
        <v>483</v>
      </c>
      <c r="G39" s="182">
        <v>84</v>
      </c>
      <c r="H39" s="201">
        <v>1000</v>
      </c>
      <c r="I39" s="201">
        <f t="shared" si="12"/>
        <v>483000</v>
      </c>
      <c r="J39" s="201">
        <f t="shared" si="13"/>
        <v>84000</v>
      </c>
      <c r="K39" s="183">
        <f t="shared" si="14"/>
        <v>567000</v>
      </c>
      <c r="L39" s="192"/>
      <c r="M39" s="192"/>
    </row>
    <row r="40" spans="1:13" s="3" customFormat="1" ht="89.25">
      <c r="A40" s="107">
        <f>A39+1</f>
        <v>6</v>
      </c>
      <c r="B40" s="120"/>
      <c r="C40" s="150" t="s">
        <v>40</v>
      </c>
      <c r="D40" s="110"/>
      <c r="E40" s="111"/>
      <c r="F40" s="151"/>
      <c r="G40" s="152"/>
      <c r="H40" s="202"/>
      <c r="I40" s="202"/>
      <c r="J40" s="202"/>
      <c r="K40" s="114"/>
      <c r="L40" s="192"/>
      <c r="M40" s="192"/>
    </row>
    <row r="41" spans="1:13" s="3" customFormat="1" ht="24" customHeight="1">
      <c r="A41" s="35"/>
      <c r="B41" s="37">
        <f>A40+0.1</f>
        <v>6.1</v>
      </c>
      <c r="C41" s="33" t="s">
        <v>41</v>
      </c>
      <c r="D41" s="4" t="s">
        <v>23</v>
      </c>
      <c r="E41" s="17">
        <v>900</v>
      </c>
      <c r="F41" s="177">
        <v>336</v>
      </c>
      <c r="G41" s="178">
        <v>50.4</v>
      </c>
      <c r="H41" s="196">
        <f>547+125</f>
        <v>672</v>
      </c>
      <c r="I41" s="196">
        <f t="shared" ref="I41:I44" si="15">H41*F41</f>
        <v>225792</v>
      </c>
      <c r="J41" s="196">
        <f t="shared" ref="J41:J44" si="16">H41*G41</f>
        <v>33868.799999999996</v>
      </c>
      <c r="K41" s="179">
        <f t="shared" ref="K41:K44" si="17">J41+I41</f>
        <v>259660.79999999999</v>
      </c>
      <c r="L41" s="192"/>
      <c r="M41" s="192"/>
    </row>
    <row r="42" spans="1:13" s="3" customFormat="1" ht="24" customHeight="1">
      <c r="A42" s="35"/>
      <c r="B42" s="37">
        <f>B41+0.1</f>
        <v>6.1999999999999993</v>
      </c>
      <c r="C42" s="33" t="s">
        <v>42</v>
      </c>
      <c r="D42" s="4" t="s">
        <v>23</v>
      </c>
      <c r="E42" s="17">
        <v>450</v>
      </c>
      <c r="F42" s="177">
        <v>378</v>
      </c>
      <c r="G42" s="178">
        <v>58.8</v>
      </c>
      <c r="H42" s="196">
        <v>824</v>
      </c>
      <c r="I42" s="196">
        <f t="shared" si="15"/>
        <v>311472</v>
      </c>
      <c r="J42" s="196">
        <f t="shared" si="16"/>
        <v>48451.199999999997</v>
      </c>
      <c r="K42" s="179">
        <f t="shared" si="17"/>
        <v>359923.20000000001</v>
      </c>
      <c r="L42" s="192"/>
      <c r="M42" s="192"/>
    </row>
    <row r="43" spans="1:13" s="3" customFormat="1" ht="24" customHeight="1">
      <c r="A43" s="35"/>
      <c r="B43" s="37">
        <f>B42+0.1</f>
        <v>6.2999999999999989</v>
      </c>
      <c r="C43" s="33" t="s">
        <v>43</v>
      </c>
      <c r="D43" s="4" t="s">
        <v>23</v>
      </c>
      <c r="E43" s="17">
        <v>10</v>
      </c>
      <c r="F43" s="177">
        <v>655.20000000000005</v>
      </c>
      <c r="G43" s="178">
        <v>67.2</v>
      </c>
      <c r="H43" s="196">
        <v>10</v>
      </c>
      <c r="I43" s="196">
        <f t="shared" si="15"/>
        <v>6552</v>
      </c>
      <c r="J43" s="196">
        <f t="shared" si="16"/>
        <v>672</v>
      </c>
      <c r="K43" s="179">
        <f t="shared" si="17"/>
        <v>7224</v>
      </c>
      <c r="L43" s="192"/>
      <c r="M43" s="192"/>
    </row>
    <row r="44" spans="1:13" s="3" customFormat="1" ht="24" customHeight="1">
      <c r="A44" s="35"/>
      <c r="B44" s="37">
        <f>B43+0.1</f>
        <v>6.3999999999999986</v>
      </c>
      <c r="C44" s="33" t="s">
        <v>44</v>
      </c>
      <c r="D44" s="4" t="s">
        <v>23</v>
      </c>
      <c r="E44" s="17">
        <v>10</v>
      </c>
      <c r="F44" s="177">
        <v>882</v>
      </c>
      <c r="G44" s="178">
        <v>84</v>
      </c>
      <c r="H44" s="196">
        <v>10</v>
      </c>
      <c r="I44" s="196">
        <f t="shared" si="15"/>
        <v>8820</v>
      </c>
      <c r="J44" s="196">
        <f t="shared" si="16"/>
        <v>840</v>
      </c>
      <c r="K44" s="179">
        <f t="shared" si="17"/>
        <v>9660</v>
      </c>
      <c r="L44" s="192"/>
      <c r="M44" s="192"/>
    </row>
    <row r="45" spans="1:13" s="3" customFormat="1" ht="51">
      <c r="A45" s="12">
        <f>A40+1</f>
        <v>7</v>
      </c>
      <c r="B45" s="31"/>
      <c r="C45" s="103" t="s">
        <v>14</v>
      </c>
      <c r="D45" s="1"/>
      <c r="E45" s="16"/>
      <c r="F45" s="86"/>
      <c r="G45" s="90"/>
      <c r="H45" s="194"/>
      <c r="I45" s="194"/>
      <c r="J45" s="194"/>
      <c r="K45" s="15"/>
      <c r="L45" s="192"/>
      <c r="M45" s="192"/>
    </row>
    <row r="46" spans="1:13" s="3" customFormat="1" ht="24" customHeight="1">
      <c r="A46" s="35"/>
      <c r="B46" s="37">
        <f>A45+0.1</f>
        <v>7.1</v>
      </c>
      <c r="C46" s="33" t="s">
        <v>47</v>
      </c>
      <c r="D46" s="4" t="s">
        <v>5</v>
      </c>
      <c r="E46" s="17">
        <v>3</v>
      </c>
      <c r="F46" s="177">
        <v>71400</v>
      </c>
      <c r="G46" s="178">
        <v>2520</v>
      </c>
      <c r="H46" s="196">
        <v>0</v>
      </c>
      <c r="I46" s="196">
        <f t="shared" ref="I46" si="18">H46*F46</f>
        <v>0</v>
      </c>
      <c r="J46" s="196">
        <f t="shared" ref="J46" si="19">H46*G46</f>
        <v>0</v>
      </c>
      <c r="K46" s="179">
        <f t="shared" ref="K46" si="20">J46+I46</f>
        <v>0</v>
      </c>
      <c r="L46" s="192"/>
      <c r="M46" s="192"/>
    </row>
    <row r="47" spans="1:13" s="3" customFormat="1" ht="89.25">
      <c r="A47" s="12">
        <f>A45+1</f>
        <v>8</v>
      </c>
      <c r="B47" s="31"/>
      <c r="C47" s="103" t="s">
        <v>70</v>
      </c>
      <c r="D47" s="1"/>
      <c r="E47" s="16"/>
      <c r="F47" s="86"/>
      <c r="G47" s="90"/>
      <c r="H47" s="194"/>
      <c r="I47" s="194"/>
      <c r="J47" s="194"/>
      <c r="K47" s="15"/>
      <c r="L47" s="192"/>
      <c r="M47" s="192"/>
    </row>
    <row r="48" spans="1:13" s="3" customFormat="1" ht="24" customHeight="1">
      <c r="A48" s="12"/>
      <c r="B48" s="37">
        <f>A47+0.1</f>
        <v>8.1</v>
      </c>
      <c r="C48" s="33" t="s">
        <v>62</v>
      </c>
      <c r="D48" s="4" t="s">
        <v>10</v>
      </c>
      <c r="E48" s="17">
        <v>1</v>
      </c>
      <c r="F48" s="177">
        <v>43612.800000000003</v>
      </c>
      <c r="G48" s="178">
        <v>1680</v>
      </c>
      <c r="H48" s="196">
        <v>1</v>
      </c>
      <c r="I48" s="196">
        <f t="shared" ref="I48:I62" si="21">H48*F48</f>
        <v>43612.800000000003</v>
      </c>
      <c r="J48" s="196">
        <f t="shared" ref="J48:J62" si="22">H48*G48</f>
        <v>1680</v>
      </c>
      <c r="K48" s="179">
        <f t="shared" ref="K48:K62" si="23">J48+I48</f>
        <v>45292.800000000003</v>
      </c>
      <c r="L48" s="192"/>
      <c r="M48" s="192"/>
    </row>
    <row r="49" spans="1:14" s="3" customFormat="1" ht="24" customHeight="1">
      <c r="A49" s="35"/>
      <c r="B49" s="37">
        <f t="shared" ref="B49:B54" si="24">B48+0.1</f>
        <v>8.1999999999999993</v>
      </c>
      <c r="C49" s="33" t="s">
        <v>63</v>
      </c>
      <c r="D49" s="4" t="s">
        <v>10</v>
      </c>
      <c r="E49" s="17">
        <v>1</v>
      </c>
      <c r="F49" s="177">
        <v>50551.199999999997</v>
      </c>
      <c r="G49" s="178">
        <v>4200</v>
      </c>
      <c r="H49" s="196">
        <v>1</v>
      </c>
      <c r="I49" s="196">
        <f t="shared" si="21"/>
        <v>50551.199999999997</v>
      </c>
      <c r="J49" s="196">
        <f t="shared" si="22"/>
        <v>4200</v>
      </c>
      <c r="K49" s="179">
        <f t="shared" si="23"/>
        <v>54751.199999999997</v>
      </c>
      <c r="L49" s="192"/>
      <c r="M49" s="192"/>
    </row>
    <row r="50" spans="1:14" s="3" customFormat="1" ht="24" customHeight="1">
      <c r="A50" s="35"/>
      <c r="B50" s="37">
        <f t="shared" si="24"/>
        <v>8.2999999999999989</v>
      </c>
      <c r="C50" s="33" t="s">
        <v>64</v>
      </c>
      <c r="D50" s="4" t="s">
        <v>10</v>
      </c>
      <c r="E50" s="17">
        <v>1</v>
      </c>
      <c r="F50" s="177">
        <v>231000</v>
      </c>
      <c r="G50" s="178">
        <v>5040</v>
      </c>
      <c r="H50" s="196">
        <v>1</v>
      </c>
      <c r="I50" s="196">
        <f t="shared" si="21"/>
        <v>231000</v>
      </c>
      <c r="J50" s="196">
        <f t="shared" si="22"/>
        <v>5040</v>
      </c>
      <c r="K50" s="179">
        <f t="shared" si="23"/>
        <v>236040</v>
      </c>
      <c r="L50" s="192"/>
      <c r="M50" s="192"/>
    </row>
    <row r="51" spans="1:14" s="3" customFormat="1" ht="24" customHeight="1" thickBot="1">
      <c r="A51" s="153"/>
      <c r="B51" s="154">
        <f t="shared" si="24"/>
        <v>8.3999999999999986</v>
      </c>
      <c r="C51" s="155" t="s">
        <v>65</v>
      </c>
      <c r="D51" s="156" t="s">
        <v>10</v>
      </c>
      <c r="E51" s="145">
        <v>1</v>
      </c>
      <c r="F51" s="184">
        <v>315000</v>
      </c>
      <c r="G51" s="185">
        <v>6720</v>
      </c>
      <c r="H51" s="200">
        <v>1</v>
      </c>
      <c r="I51" s="200">
        <f t="shared" si="21"/>
        <v>315000</v>
      </c>
      <c r="J51" s="200">
        <f t="shared" si="22"/>
        <v>6720</v>
      </c>
      <c r="K51" s="186">
        <f t="shared" si="23"/>
        <v>321720</v>
      </c>
      <c r="L51" s="192"/>
      <c r="M51" s="192"/>
    </row>
    <row r="52" spans="1:14" s="3" customFormat="1" ht="24" customHeight="1">
      <c r="A52" s="157"/>
      <c r="B52" s="158">
        <f t="shared" si="24"/>
        <v>8.4999999999999982</v>
      </c>
      <c r="C52" s="159" t="s">
        <v>85</v>
      </c>
      <c r="D52" s="160" t="s">
        <v>10</v>
      </c>
      <c r="E52" s="135">
        <v>1</v>
      </c>
      <c r="F52" s="177">
        <v>365400</v>
      </c>
      <c r="G52" s="178">
        <v>8400</v>
      </c>
      <c r="H52" s="196">
        <v>1</v>
      </c>
      <c r="I52" s="196">
        <f t="shared" si="21"/>
        <v>365400</v>
      </c>
      <c r="J52" s="196">
        <f t="shared" si="22"/>
        <v>8400</v>
      </c>
      <c r="K52" s="179">
        <f t="shared" si="23"/>
        <v>373800</v>
      </c>
      <c r="L52" s="192"/>
      <c r="M52" s="192"/>
    </row>
    <row r="53" spans="1:14" s="3" customFormat="1" ht="24" customHeight="1">
      <c r="A53" s="35"/>
      <c r="B53" s="37">
        <f t="shared" si="24"/>
        <v>8.5999999999999979</v>
      </c>
      <c r="C53" s="33" t="s">
        <v>66</v>
      </c>
      <c r="D53" s="4" t="s">
        <v>10</v>
      </c>
      <c r="E53" s="17">
        <v>1</v>
      </c>
      <c r="F53" s="177">
        <v>407400</v>
      </c>
      <c r="G53" s="178">
        <v>8400</v>
      </c>
      <c r="H53" s="196">
        <v>1</v>
      </c>
      <c r="I53" s="196">
        <f t="shared" si="21"/>
        <v>407400</v>
      </c>
      <c r="J53" s="196">
        <f t="shared" si="22"/>
        <v>8400</v>
      </c>
      <c r="K53" s="179">
        <f t="shared" si="23"/>
        <v>415800</v>
      </c>
      <c r="L53" s="192"/>
      <c r="M53" s="192"/>
    </row>
    <row r="54" spans="1:14" s="3" customFormat="1" ht="24" customHeight="1">
      <c r="A54" s="35"/>
      <c r="B54" s="37">
        <f t="shared" si="24"/>
        <v>8.6999999999999975</v>
      </c>
      <c r="C54" s="33" t="s">
        <v>86</v>
      </c>
      <c r="D54" s="4" t="s">
        <v>10</v>
      </c>
      <c r="E54" s="17">
        <v>1</v>
      </c>
      <c r="F54" s="177">
        <v>415800</v>
      </c>
      <c r="G54" s="178">
        <v>8400</v>
      </c>
      <c r="H54" s="196">
        <v>1</v>
      </c>
      <c r="I54" s="196">
        <f t="shared" si="21"/>
        <v>415800</v>
      </c>
      <c r="J54" s="196">
        <f t="shared" si="22"/>
        <v>8400</v>
      </c>
      <c r="K54" s="179">
        <f t="shared" si="23"/>
        <v>424200</v>
      </c>
      <c r="L54" s="192"/>
      <c r="M54" s="192"/>
    </row>
    <row r="55" spans="1:14" s="2" customFormat="1" ht="92.25" customHeight="1">
      <c r="A55" s="12">
        <f>A47+1</f>
        <v>9</v>
      </c>
      <c r="B55" s="54"/>
      <c r="C55" s="138" t="s">
        <v>46</v>
      </c>
      <c r="D55" s="64" t="s">
        <v>24</v>
      </c>
      <c r="E55" s="59">
        <v>700</v>
      </c>
      <c r="F55" s="181">
        <v>474.6</v>
      </c>
      <c r="G55" s="182">
        <v>105</v>
      </c>
      <c r="H55" s="201">
        <v>0</v>
      </c>
      <c r="I55" s="201">
        <f t="shared" si="21"/>
        <v>0</v>
      </c>
      <c r="J55" s="201">
        <f t="shared" si="22"/>
        <v>0</v>
      </c>
      <c r="K55" s="183">
        <f t="shared" si="23"/>
        <v>0</v>
      </c>
      <c r="L55" s="192"/>
      <c r="M55" s="192"/>
      <c r="N55" s="106"/>
    </row>
    <row r="56" spans="1:14" s="2" customFormat="1" ht="92.25" customHeight="1">
      <c r="A56" s="12">
        <f t="shared" ref="A56:A61" si="25">A55+1</f>
        <v>10</v>
      </c>
      <c r="B56" s="54"/>
      <c r="C56" s="138" t="s">
        <v>72</v>
      </c>
      <c r="D56" s="64" t="s">
        <v>24</v>
      </c>
      <c r="E56" s="59">
        <v>650</v>
      </c>
      <c r="F56" s="181">
        <v>462</v>
      </c>
      <c r="G56" s="182">
        <v>84</v>
      </c>
      <c r="H56" s="201">
        <v>356</v>
      </c>
      <c r="I56" s="201">
        <f t="shared" si="21"/>
        <v>164472</v>
      </c>
      <c r="J56" s="201">
        <f t="shared" si="22"/>
        <v>29904</v>
      </c>
      <c r="K56" s="183">
        <f t="shared" si="23"/>
        <v>194376</v>
      </c>
      <c r="L56" s="192"/>
      <c r="M56" s="192"/>
      <c r="N56" s="106"/>
    </row>
    <row r="57" spans="1:14" s="2" customFormat="1" ht="63.75">
      <c r="A57" s="12">
        <f t="shared" si="25"/>
        <v>11</v>
      </c>
      <c r="B57" s="54"/>
      <c r="C57" s="138" t="s">
        <v>73</v>
      </c>
      <c r="D57" s="64" t="s">
        <v>24</v>
      </c>
      <c r="E57" s="59">
        <v>700</v>
      </c>
      <c r="F57" s="181">
        <v>92.4</v>
      </c>
      <c r="G57" s="182">
        <v>42</v>
      </c>
      <c r="H57" s="201">
        <v>484</v>
      </c>
      <c r="I57" s="201">
        <f t="shared" si="21"/>
        <v>44721.600000000006</v>
      </c>
      <c r="J57" s="201">
        <f t="shared" si="22"/>
        <v>20328</v>
      </c>
      <c r="K57" s="183">
        <f t="shared" si="23"/>
        <v>65049.600000000006</v>
      </c>
      <c r="L57" s="192"/>
      <c r="M57" s="192"/>
      <c r="N57" s="106"/>
    </row>
    <row r="58" spans="1:14" s="2" customFormat="1" ht="51">
      <c r="A58" s="12">
        <f t="shared" si="25"/>
        <v>12</v>
      </c>
      <c r="B58" s="54"/>
      <c r="C58" s="138" t="s">
        <v>74</v>
      </c>
      <c r="D58" s="64" t="s">
        <v>24</v>
      </c>
      <c r="E58" s="59">
        <v>700</v>
      </c>
      <c r="F58" s="181">
        <v>294</v>
      </c>
      <c r="G58" s="182">
        <v>58.8</v>
      </c>
      <c r="H58" s="201">
        <v>484</v>
      </c>
      <c r="I58" s="201">
        <f t="shared" si="21"/>
        <v>142296</v>
      </c>
      <c r="J58" s="201">
        <f t="shared" si="22"/>
        <v>28459.199999999997</v>
      </c>
      <c r="K58" s="183">
        <f t="shared" si="23"/>
        <v>170755.20000000001</v>
      </c>
      <c r="L58" s="192"/>
      <c r="M58" s="192"/>
      <c r="N58" s="106"/>
    </row>
    <row r="59" spans="1:14" s="2" customFormat="1" ht="91.5" customHeight="1" thickBot="1">
      <c r="A59" s="161">
        <f t="shared" si="25"/>
        <v>13</v>
      </c>
      <c r="B59" s="162"/>
      <c r="C59" s="163" t="s">
        <v>78</v>
      </c>
      <c r="D59" s="164" t="s">
        <v>24</v>
      </c>
      <c r="E59" s="165">
        <v>6200</v>
      </c>
      <c r="F59" s="187">
        <v>348.6</v>
      </c>
      <c r="G59" s="188">
        <v>50.4</v>
      </c>
      <c r="H59" s="203">
        <v>6620</v>
      </c>
      <c r="I59" s="203">
        <f t="shared" si="21"/>
        <v>2307732</v>
      </c>
      <c r="J59" s="203">
        <f t="shared" si="22"/>
        <v>333648</v>
      </c>
      <c r="K59" s="189">
        <f t="shared" si="23"/>
        <v>2641380</v>
      </c>
      <c r="L59" s="192"/>
      <c r="M59" s="192"/>
      <c r="N59" s="106"/>
    </row>
    <row r="60" spans="1:14" s="2" customFormat="1" ht="63.75">
      <c r="A60" s="166">
        <f t="shared" si="25"/>
        <v>14</v>
      </c>
      <c r="B60" s="167"/>
      <c r="C60" s="168" t="s">
        <v>79</v>
      </c>
      <c r="D60" s="169" t="s">
        <v>24</v>
      </c>
      <c r="E60" s="170">
        <f>750+1500</f>
        <v>2250</v>
      </c>
      <c r="F60" s="181">
        <v>357</v>
      </c>
      <c r="G60" s="182">
        <v>42</v>
      </c>
      <c r="H60" s="201">
        <v>3229</v>
      </c>
      <c r="I60" s="201">
        <f t="shared" si="21"/>
        <v>1152753</v>
      </c>
      <c r="J60" s="201">
        <f t="shared" si="22"/>
        <v>135618</v>
      </c>
      <c r="K60" s="183">
        <f t="shared" si="23"/>
        <v>1288371</v>
      </c>
      <c r="L60" s="192"/>
      <c r="M60" s="192"/>
      <c r="N60" s="106"/>
    </row>
    <row r="61" spans="1:14" s="2" customFormat="1" ht="51">
      <c r="A61" s="12">
        <f t="shared" si="25"/>
        <v>15</v>
      </c>
      <c r="B61" s="54"/>
      <c r="C61" s="63" t="s">
        <v>71</v>
      </c>
      <c r="D61" s="64" t="s">
        <v>24</v>
      </c>
      <c r="E61" s="59" t="s">
        <v>49</v>
      </c>
      <c r="F61" s="181">
        <v>462</v>
      </c>
      <c r="G61" s="182">
        <v>42</v>
      </c>
      <c r="H61" s="201">
        <v>0</v>
      </c>
      <c r="I61" s="201">
        <f t="shared" si="21"/>
        <v>0</v>
      </c>
      <c r="J61" s="201">
        <f t="shared" si="22"/>
        <v>0</v>
      </c>
      <c r="K61" s="183">
        <f t="shared" si="23"/>
        <v>0</v>
      </c>
      <c r="L61" s="192"/>
      <c r="M61" s="192"/>
    </row>
    <row r="62" spans="1:14" s="3" customFormat="1" ht="63.75">
      <c r="A62" s="12">
        <f t="shared" ref="A62" si="26">A61+1</f>
        <v>16</v>
      </c>
      <c r="B62" s="31"/>
      <c r="C62" s="127" t="s">
        <v>13</v>
      </c>
      <c r="D62" s="64" t="s">
        <v>25</v>
      </c>
      <c r="E62" s="59">
        <v>11500</v>
      </c>
      <c r="F62" s="181">
        <v>21</v>
      </c>
      <c r="G62" s="182">
        <v>2.52</v>
      </c>
      <c r="H62" s="201">
        <v>3212</v>
      </c>
      <c r="I62" s="201">
        <f t="shared" si="21"/>
        <v>67452</v>
      </c>
      <c r="J62" s="201">
        <f t="shared" si="22"/>
        <v>8094.24</v>
      </c>
      <c r="K62" s="183">
        <f t="shared" si="23"/>
        <v>75546.240000000005</v>
      </c>
      <c r="L62" s="192"/>
      <c r="M62" s="192"/>
    </row>
    <row r="63" spans="1:14" s="2" customFormat="1" ht="76.5">
      <c r="A63" s="70">
        <f>A62+1</f>
        <v>17</v>
      </c>
      <c r="B63" s="71"/>
      <c r="C63" s="72" t="s">
        <v>11</v>
      </c>
      <c r="D63" s="13"/>
      <c r="E63" s="19"/>
      <c r="F63" s="177">
        <v>0</v>
      </c>
      <c r="G63" s="178">
        <v>0</v>
      </c>
      <c r="H63" s="196"/>
      <c r="I63" s="196"/>
      <c r="J63" s="196"/>
      <c r="K63" s="179"/>
      <c r="L63" s="192"/>
      <c r="M63" s="192"/>
    </row>
    <row r="64" spans="1:14" s="3" customFormat="1" ht="24" customHeight="1">
      <c r="A64" s="10"/>
      <c r="B64" s="39">
        <f>A63+0.1</f>
        <v>17.100000000000001</v>
      </c>
      <c r="C64" s="33" t="s">
        <v>51</v>
      </c>
      <c r="D64" s="4" t="s">
        <v>25</v>
      </c>
      <c r="E64" s="17">
        <f>2000+3400</f>
        <v>5400</v>
      </c>
      <c r="F64" s="177">
        <v>23.52</v>
      </c>
      <c r="G64" s="178">
        <v>2.52</v>
      </c>
      <c r="H64" s="196">
        <f>4064+576</f>
        <v>4640</v>
      </c>
      <c r="I64" s="196">
        <f t="shared" ref="I64:I80" si="27">H64*F64</f>
        <v>109132.8</v>
      </c>
      <c r="J64" s="196">
        <f t="shared" ref="J64:J80" si="28">H64*G64</f>
        <v>11692.8</v>
      </c>
      <c r="K64" s="179">
        <f t="shared" ref="K64:K80" si="29">J64+I64</f>
        <v>120825.60000000001</v>
      </c>
      <c r="L64" s="192"/>
      <c r="M64" s="192"/>
    </row>
    <row r="65" spans="1:13" s="3" customFormat="1" ht="24" customHeight="1">
      <c r="A65" s="10"/>
      <c r="B65" s="39">
        <f>B64+0.1</f>
        <v>17.200000000000003</v>
      </c>
      <c r="C65" s="33" t="s">
        <v>50</v>
      </c>
      <c r="D65" s="4" t="s">
        <v>25</v>
      </c>
      <c r="E65" s="17">
        <v>3000</v>
      </c>
      <c r="F65" s="177">
        <v>19.32</v>
      </c>
      <c r="G65" s="178">
        <v>2.52</v>
      </c>
      <c r="H65" s="196">
        <v>2848</v>
      </c>
      <c r="I65" s="196">
        <f t="shared" si="27"/>
        <v>55023.360000000001</v>
      </c>
      <c r="J65" s="196">
        <f t="shared" si="28"/>
        <v>7176.96</v>
      </c>
      <c r="K65" s="179">
        <f t="shared" si="29"/>
        <v>62200.32</v>
      </c>
      <c r="L65" s="192"/>
      <c r="M65" s="192"/>
    </row>
    <row r="66" spans="1:13" s="3" customFormat="1" ht="24" customHeight="1">
      <c r="A66" s="10"/>
      <c r="B66" s="39">
        <f>B65+0.1</f>
        <v>17.300000000000004</v>
      </c>
      <c r="C66" s="33" t="s">
        <v>75</v>
      </c>
      <c r="D66" s="4" t="s">
        <v>25</v>
      </c>
      <c r="E66" s="17">
        <v>15500</v>
      </c>
      <c r="F66" s="177">
        <v>15.120000000000001</v>
      </c>
      <c r="G66" s="178">
        <v>1.68</v>
      </c>
      <c r="H66" s="196">
        <v>15500</v>
      </c>
      <c r="I66" s="196">
        <f t="shared" si="27"/>
        <v>234360.00000000003</v>
      </c>
      <c r="J66" s="196">
        <f t="shared" si="28"/>
        <v>26040</v>
      </c>
      <c r="K66" s="179">
        <f t="shared" si="29"/>
        <v>260400.00000000003</v>
      </c>
      <c r="L66" s="192"/>
      <c r="M66" s="192"/>
    </row>
    <row r="67" spans="1:13" s="3" customFormat="1" ht="24" customHeight="1">
      <c r="A67" s="10"/>
      <c r="B67" s="39">
        <f>B66+0.1</f>
        <v>17.400000000000006</v>
      </c>
      <c r="C67" s="33" t="s">
        <v>87</v>
      </c>
      <c r="D67" s="4" t="s">
        <v>5</v>
      </c>
      <c r="E67" s="17">
        <v>3</v>
      </c>
      <c r="F67" s="177">
        <v>2520</v>
      </c>
      <c r="G67" s="178">
        <v>588</v>
      </c>
      <c r="H67" s="196">
        <v>3</v>
      </c>
      <c r="I67" s="196">
        <f t="shared" si="27"/>
        <v>7560</v>
      </c>
      <c r="J67" s="196">
        <f t="shared" si="28"/>
        <v>1764</v>
      </c>
      <c r="K67" s="179">
        <f t="shared" si="29"/>
        <v>9324</v>
      </c>
      <c r="L67" s="192"/>
      <c r="M67" s="192"/>
    </row>
    <row r="68" spans="1:13" s="3" customFormat="1" ht="45.75" customHeight="1">
      <c r="A68" s="70">
        <f>A63+1</f>
        <v>18</v>
      </c>
      <c r="B68" s="39"/>
      <c r="C68" s="140" t="s">
        <v>88</v>
      </c>
      <c r="D68" s="4" t="s">
        <v>23</v>
      </c>
      <c r="E68" s="17">
        <v>5</v>
      </c>
      <c r="F68" s="177">
        <v>378</v>
      </c>
      <c r="G68" s="178">
        <v>126</v>
      </c>
      <c r="H68" s="196">
        <v>5</v>
      </c>
      <c r="I68" s="196">
        <f t="shared" si="27"/>
        <v>1890</v>
      </c>
      <c r="J68" s="196">
        <f t="shared" si="28"/>
        <v>630</v>
      </c>
      <c r="K68" s="179">
        <f t="shared" si="29"/>
        <v>2520</v>
      </c>
      <c r="L68" s="192"/>
      <c r="M68" s="192"/>
    </row>
    <row r="69" spans="1:13" s="3" customFormat="1" ht="51.75" thickBot="1">
      <c r="A69" s="171">
        <f t="shared" ref="A69:A74" si="30">A68+1</f>
        <v>19</v>
      </c>
      <c r="B69" s="172"/>
      <c r="C69" s="173" t="s">
        <v>89</v>
      </c>
      <c r="D69" s="156" t="s">
        <v>5</v>
      </c>
      <c r="E69" s="145">
        <v>1</v>
      </c>
      <c r="F69" s="184">
        <v>3360</v>
      </c>
      <c r="G69" s="185">
        <v>420</v>
      </c>
      <c r="H69" s="200">
        <v>1</v>
      </c>
      <c r="I69" s="200">
        <f t="shared" si="27"/>
        <v>3360</v>
      </c>
      <c r="J69" s="200">
        <f t="shared" si="28"/>
        <v>420</v>
      </c>
      <c r="K69" s="186">
        <f t="shared" si="29"/>
        <v>3780</v>
      </c>
      <c r="L69" s="192"/>
      <c r="M69" s="192"/>
    </row>
    <row r="70" spans="1:13" s="2" customFormat="1" ht="51">
      <c r="A70" s="166">
        <f t="shared" si="30"/>
        <v>20</v>
      </c>
      <c r="B70" s="167"/>
      <c r="C70" s="174" t="s">
        <v>80</v>
      </c>
      <c r="D70" s="175" t="s">
        <v>25</v>
      </c>
      <c r="E70" s="170">
        <v>5900</v>
      </c>
      <c r="F70" s="181">
        <v>21</v>
      </c>
      <c r="G70" s="182">
        <v>2.52</v>
      </c>
      <c r="H70" s="201"/>
      <c r="I70" s="201">
        <f t="shared" si="27"/>
        <v>0</v>
      </c>
      <c r="J70" s="201">
        <f t="shared" si="28"/>
        <v>0</v>
      </c>
      <c r="K70" s="183">
        <f t="shared" si="29"/>
        <v>0</v>
      </c>
      <c r="L70" s="192"/>
      <c r="M70" s="192"/>
    </row>
    <row r="71" spans="1:13" s="2" customFormat="1" ht="89.25">
      <c r="A71" s="12">
        <f t="shared" si="30"/>
        <v>21</v>
      </c>
      <c r="B71" s="54"/>
      <c r="C71" s="132" t="s">
        <v>48</v>
      </c>
      <c r="D71" s="105" t="s">
        <v>25</v>
      </c>
      <c r="E71" s="104">
        <v>1000</v>
      </c>
      <c r="F71" s="181">
        <v>42</v>
      </c>
      <c r="G71" s="182">
        <v>4.2</v>
      </c>
      <c r="H71" s="201">
        <v>0</v>
      </c>
      <c r="I71" s="201">
        <f t="shared" si="27"/>
        <v>0</v>
      </c>
      <c r="J71" s="201">
        <f t="shared" si="28"/>
        <v>0</v>
      </c>
      <c r="K71" s="183">
        <f t="shared" si="29"/>
        <v>0</v>
      </c>
      <c r="L71" s="192"/>
      <c r="M71" s="192"/>
    </row>
    <row r="72" spans="1:13" s="2" customFormat="1" ht="38.25">
      <c r="A72" s="12">
        <f t="shared" si="30"/>
        <v>22</v>
      </c>
      <c r="B72" s="54"/>
      <c r="C72" s="137" t="s">
        <v>83</v>
      </c>
      <c r="D72" s="73" t="s">
        <v>25</v>
      </c>
      <c r="E72" s="59">
        <v>2000</v>
      </c>
      <c r="F72" s="181">
        <v>25.2</v>
      </c>
      <c r="G72" s="182">
        <v>2.52</v>
      </c>
      <c r="H72" s="201">
        <v>0</v>
      </c>
      <c r="I72" s="201">
        <f t="shared" si="27"/>
        <v>0</v>
      </c>
      <c r="J72" s="201">
        <f t="shared" si="28"/>
        <v>0</v>
      </c>
      <c r="K72" s="183">
        <f t="shared" si="29"/>
        <v>0</v>
      </c>
      <c r="L72" s="192"/>
      <c r="M72" s="192"/>
    </row>
    <row r="73" spans="1:13" s="2" customFormat="1" ht="51">
      <c r="A73" s="12">
        <f t="shared" si="30"/>
        <v>23</v>
      </c>
      <c r="B73" s="54"/>
      <c r="C73" s="137" t="s">
        <v>82</v>
      </c>
      <c r="D73" s="73" t="s">
        <v>25</v>
      </c>
      <c r="E73" s="59">
        <v>2500</v>
      </c>
      <c r="F73" s="181">
        <v>20.16</v>
      </c>
      <c r="G73" s="182">
        <v>2.52</v>
      </c>
      <c r="H73" s="201">
        <v>0</v>
      </c>
      <c r="I73" s="201">
        <f t="shared" si="27"/>
        <v>0</v>
      </c>
      <c r="J73" s="201">
        <f t="shared" si="28"/>
        <v>0</v>
      </c>
      <c r="K73" s="183">
        <f t="shared" si="29"/>
        <v>0</v>
      </c>
      <c r="L73" s="192"/>
      <c r="M73" s="192"/>
    </row>
    <row r="74" spans="1:13" s="2" customFormat="1" ht="51">
      <c r="A74" s="12">
        <f t="shared" si="30"/>
        <v>24</v>
      </c>
      <c r="B74" s="54"/>
      <c r="C74" s="67" t="s">
        <v>84</v>
      </c>
      <c r="D74" s="139"/>
      <c r="E74" s="19"/>
      <c r="F74" s="87"/>
      <c r="G74" s="94"/>
      <c r="H74" s="196"/>
      <c r="I74" s="196"/>
      <c r="J74" s="196"/>
      <c r="K74" s="179"/>
      <c r="L74" s="192"/>
      <c r="M74" s="192"/>
    </row>
    <row r="75" spans="1:13" s="3" customFormat="1" ht="24" customHeight="1">
      <c r="A75" s="10"/>
      <c r="B75" s="39">
        <f>A74+0.1</f>
        <v>24.1</v>
      </c>
      <c r="C75" s="33" t="s">
        <v>76</v>
      </c>
      <c r="D75" s="4" t="s">
        <v>10</v>
      </c>
      <c r="E75" s="17">
        <v>1</v>
      </c>
      <c r="F75" s="177">
        <v>71400</v>
      </c>
      <c r="G75" s="178">
        <v>4200</v>
      </c>
      <c r="H75" s="196">
        <v>1</v>
      </c>
      <c r="I75" s="196">
        <f t="shared" si="27"/>
        <v>71400</v>
      </c>
      <c r="J75" s="196">
        <f t="shared" si="28"/>
        <v>4200</v>
      </c>
      <c r="K75" s="179">
        <f t="shared" si="29"/>
        <v>75600</v>
      </c>
      <c r="L75" s="192"/>
      <c r="M75" s="192"/>
    </row>
    <row r="76" spans="1:13" s="3" customFormat="1" ht="24" customHeight="1">
      <c r="A76" s="10"/>
      <c r="B76" s="39">
        <f>B75+0.1</f>
        <v>24.200000000000003</v>
      </c>
      <c r="C76" s="33" t="s">
        <v>77</v>
      </c>
      <c r="D76" s="4" t="s">
        <v>10</v>
      </c>
      <c r="E76" s="17">
        <v>1</v>
      </c>
      <c r="F76" s="177">
        <v>74760</v>
      </c>
      <c r="G76" s="178">
        <v>4200</v>
      </c>
      <c r="H76" s="196">
        <v>1</v>
      </c>
      <c r="I76" s="196">
        <f t="shared" si="27"/>
        <v>74760</v>
      </c>
      <c r="J76" s="196">
        <f t="shared" si="28"/>
        <v>4200</v>
      </c>
      <c r="K76" s="179">
        <f t="shared" si="29"/>
        <v>78960</v>
      </c>
      <c r="L76" s="192"/>
      <c r="M76" s="192"/>
    </row>
    <row r="77" spans="1:13" s="2" customFormat="1" ht="64.5" thickBot="1">
      <c r="A77" s="161">
        <f>A74+1</f>
        <v>25</v>
      </c>
      <c r="B77" s="162"/>
      <c r="C77" s="173" t="s">
        <v>81</v>
      </c>
      <c r="D77" s="176" t="s">
        <v>8</v>
      </c>
      <c r="E77" s="149">
        <v>1</v>
      </c>
      <c r="F77" s="187">
        <v>294000</v>
      </c>
      <c r="G77" s="188">
        <v>42000</v>
      </c>
      <c r="H77" s="203">
        <v>1</v>
      </c>
      <c r="I77" s="203">
        <f t="shared" si="27"/>
        <v>294000</v>
      </c>
      <c r="J77" s="203">
        <f t="shared" si="28"/>
        <v>42000</v>
      </c>
      <c r="K77" s="189">
        <f t="shared" si="29"/>
        <v>336000</v>
      </c>
      <c r="L77" s="192"/>
      <c r="M77" s="192"/>
    </row>
    <row r="78" spans="1:13" s="2" customFormat="1" ht="76.5">
      <c r="A78" s="166">
        <f>A77+1</f>
        <v>26</v>
      </c>
      <c r="B78" s="167"/>
      <c r="C78" s="174" t="s">
        <v>31</v>
      </c>
      <c r="D78" s="175" t="s">
        <v>8</v>
      </c>
      <c r="E78" s="170">
        <v>1</v>
      </c>
      <c r="F78" s="181">
        <v>50400</v>
      </c>
      <c r="G78" s="182">
        <v>8400</v>
      </c>
      <c r="H78" s="201">
        <v>1</v>
      </c>
      <c r="I78" s="201">
        <f t="shared" si="27"/>
        <v>50400</v>
      </c>
      <c r="J78" s="201">
        <f t="shared" si="28"/>
        <v>8400</v>
      </c>
      <c r="K78" s="183">
        <f t="shared" si="29"/>
        <v>58800</v>
      </c>
      <c r="L78" s="192"/>
      <c r="M78" s="192"/>
    </row>
    <row r="79" spans="1:13" s="3" customFormat="1" ht="81" customHeight="1">
      <c r="A79" s="12">
        <f t="shared" ref="A79:A80" si="31">A78+1</f>
        <v>27</v>
      </c>
      <c r="B79" s="71"/>
      <c r="C79" s="69" t="s">
        <v>16</v>
      </c>
      <c r="D79" s="73" t="s">
        <v>4</v>
      </c>
      <c r="E79" s="59">
        <v>1</v>
      </c>
      <c r="F79" s="181">
        <v>0</v>
      </c>
      <c r="G79" s="182">
        <v>105000</v>
      </c>
      <c r="H79" s="201">
        <v>1</v>
      </c>
      <c r="I79" s="201">
        <f t="shared" si="27"/>
        <v>0</v>
      </c>
      <c r="J79" s="201">
        <f t="shared" si="28"/>
        <v>105000</v>
      </c>
      <c r="K79" s="183">
        <f t="shared" si="29"/>
        <v>105000</v>
      </c>
      <c r="L79" s="192"/>
      <c r="M79" s="192"/>
    </row>
    <row r="80" spans="1:13" s="3" customFormat="1" ht="77.25" thickBot="1">
      <c r="A80" s="57">
        <f t="shared" si="31"/>
        <v>28</v>
      </c>
      <c r="B80" s="58"/>
      <c r="C80" s="60" t="s">
        <v>45</v>
      </c>
      <c r="D80" s="61" t="s">
        <v>4</v>
      </c>
      <c r="E80" s="62">
        <v>1</v>
      </c>
      <c r="F80" s="181">
        <v>12600</v>
      </c>
      <c r="G80" s="182">
        <v>12600</v>
      </c>
      <c r="H80" s="201">
        <v>1</v>
      </c>
      <c r="I80" s="201">
        <f t="shared" si="27"/>
        <v>12600</v>
      </c>
      <c r="J80" s="201">
        <f t="shared" si="28"/>
        <v>12600</v>
      </c>
      <c r="K80" s="183">
        <f t="shared" si="29"/>
        <v>25200</v>
      </c>
      <c r="L80" s="192"/>
      <c r="M80" s="192"/>
    </row>
    <row r="81" spans="1:13" s="3" customFormat="1" ht="31.5" customHeight="1" thickTop="1" thickBot="1">
      <c r="A81" s="47"/>
      <c r="B81" s="48"/>
      <c r="C81" s="56" t="s">
        <v>92</v>
      </c>
      <c r="D81" s="55"/>
      <c r="E81" s="49"/>
      <c r="F81" s="88"/>
      <c r="G81" s="95"/>
      <c r="H81" s="204"/>
      <c r="I81" s="180">
        <f>SUM(I6:I80)</f>
        <v>18185631.239999998</v>
      </c>
      <c r="J81" s="180">
        <f>SUM(J6:J80)</f>
        <v>2742730.2</v>
      </c>
      <c r="K81" s="180">
        <f>SUM(K6:K80)</f>
        <v>20928361.440000001</v>
      </c>
      <c r="L81" s="190"/>
      <c r="M81" s="131"/>
    </row>
    <row r="82" spans="1:13" s="3" customFormat="1" ht="27" customHeight="1">
      <c r="A82" s="74"/>
      <c r="B82" s="75"/>
      <c r="C82" s="76"/>
      <c r="D82" s="77"/>
      <c r="E82" s="78"/>
      <c r="F82" s="79"/>
      <c r="G82" s="79"/>
      <c r="H82" s="79"/>
      <c r="I82" s="79"/>
      <c r="J82" s="79"/>
      <c r="K82" s="79"/>
      <c r="L82" s="191"/>
      <c r="M82" s="123"/>
    </row>
  </sheetData>
  <mergeCells count="10">
    <mergeCell ref="A7:B9"/>
    <mergeCell ref="C7:C9"/>
    <mergeCell ref="D8:D9"/>
    <mergeCell ref="E8:E9"/>
    <mergeCell ref="D7:G7"/>
    <mergeCell ref="H7:K7"/>
    <mergeCell ref="H8:H9"/>
    <mergeCell ref="I8:I9"/>
    <mergeCell ref="J8:J9"/>
    <mergeCell ref="K8:K9"/>
  </mergeCells>
  <printOptions horizontalCentered="1"/>
  <pageMargins left="0.25" right="0.25" top="0.75" bottom="0.5" header="0.32" footer="0.25"/>
  <pageSetup paperSize="9" scale="88" orientation="landscape" r:id="rId1"/>
  <headerFooter scaleWithDoc="0" alignWithMargins="0">
    <oddFooter>&amp;L&amp;8SEM Engineers&amp;R&amp;8Page &amp;P of  &amp;N</oddFooter>
  </headerFooter>
  <rowBreaks count="1" manualBreakCount="1">
    <brk id="28"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BC508-1B8E-4396-BDD0-722453ED2681}">
  <dimension ref="B2:AA52"/>
  <sheetViews>
    <sheetView view="pageBreakPreview" zoomScale="70" zoomScaleNormal="70" zoomScaleSheetLayoutView="70" workbookViewId="0">
      <selection activeCell="I27" sqref="I27"/>
    </sheetView>
  </sheetViews>
  <sheetFormatPr defaultColWidth="8" defaultRowHeight="15"/>
  <cols>
    <col min="1" max="1" width="4.75" style="258" customWidth="1"/>
    <col min="2" max="2" width="8" style="258"/>
    <col min="3" max="3" width="9.375" style="258" customWidth="1"/>
    <col min="4" max="4" width="32.125" style="258" customWidth="1"/>
    <col min="5" max="5" width="23" style="258" customWidth="1"/>
    <col min="6" max="10" width="16.375" style="258" customWidth="1"/>
    <col min="11" max="16384" width="8" style="258"/>
  </cols>
  <sheetData>
    <row r="2" spans="2:27" ht="36">
      <c r="B2" s="256" t="s">
        <v>122</v>
      </c>
      <c r="C2" s="256"/>
      <c r="D2" s="256"/>
      <c r="E2" s="256"/>
      <c r="F2" s="257"/>
      <c r="G2" s="257"/>
      <c r="H2" s="257"/>
      <c r="I2" s="257"/>
      <c r="J2" s="257"/>
    </row>
    <row r="3" spans="2:27" ht="21">
      <c r="B3" s="259" t="s">
        <v>123</v>
      </c>
      <c r="C3" s="259"/>
      <c r="D3" s="259"/>
      <c r="E3" s="259"/>
      <c r="F3" s="260"/>
      <c r="G3" s="260"/>
      <c r="H3" s="260"/>
      <c r="I3" s="260"/>
      <c r="J3" s="260"/>
    </row>
    <row r="4" spans="2:27" ht="18.75">
      <c r="B4" s="261" t="s">
        <v>124</v>
      </c>
      <c r="C4" s="261"/>
      <c r="D4" s="261"/>
      <c r="E4" s="261"/>
      <c r="F4" s="262"/>
      <c r="G4" s="262"/>
      <c r="H4" s="262"/>
      <c r="I4" s="262"/>
      <c r="J4" s="262"/>
    </row>
    <row r="5" spans="2:27">
      <c r="D5" s="263"/>
      <c r="E5" s="264" t="s">
        <v>125</v>
      </c>
      <c r="F5" s="264"/>
      <c r="G5" s="264"/>
      <c r="H5" s="264"/>
      <c r="I5" s="264"/>
      <c r="J5" s="264"/>
    </row>
    <row r="6" spans="2:27">
      <c r="D6" s="263"/>
      <c r="E6" s="263"/>
      <c r="F6" s="263"/>
      <c r="G6" s="263"/>
      <c r="H6" s="263"/>
      <c r="I6" s="263"/>
      <c r="J6" s="263"/>
    </row>
    <row r="7" spans="2:27" ht="23.25">
      <c r="B7" s="265" t="s">
        <v>126</v>
      </c>
      <c r="C7" s="265"/>
      <c r="D7" s="265"/>
      <c r="E7" s="265"/>
      <c r="F7" s="266"/>
      <c r="G7" s="266"/>
      <c r="H7" s="266"/>
      <c r="I7" s="266"/>
      <c r="J7" s="266"/>
    </row>
    <row r="8" spans="2:27">
      <c r="L8" s="267" t="s">
        <v>127</v>
      </c>
      <c r="M8" s="268"/>
      <c r="N8" s="267" t="s">
        <v>128</v>
      </c>
      <c r="O8" s="268"/>
      <c r="P8" s="267" t="s">
        <v>129</v>
      </c>
      <c r="Q8" s="268"/>
      <c r="R8" s="267" t="s">
        <v>130</v>
      </c>
      <c r="S8" s="268"/>
      <c r="T8" s="267" t="s">
        <v>131</v>
      </c>
      <c r="U8" s="268"/>
      <c r="V8" s="267" t="s">
        <v>132</v>
      </c>
      <c r="W8" s="268"/>
      <c r="X8" s="267" t="s">
        <v>133</v>
      </c>
      <c r="Y8" s="268"/>
      <c r="Z8" s="267" t="s">
        <v>134</v>
      </c>
      <c r="AA8" s="268"/>
    </row>
    <row r="9" spans="2:27" ht="15.75">
      <c r="B9" s="269" t="s">
        <v>135</v>
      </c>
      <c r="C9" s="270" t="s">
        <v>136</v>
      </c>
      <c r="D9" s="271" t="s">
        <v>103</v>
      </c>
      <c r="E9" s="272" t="s">
        <v>137</v>
      </c>
      <c r="F9" s="273"/>
      <c r="G9" s="273"/>
      <c r="H9" s="273"/>
      <c r="I9" s="273"/>
      <c r="J9" s="273"/>
      <c r="L9" s="274" t="s">
        <v>100</v>
      </c>
      <c r="M9" s="274" t="s">
        <v>98</v>
      </c>
      <c r="N9" s="274" t="s">
        <v>100</v>
      </c>
      <c r="O9" s="274" t="s">
        <v>98</v>
      </c>
      <c r="P9" s="274" t="s">
        <v>100</v>
      </c>
      <c r="Q9" s="274" t="s">
        <v>98</v>
      </c>
      <c r="R9" s="274" t="s">
        <v>100</v>
      </c>
      <c r="S9" s="274" t="s">
        <v>98</v>
      </c>
      <c r="T9" s="274" t="s">
        <v>101</v>
      </c>
      <c r="U9" s="274" t="s">
        <v>98</v>
      </c>
      <c r="V9" s="274" t="s">
        <v>99</v>
      </c>
      <c r="W9" s="274" t="s">
        <v>98</v>
      </c>
      <c r="X9" s="274" t="s">
        <v>99</v>
      </c>
      <c r="Y9" s="274" t="s">
        <v>98</v>
      </c>
      <c r="Z9" s="274" t="s">
        <v>101</v>
      </c>
      <c r="AA9" s="274" t="s">
        <v>98</v>
      </c>
    </row>
    <row r="10" spans="2:27" ht="15.75">
      <c r="B10" s="269" t="s">
        <v>138</v>
      </c>
      <c r="C10" s="270"/>
      <c r="D10" s="275"/>
      <c r="E10" s="276"/>
      <c r="F10" s="273"/>
      <c r="G10" s="273"/>
      <c r="H10" s="273"/>
      <c r="I10" s="273"/>
      <c r="J10" s="273"/>
      <c r="L10" s="277">
        <v>3</v>
      </c>
      <c r="M10" s="277">
        <v>3</v>
      </c>
      <c r="N10" s="277">
        <v>3</v>
      </c>
      <c r="O10" s="277">
        <v>3</v>
      </c>
      <c r="P10" s="277">
        <v>3</v>
      </c>
      <c r="Q10" s="277">
        <v>3</v>
      </c>
      <c r="R10" s="277">
        <v>3</v>
      </c>
      <c r="S10" s="277">
        <v>3</v>
      </c>
      <c r="T10" s="277">
        <v>7</v>
      </c>
      <c r="U10" s="277">
        <v>7</v>
      </c>
      <c r="V10" s="278">
        <v>5</v>
      </c>
      <c r="W10" s="278">
        <v>5</v>
      </c>
      <c r="X10" s="278">
        <v>4</v>
      </c>
      <c r="Y10" s="278">
        <v>4</v>
      </c>
      <c r="Z10" s="278">
        <v>1</v>
      </c>
      <c r="AA10" s="278">
        <v>1</v>
      </c>
    </row>
    <row r="11" spans="2:27" ht="15.75">
      <c r="B11" s="279"/>
      <c r="C11" s="280">
        <v>1</v>
      </c>
      <c r="D11" s="281" t="s">
        <v>126</v>
      </c>
      <c r="E11" s="280"/>
      <c r="F11" s="282"/>
      <c r="G11" s="282"/>
      <c r="H11" s="282"/>
      <c r="I11" s="282"/>
      <c r="J11" s="282"/>
      <c r="L11" s="277">
        <v>7</v>
      </c>
      <c r="M11" s="277">
        <v>7</v>
      </c>
      <c r="N11" s="277">
        <v>7</v>
      </c>
      <c r="O11" s="277">
        <v>7</v>
      </c>
      <c r="P11" s="277">
        <v>7</v>
      </c>
      <c r="Q11" s="277">
        <v>7</v>
      </c>
      <c r="R11" s="277">
        <v>7</v>
      </c>
      <c r="S11" s="277">
        <v>7</v>
      </c>
      <c r="T11" s="277">
        <v>50</v>
      </c>
      <c r="U11" s="277">
        <v>50</v>
      </c>
      <c r="V11" s="283">
        <v>17</v>
      </c>
      <c r="W11" s="283">
        <v>17</v>
      </c>
      <c r="X11" s="283">
        <v>6</v>
      </c>
      <c r="Y11" s="283">
        <v>6</v>
      </c>
      <c r="Z11" s="283">
        <v>11</v>
      </c>
      <c r="AA11" s="283">
        <v>11</v>
      </c>
    </row>
    <row r="12" spans="2:27" ht="15.75">
      <c r="B12" s="279"/>
      <c r="C12" s="280"/>
      <c r="D12" s="284" t="s">
        <v>100</v>
      </c>
      <c r="E12" s="280">
        <f>L34</f>
        <v>185</v>
      </c>
      <c r="F12" s="282"/>
      <c r="G12" s="282"/>
      <c r="H12" s="282"/>
      <c r="I12" s="282"/>
      <c r="J12" s="282"/>
      <c r="L12" s="277">
        <v>3</v>
      </c>
      <c r="M12" s="277">
        <v>3</v>
      </c>
      <c r="N12" s="277">
        <v>3</v>
      </c>
      <c r="O12" s="277">
        <v>3</v>
      </c>
      <c r="P12" s="277">
        <v>3</v>
      </c>
      <c r="Q12" s="277">
        <v>3</v>
      </c>
      <c r="R12" s="277">
        <v>3</v>
      </c>
      <c r="S12" s="277">
        <v>3</v>
      </c>
      <c r="T12" s="277">
        <v>18</v>
      </c>
      <c r="U12" s="277">
        <v>18</v>
      </c>
      <c r="V12" s="283">
        <v>2.5</v>
      </c>
      <c r="W12" s="283">
        <v>2.5</v>
      </c>
      <c r="X12" s="283">
        <v>2.5</v>
      </c>
      <c r="Y12" s="283">
        <v>2.5</v>
      </c>
      <c r="Z12" s="283">
        <v>6</v>
      </c>
      <c r="AA12" s="283">
        <v>6</v>
      </c>
    </row>
    <row r="13" spans="2:27" ht="15.75">
      <c r="B13" s="279"/>
      <c r="C13" s="280"/>
      <c r="D13" s="284" t="s">
        <v>98</v>
      </c>
      <c r="E13" s="280">
        <f>M34</f>
        <v>185</v>
      </c>
      <c r="F13" s="282"/>
      <c r="G13" s="282"/>
      <c r="H13" s="282"/>
      <c r="I13" s="282"/>
      <c r="J13" s="282"/>
      <c r="L13" s="277">
        <v>44</v>
      </c>
      <c r="M13" s="277">
        <v>44</v>
      </c>
      <c r="N13" s="277">
        <v>36</v>
      </c>
      <c r="O13" s="277">
        <v>36</v>
      </c>
      <c r="P13" s="277">
        <v>26</v>
      </c>
      <c r="Q13" s="277">
        <v>26</v>
      </c>
      <c r="R13" s="277">
        <v>18</v>
      </c>
      <c r="S13" s="277">
        <v>18</v>
      </c>
      <c r="T13" s="277">
        <v>15.5</v>
      </c>
      <c r="U13" s="277">
        <v>15.5</v>
      </c>
      <c r="V13" s="283">
        <v>2.5</v>
      </c>
      <c r="W13" s="283">
        <v>2.5</v>
      </c>
      <c r="X13" s="283">
        <v>1.5</v>
      </c>
      <c r="Y13" s="283">
        <v>1.5</v>
      </c>
      <c r="Z13" s="283">
        <v>14</v>
      </c>
      <c r="AA13" s="283">
        <v>14</v>
      </c>
    </row>
    <row r="14" spans="2:27" ht="15.75">
      <c r="B14" s="279"/>
      <c r="C14" s="280"/>
      <c r="D14" s="284" t="s">
        <v>124</v>
      </c>
      <c r="E14" s="280"/>
      <c r="F14" s="282"/>
      <c r="G14" s="282"/>
      <c r="H14" s="282"/>
      <c r="I14" s="282"/>
      <c r="J14" s="282"/>
      <c r="L14" s="277">
        <v>4</v>
      </c>
      <c r="M14" s="277">
        <v>4</v>
      </c>
      <c r="N14" s="277">
        <v>4</v>
      </c>
      <c r="O14" s="277">
        <v>4</v>
      </c>
      <c r="P14" s="277">
        <v>4</v>
      </c>
      <c r="Q14" s="277">
        <v>4</v>
      </c>
      <c r="R14" s="277">
        <v>4</v>
      </c>
      <c r="S14" s="277">
        <v>4</v>
      </c>
      <c r="T14" s="277">
        <v>2.5</v>
      </c>
      <c r="U14" s="277">
        <v>2.5</v>
      </c>
      <c r="V14" s="283">
        <v>8.5</v>
      </c>
      <c r="W14" s="283">
        <v>8.5</v>
      </c>
      <c r="X14" s="283">
        <v>2.5</v>
      </c>
      <c r="Y14" s="283">
        <v>2.5</v>
      </c>
      <c r="Z14" s="283">
        <v>42.5</v>
      </c>
      <c r="AA14" s="283">
        <v>42.5</v>
      </c>
    </row>
    <row r="15" spans="2:27" ht="15.75">
      <c r="B15" s="279"/>
      <c r="C15" s="280">
        <v>2</v>
      </c>
      <c r="D15" s="281" t="s">
        <v>126</v>
      </c>
      <c r="E15" s="280"/>
      <c r="F15" s="282"/>
      <c r="G15" s="282"/>
      <c r="H15" s="282"/>
      <c r="I15" s="282"/>
      <c r="J15" s="282"/>
      <c r="L15" s="277">
        <v>3</v>
      </c>
      <c r="M15" s="277">
        <v>3</v>
      </c>
      <c r="N15" s="277">
        <v>3</v>
      </c>
      <c r="O15" s="277">
        <v>3</v>
      </c>
      <c r="P15" s="277">
        <v>3</v>
      </c>
      <c r="Q15" s="277">
        <v>3</v>
      </c>
      <c r="R15" s="277">
        <v>3</v>
      </c>
      <c r="S15" s="277">
        <v>3</v>
      </c>
      <c r="T15" s="277">
        <v>14</v>
      </c>
      <c r="U15" s="277">
        <v>14</v>
      </c>
      <c r="V15" s="283">
        <v>19</v>
      </c>
      <c r="W15" s="283">
        <v>19</v>
      </c>
      <c r="X15" s="283">
        <v>8.5</v>
      </c>
      <c r="Y15" s="283">
        <v>8.5</v>
      </c>
      <c r="Z15" s="283">
        <v>3</v>
      </c>
      <c r="AA15" s="283">
        <v>3</v>
      </c>
    </row>
    <row r="16" spans="2:27" ht="15.75">
      <c r="B16" s="279"/>
      <c r="C16" s="280"/>
      <c r="D16" s="284" t="s">
        <v>100</v>
      </c>
      <c r="E16" s="280">
        <f>N34</f>
        <v>177</v>
      </c>
      <c r="F16" s="282"/>
      <c r="G16" s="282"/>
      <c r="H16" s="282"/>
      <c r="I16" s="282"/>
      <c r="J16" s="282"/>
      <c r="L16" s="277">
        <v>5</v>
      </c>
      <c r="M16" s="277">
        <v>5</v>
      </c>
      <c r="N16" s="277">
        <v>5</v>
      </c>
      <c r="O16" s="277">
        <v>5</v>
      </c>
      <c r="P16" s="277">
        <v>5</v>
      </c>
      <c r="Q16" s="277">
        <v>5</v>
      </c>
      <c r="R16" s="277">
        <v>5</v>
      </c>
      <c r="S16" s="277">
        <v>5</v>
      </c>
      <c r="T16" s="277"/>
      <c r="U16" s="277"/>
      <c r="V16" s="283">
        <v>3.5</v>
      </c>
      <c r="W16" s="283">
        <v>3.5</v>
      </c>
      <c r="X16" s="283">
        <v>19</v>
      </c>
      <c r="Y16" s="283">
        <v>19</v>
      </c>
      <c r="Z16" s="283">
        <v>15.5</v>
      </c>
      <c r="AA16" s="283">
        <v>15.5</v>
      </c>
    </row>
    <row r="17" spans="2:27" ht="15.75">
      <c r="B17" s="279"/>
      <c r="C17" s="280"/>
      <c r="D17" s="284" t="s">
        <v>98</v>
      </c>
      <c r="E17" s="280">
        <f>O34</f>
        <v>177</v>
      </c>
      <c r="F17" s="282"/>
      <c r="G17" s="282"/>
      <c r="H17" s="282"/>
      <c r="I17" s="282"/>
      <c r="J17" s="282"/>
      <c r="L17" s="277">
        <v>3</v>
      </c>
      <c r="M17" s="277">
        <v>3</v>
      </c>
      <c r="N17" s="277">
        <v>3</v>
      </c>
      <c r="O17" s="277">
        <v>3</v>
      </c>
      <c r="P17" s="277">
        <v>3</v>
      </c>
      <c r="Q17" s="277">
        <v>3</v>
      </c>
      <c r="R17" s="277">
        <v>3</v>
      </c>
      <c r="S17" s="277">
        <v>3</v>
      </c>
      <c r="T17" s="277"/>
      <c r="U17" s="277"/>
      <c r="V17" s="283">
        <v>20</v>
      </c>
      <c r="W17" s="283">
        <v>20</v>
      </c>
      <c r="X17" s="283">
        <v>3.5</v>
      </c>
      <c r="Y17" s="283">
        <v>3.5</v>
      </c>
      <c r="Z17" s="283">
        <v>3</v>
      </c>
      <c r="AA17" s="283">
        <v>3</v>
      </c>
    </row>
    <row r="18" spans="2:27">
      <c r="B18" s="277"/>
      <c r="C18" s="277"/>
      <c r="D18" s="277"/>
      <c r="E18" s="277"/>
      <c r="F18" s="285"/>
      <c r="G18" s="285"/>
      <c r="H18" s="285"/>
      <c r="I18" s="285"/>
      <c r="J18" s="285"/>
      <c r="L18" s="286">
        <v>9.5</v>
      </c>
      <c r="M18" s="286">
        <v>9.5</v>
      </c>
      <c r="N18" s="286">
        <v>9.5</v>
      </c>
      <c r="O18" s="286">
        <v>9.5</v>
      </c>
      <c r="P18" s="286">
        <v>9.5</v>
      </c>
      <c r="Q18" s="286">
        <v>9.5</v>
      </c>
      <c r="R18" s="286">
        <v>9.5</v>
      </c>
      <c r="S18" s="286">
        <v>9.5</v>
      </c>
      <c r="T18" s="286"/>
      <c r="U18" s="286"/>
      <c r="V18" s="287">
        <v>3</v>
      </c>
      <c r="W18" s="287">
        <v>3</v>
      </c>
      <c r="X18" s="287">
        <v>20</v>
      </c>
      <c r="Y18" s="287">
        <v>20</v>
      </c>
      <c r="Z18" s="287">
        <v>6</v>
      </c>
      <c r="AA18" s="287">
        <v>6</v>
      </c>
    </row>
    <row r="19" spans="2:27" ht="15.75">
      <c r="B19" s="279"/>
      <c r="C19" s="280">
        <v>3</v>
      </c>
      <c r="D19" s="281" t="s">
        <v>126</v>
      </c>
      <c r="E19" s="280"/>
      <c r="F19" s="282"/>
      <c r="G19" s="282"/>
      <c r="H19" s="282"/>
      <c r="I19" s="282"/>
      <c r="J19" s="282"/>
      <c r="L19" s="286">
        <v>6.5</v>
      </c>
      <c r="M19" s="286">
        <v>6.5</v>
      </c>
      <c r="N19" s="286">
        <v>6.5</v>
      </c>
      <c r="O19" s="286">
        <v>6.5</v>
      </c>
      <c r="P19" s="286">
        <v>6.5</v>
      </c>
      <c r="Q19" s="286">
        <v>6.5</v>
      </c>
      <c r="R19" s="286">
        <v>6.5</v>
      </c>
      <c r="S19" s="286">
        <v>6.5</v>
      </c>
      <c r="T19" s="286"/>
      <c r="U19" s="286"/>
      <c r="V19" s="287">
        <v>6</v>
      </c>
      <c r="W19" s="287">
        <v>6</v>
      </c>
      <c r="X19" s="287">
        <v>3</v>
      </c>
      <c r="Y19" s="287">
        <v>3</v>
      </c>
      <c r="Z19" s="287">
        <v>21.5</v>
      </c>
      <c r="AA19" s="287">
        <v>21.5</v>
      </c>
    </row>
    <row r="20" spans="2:27" ht="15.75">
      <c r="B20" s="279"/>
      <c r="C20" s="280"/>
      <c r="D20" s="284" t="s">
        <v>100</v>
      </c>
      <c r="E20" s="280">
        <f>P34</f>
        <v>167</v>
      </c>
      <c r="F20" s="282"/>
      <c r="G20" s="282"/>
      <c r="H20" s="282"/>
      <c r="I20" s="282"/>
      <c r="J20" s="282"/>
      <c r="L20" s="286">
        <v>1</v>
      </c>
      <c r="M20" s="286">
        <v>1</v>
      </c>
      <c r="N20" s="286">
        <v>1</v>
      </c>
      <c r="O20" s="286">
        <v>1</v>
      </c>
      <c r="P20" s="286">
        <v>1</v>
      </c>
      <c r="Q20" s="286">
        <v>1</v>
      </c>
      <c r="R20" s="286">
        <v>1</v>
      </c>
      <c r="S20" s="286">
        <v>1</v>
      </c>
      <c r="T20" s="286"/>
      <c r="U20" s="286"/>
      <c r="V20" s="287">
        <v>14</v>
      </c>
      <c r="W20" s="287">
        <v>14</v>
      </c>
      <c r="X20" s="287">
        <v>6</v>
      </c>
      <c r="Y20" s="287">
        <v>6</v>
      </c>
      <c r="Z20" s="287">
        <v>2.5</v>
      </c>
      <c r="AA20" s="287">
        <v>2.5</v>
      </c>
    </row>
    <row r="21" spans="2:27" ht="15.75">
      <c r="B21" s="279"/>
      <c r="C21" s="280"/>
      <c r="D21" s="284" t="s">
        <v>98</v>
      </c>
      <c r="E21" s="280">
        <f>Q34</f>
        <v>167</v>
      </c>
      <c r="F21" s="282"/>
      <c r="G21" s="282"/>
      <c r="H21" s="282"/>
      <c r="I21" s="282"/>
      <c r="J21" s="282"/>
      <c r="L21" s="286">
        <v>2</v>
      </c>
      <c r="M21" s="286">
        <v>2</v>
      </c>
      <c r="N21" s="286">
        <v>2</v>
      </c>
      <c r="O21" s="286">
        <v>2</v>
      </c>
      <c r="P21" s="286">
        <v>2</v>
      </c>
      <c r="Q21" s="286">
        <v>2</v>
      </c>
      <c r="R21" s="286">
        <v>2</v>
      </c>
      <c r="S21" s="286">
        <v>2</v>
      </c>
      <c r="T21" s="286"/>
      <c r="U21" s="286"/>
      <c r="V21" s="287">
        <v>42.5</v>
      </c>
      <c r="W21" s="287">
        <v>42.5</v>
      </c>
      <c r="X21" s="287">
        <v>14</v>
      </c>
      <c r="Y21" s="287">
        <v>14</v>
      </c>
      <c r="Z21" s="287">
        <v>13</v>
      </c>
      <c r="AA21" s="287">
        <v>13</v>
      </c>
    </row>
    <row r="22" spans="2:27">
      <c r="B22" s="277"/>
      <c r="C22" s="277"/>
      <c r="D22" s="277"/>
      <c r="E22" s="277"/>
      <c r="F22" s="285"/>
      <c r="G22" s="285"/>
      <c r="H22" s="285"/>
      <c r="I22" s="285"/>
      <c r="J22" s="285"/>
      <c r="L22" s="286">
        <v>9</v>
      </c>
      <c r="M22" s="286">
        <v>9</v>
      </c>
      <c r="N22" s="286">
        <v>9</v>
      </c>
      <c r="O22" s="286">
        <v>9</v>
      </c>
      <c r="P22" s="286">
        <v>9</v>
      </c>
      <c r="Q22" s="286">
        <v>9</v>
      </c>
      <c r="R22" s="286">
        <v>9</v>
      </c>
      <c r="S22" s="286">
        <v>9</v>
      </c>
      <c r="T22" s="286"/>
      <c r="U22" s="286"/>
      <c r="V22" s="287">
        <v>3</v>
      </c>
      <c r="W22" s="287">
        <v>3</v>
      </c>
      <c r="X22" s="287">
        <v>42.5</v>
      </c>
      <c r="Y22" s="287">
        <v>42.5</v>
      </c>
      <c r="Z22" s="287">
        <v>2</v>
      </c>
      <c r="AA22" s="287">
        <v>2</v>
      </c>
    </row>
    <row r="23" spans="2:27" ht="15.75">
      <c r="B23" s="279"/>
      <c r="C23" s="280">
        <v>4</v>
      </c>
      <c r="D23" s="281" t="s">
        <v>126</v>
      </c>
      <c r="E23" s="280"/>
      <c r="F23" s="282"/>
      <c r="G23" s="282"/>
      <c r="H23" s="282"/>
      <c r="I23" s="282"/>
      <c r="J23" s="282"/>
      <c r="L23" s="286">
        <v>10.5</v>
      </c>
      <c r="M23" s="286">
        <v>10.5</v>
      </c>
      <c r="N23" s="286">
        <v>10.5</v>
      </c>
      <c r="O23" s="286">
        <v>10.5</v>
      </c>
      <c r="P23" s="286">
        <v>10.5</v>
      </c>
      <c r="Q23" s="286">
        <v>10.5</v>
      </c>
      <c r="R23" s="286">
        <v>10.5</v>
      </c>
      <c r="S23" s="286">
        <v>10.5</v>
      </c>
      <c r="T23" s="286"/>
      <c r="U23" s="286"/>
      <c r="V23" s="287">
        <v>15.5</v>
      </c>
      <c r="W23" s="287">
        <v>15.5</v>
      </c>
      <c r="X23" s="287">
        <v>3</v>
      </c>
      <c r="Y23" s="287">
        <v>3</v>
      </c>
      <c r="Z23" s="287">
        <v>6</v>
      </c>
      <c r="AA23" s="287">
        <v>6</v>
      </c>
    </row>
    <row r="24" spans="2:27" ht="15.75">
      <c r="B24" s="279"/>
      <c r="C24" s="280"/>
      <c r="D24" s="284" t="s">
        <v>100</v>
      </c>
      <c r="E24" s="280">
        <f>R34</f>
        <v>159</v>
      </c>
      <c r="F24" s="282"/>
      <c r="G24" s="282"/>
      <c r="H24" s="282"/>
      <c r="I24" s="282"/>
      <c r="J24" s="282"/>
      <c r="L24" s="286">
        <v>12.5</v>
      </c>
      <c r="M24" s="286">
        <v>12.5</v>
      </c>
      <c r="N24" s="286">
        <v>12.5</v>
      </c>
      <c r="O24" s="286">
        <v>12.5</v>
      </c>
      <c r="P24" s="286">
        <v>12.5</v>
      </c>
      <c r="Q24" s="286">
        <v>12.5</v>
      </c>
      <c r="R24" s="286">
        <v>12.5</v>
      </c>
      <c r="S24" s="286">
        <v>12.5</v>
      </c>
      <c r="T24" s="286"/>
      <c r="U24" s="286"/>
      <c r="V24" s="287">
        <v>3</v>
      </c>
      <c r="W24" s="287">
        <v>3</v>
      </c>
      <c r="X24" s="287">
        <v>15.5</v>
      </c>
      <c r="Y24" s="287">
        <v>15.5</v>
      </c>
      <c r="Z24" s="287">
        <v>4</v>
      </c>
      <c r="AA24" s="287">
        <v>4</v>
      </c>
    </row>
    <row r="25" spans="2:27" ht="15.75">
      <c r="B25" s="279"/>
      <c r="C25" s="280"/>
      <c r="D25" s="284" t="s">
        <v>98</v>
      </c>
      <c r="E25" s="280">
        <f>S34</f>
        <v>159</v>
      </c>
      <c r="F25" s="282"/>
      <c r="G25" s="282"/>
      <c r="H25" s="282"/>
      <c r="I25" s="282"/>
      <c r="J25" s="282"/>
      <c r="L25" s="286">
        <v>3.5</v>
      </c>
      <c r="M25" s="286">
        <v>3.5</v>
      </c>
      <c r="N25" s="286">
        <v>3.5</v>
      </c>
      <c r="O25" s="286">
        <v>3.5</v>
      </c>
      <c r="P25" s="286">
        <v>3.5</v>
      </c>
      <c r="Q25" s="286">
        <v>3.5</v>
      </c>
      <c r="R25" s="286">
        <v>3.5</v>
      </c>
      <c r="S25" s="286">
        <v>3.5</v>
      </c>
      <c r="T25" s="286"/>
      <c r="U25" s="286"/>
      <c r="V25" s="287">
        <v>21.5</v>
      </c>
      <c r="W25" s="287">
        <v>21.5</v>
      </c>
      <c r="X25" s="287">
        <v>3</v>
      </c>
      <c r="Y25" s="287">
        <v>3</v>
      </c>
      <c r="Z25" s="287"/>
      <c r="AA25" s="287"/>
    </row>
    <row r="26" spans="2:27">
      <c r="B26" s="277"/>
      <c r="C26" s="277"/>
      <c r="D26" s="277"/>
      <c r="E26" s="277"/>
      <c r="F26" s="285"/>
      <c r="G26" s="285"/>
      <c r="H26" s="285"/>
      <c r="I26" s="285"/>
      <c r="J26" s="285"/>
      <c r="L26" s="286">
        <v>13.5</v>
      </c>
      <c r="M26" s="286">
        <v>13.5</v>
      </c>
      <c r="N26" s="286">
        <v>13.5</v>
      </c>
      <c r="O26" s="286">
        <v>13.5</v>
      </c>
      <c r="P26" s="286">
        <v>13.5</v>
      </c>
      <c r="Q26" s="286">
        <v>13.5</v>
      </c>
      <c r="R26" s="286">
        <v>13.5</v>
      </c>
      <c r="S26" s="286">
        <v>13.5</v>
      </c>
      <c r="T26" s="286"/>
      <c r="U26" s="286"/>
      <c r="V26" s="287">
        <v>2.5</v>
      </c>
      <c r="W26" s="287">
        <v>2.5</v>
      </c>
      <c r="X26" s="287">
        <v>21.5</v>
      </c>
      <c r="Y26" s="287">
        <v>21.5</v>
      </c>
      <c r="Z26" s="287"/>
      <c r="AA26" s="287"/>
    </row>
    <row r="27" spans="2:27" ht="15.75">
      <c r="B27" s="279"/>
      <c r="C27" s="280">
        <v>5</v>
      </c>
      <c r="D27" s="281" t="s">
        <v>126</v>
      </c>
      <c r="E27" s="280"/>
      <c r="F27" s="282"/>
      <c r="G27" s="282"/>
      <c r="H27" s="282"/>
      <c r="I27" s="282"/>
      <c r="J27" s="282"/>
      <c r="L27" s="286">
        <v>3</v>
      </c>
      <c r="M27" s="286">
        <v>3</v>
      </c>
      <c r="N27" s="286">
        <v>3</v>
      </c>
      <c r="O27" s="286">
        <v>3</v>
      </c>
      <c r="P27" s="286">
        <v>3</v>
      </c>
      <c r="Q27" s="286">
        <v>3</v>
      </c>
      <c r="R27" s="286">
        <v>3</v>
      </c>
      <c r="S27" s="286">
        <v>3</v>
      </c>
      <c r="T27" s="286"/>
      <c r="U27" s="286"/>
      <c r="V27" s="287">
        <v>13</v>
      </c>
      <c r="W27" s="287">
        <v>13</v>
      </c>
      <c r="X27" s="287">
        <v>2.5</v>
      </c>
      <c r="Y27" s="287">
        <v>2.5</v>
      </c>
      <c r="Z27" s="287"/>
      <c r="AA27" s="287"/>
    </row>
    <row r="28" spans="2:27" ht="15.75">
      <c r="B28" s="279"/>
      <c r="C28" s="280"/>
      <c r="D28" s="284" t="s">
        <v>101</v>
      </c>
      <c r="E28" s="280">
        <f>T34</f>
        <v>135</v>
      </c>
      <c r="F28" s="282"/>
      <c r="G28" s="282"/>
      <c r="H28" s="282"/>
      <c r="I28" s="282"/>
      <c r="J28" s="282"/>
      <c r="L28" s="286">
        <v>14</v>
      </c>
      <c r="M28" s="286">
        <v>14</v>
      </c>
      <c r="N28" s="286">
        <v>14</v>
      </c>
      <c r="O28" s="286">
        <v>14</v>
      </c>
      <c r="P28" s="286">
        <v>14</v>
      </c>
      <c r="Q28" s="286">
        <v>14</v>
      </c>
      <c r="R28" s="286">
        <v>14</v>
      </c>
      <c r="S28" s="286">
        <v>14</v>
      </c>
      <c r="T28" s="286"/>
      <c r="U28" s="286"/>
      <c r="V28" s="287">
        <v>2</v>
      </c>
      <c r="W28" s="287">
        <v>2</v>
      </c>
      <c r="X28" s="287">
        <v>13</v>
      </c>
      <c r="Y28" s="287">
        <v>13</v>
      </c>
      <c r="Z28" s="287"/>
      <c r="AA28" s="287"/>
    </row>
    <row r="29" spans="2:27" ht="15.75">
      <c r="B29" s="279"/>
      <c r="C29" s="280"/>
      <c r="D29" s="284" t="s">
        <v>98</v>
      </c>
      <c r="E29" s="280">
        <f>U34</f>
        <v>135</v>
      </c>
      <c r="F29" s="282"/>
      <c r="G29" s="282"/>
      <c r="H29" s="282"/>
      <c r="I29" s="282"/>
      <c r="J29" s="282"/>
      <c r="L29" s="277">
        <v>18</v>
      </c>
      <c r="M29" s="277">
        <v>18</v>
      </c>
      <c r="N29" s="277">
        <v>18</v>
      </c>
      <c r="O29" s="277">
        <v>18</v>
      </c>
      <c r="P29" s="277">
        <v>18</v>
      </c>
      <c r="Q29" s="277">
        <v>18</v>
      </c>
      <c r="R29" s="277">
        <v>18</v>
      </c>
      <c r="S29" s="277">
        <v>18</v>
      </c>
      <c r="T29" s="277">
        <v>18</v>
      </c>
      <c r="U29" s="277">
        <v>18</v>
      </c>
      <c r="V29" s="277">
        <v>4</v>
      </c>
      <c r="W29" s="277">
        <v>4</v>
      </c>
      <c r="X29" s="277">
        <v>2</v>
      </c>
      <c r="Y29" s="277">
        <v>2</v>
      </c>
      <c r="Z29" s="277"/>
      <c r="AA29" s="277"/>
    </row>
    <row r="30" spans="2:27">
      <c r="B30" s="277"/>
      <c r="C30" s="277"/>
      <c r="D30" s="277"/>
      <c r="E30" s="277"/>
      <c r="F30" s="285"/>
      <c r="G30" s="285"/>
      <c r="H30" s="285"/>
      <c r="I30" s="285"/>
      <c r="J30" s="285"/>
      <c r="L30" s="277">
        <v>10</v>
      </c>
      <c r="M30" s="277">
        <v>10</v>
      </c>
      <c r="N30" s="277">
        <v>10</v>
      </c>
      <c r="O30" s="277">
        <v>10</v>
      </c>
      <c r="P30" s="277">
        <v>10</v>
      </c>
      <c r="Q30" s="277">
        <v>10</v>
      </c>
      <c r="R30" s="277">
        <v>10</v>
      </c>
      <c r="S30" s="277">
        <v>10</v>
      </c>
      <c r="T30" s="277">
        <v>10</v>
      </c>
      <c r="U30" s="277">
        <v>10</v>
      </c>
      <c r="V30" s="277"/>
      <c r="W30" s="277"/>
      <c r="X30" s="277">
        <v>6</v>
      </c>
      <c r="Y30" s="277">
        <v>6</v>
      </c>
      <c r="Z30" s="277"/>
      <c r="AA30" s="277"/>
    </row>
    <row r="31" spans="2:27" ht="15.75">
      <c r="B31" s="279"/>
      <c r="C31" s="280">
        <v>6</v>
      </c>
      <c r="D31" s="281" t="s">
        <v>126</v>
      </c>
      <c r="E31" s="280"/>
      <c r="F31" s="282"/>
      <c r="G31" s="282"/>
      <c r="H31" s="282"/>
      <c r="I31" s="282"/>
      <c r="J31" s="282"/>
      <c r="L31" s="277"/>
      <c r="M31" s="277"/>
      <c r="N31" s="277"/>
      <c r="O31" s="277"/>
      <c r="P31" s="277"/>
      <c r="Q31" s="277"/>
      <c r="R31" s="277"/>
      <c r="S31" s="277"/>
      <c r="T31" s="277"/>
      <c r="U31" s="277"/>
      <c r="V31" s="277"/>
      <c r="W31" s="277"/>
      <c r="X31" s="277">
        <v>4</v>
      </c>
      <c r="Y31" s="277">
        <v>4</v>
      </c>
      <c r="Z31" s="277"/>
      <c r="AA31" s="277"/>
    </row>
    <row r="32" spans="2:27" ht="15.75">
      <c r="B32" s="279"/>
      <c r="C32" s="280"/>
      <c r="D32" s="284" t="s">
        <v>99</v>
      </c>
      <c r="E32" s="280">
        <f>V34</f>
        <v>208</v>
      </c>
      <c r="F32" s="282"/>
      <c r="G32" s="282"/>
      <c r="H32" s="282"/>
      <c r="I32" s="282"/>
      <c r="J32" s="282"/>
      <c r="L32" s="277"/>
      <c r="M32" s="277"/>
      <c r="N32" s="277"/>
      <c r="O32" s="277"/>
      <c r="P32" s="277"/>
      <c r="Q32" s="277"/>
      <c r="R32" s="277"/>
      <c r="S32" s="277"/>
      <c r="T32" s="277"/>
      <c r="U32" s="277"/>
      <c r="V32" s="277"/>
      <c r="W32" s="277"/>
      <c r="X32" s="277">
        <v>2</v>
      </c>
      <c r="Y32" s="277">
        <v>2</v>
      </c>
      <c r="Z32" s="277"/>
      <c r="AA32" s="277"/>
    </row>
    <row r="33" spans="2:27" ht="15.75">
      <c r="B33" s="279"/>
      <c r="C33" s="280"/>
      <c r="D33" s="284" t="s">
        <v>98</v>
      </c>
      <c r="E33" s="280">
        <f>W34</f>
        <v>208</v>
      </c>
      <c r="F33" s="282"/>
      <c r="G33" s="282"/>
      <c r="H33" s="282"/>
      <c r="I33" s="282"/>
      <c r="J33" s="282"/>
      <c r="L33" s="277"/>
      <c r="M33" s="277"/>
      <c r="N33" s="277"/>
      <c r="O33" s="277"/>
      <c r="P33" s="277"/>
      <c r="Q33" s="277"/>
      <c r="R33" s="277"/>
      <c r="S33" s="277"/>
      <c r="T33" s="277"/>
      <c r="U33" s="277"/>
      <c r="V33" s="277"/>
      <c r="W33" s="277"/>
      <c r="X33" s="277"/>
      <c r="Y33" s="277"/>
      <c r="Z33" s="277"/>
      <c r="AA33" s="277"/>
    </row>
    <row r="34" spans="2:27">
      <c r="B34" s="277"/>
      <c r="C34" s="277"/>
      <c r="D34" s="277"/>
      <c r="E34" s="277"/>
      <c r="F34" s="285"/>
      <c r="G34" s="285"/>
      <c r="H34" s="285"/>
      <c r="I34" s="285"/>
      <c r="J34" s="285"/>
      <c r="L34" s="288">
        <f t="shared" ref="L34:AA34" si="0">SUM(L10:L33)</f>
        <v>185</v>
      </c>
      <c r="M34" s="288">
        <f t="shared" si="0"/>
        <v>185</v>
      </c>
      <c r="N34" s="288">
        <f t="shared" si="0"/>
        <v>177</v>
      </c>
      <c r="O34" s="288">
        <f t="shared" si="0"/>
        <v>177</v>
      </c>
      <c r="P34" s="288">
        <f t="shared" si="0"/>
        <v>167</v>
      </c>
      <c r="Q34" s="288">
        <f t="shared" si="0"/>
        <v>167</v>
      </c>
      <c r="R34" s="288">
        <f t="shared" si="0"/>
        <v>159</v>
      </c>
      <c r="S34" s="288">
        <f t="shared" si="0"/>
        <v>159</v>
      </c>
      <c r="T34" s="288">
        <f t="shared" si="0"/>
        <v>135</v>
      </c>
      <c r="U34" s="288">
        <f t="shared" si="0"/>
        <v>135</v>
      </c>
      <c r="V34" s="288">
        <f t="shared" si="0"/>
        <v>208</v>
      </c>
      <c r="W34" s="288">
        <f t="shared" si="0"/>
        <v>208</v>
      </c>
      <c r="X34" s="288">
        <f t="shared" si="0"/>
        <v>205.5</v>
      </c>
      <c r="Y34" s="288">
        <f t="shared" si="0"/>
        <v>205.5</v>
      </c>
      <c r="Z34" s="288">
        <f t="shared" si="0"/>
        <v>151</v>
      </c>
      <c r="AA34" s="288">
        <f t="shared" si="0"/>
        <v>151</v>
      </c>
    </row>
    <row r="35" spans="2:27" ht="15.75">
      <c r="B35" s="279"/>
      <c r="C35" s="280">
        <v>7</v>
      </c>
      <c r="D35" s="281" t="s">
        <v>126</v>
      </c>
      <c r="E35" s="280"/>
      <c r="F35" s="282"/>
      <c r="G35" s="282"/>
      <c r="H35" s="282"/>
      <c r="I35" s="282"/>
      <c r="J35" s="282"/>
    </row>
    <row r="36" spans="2:27" ht="15.75">
      <c r="B36" s="279"/>
      <c r="C36" s="280"/>
      <c r="D36" s="284" t="s">
        <v>99</v>
      </c>
      <c r="E36" s="280">
        <f>X34</f>
        <v>205.5</v>
      </c>
      <c r="F36" s="282"/>
      <c r="G36" s="282"/>
      <c r="H36" s="282"/>
      <c r="I36" s="282"/>
      <c r="J36" s="282"/>
    </row>
    <row r="37" spans="2:27" ht="15.75">
      <c r="B37" s="279"/>
      <c r="C37" s="280"/>
      <c r="D37" s="284" t="s">
        <v>98</v>
      </c>
      <c r="E37" s="280">
        <f>Y34</f>
        <v>205.5</v>
      </c>
      <c r="F37" s="282"/>
      <c r="G37" s="282"/>
      <c r="H37" s="282"/>
      <c r="I37" s="282"/>
      <c r="J37" s="282"/>
    </row>
    <row r="38" spans="2:27">
      <c r="B38" s="277"/>
      <c r="C38" s="277"/>
      <c r="D38" s="277"/>
      <c r="E38" s="277"/>
      <c r="F38" s="285"/>
      <c r="G38" s="285"/>
      <c r="H38" s="285"/>
      <c r="I38" s="285"/>
      <c r="J38" s="285"/>
    </row>
    <row r="39" spans="2:27" ht="15.75">
      <c r="B39" s="279"/>
      <c r="C39" s="280">
        <v>8</v>
      </c>
      <c r="D39" s="281" t="s">
        <v>126</v>
      </c>
      <c r="E39" s="280"/>
      <c r="F39" s="282"/>
      <c r="G39" s="282"/>
      <c r="H39" s="282"/>
      <c r="I39" s="282"/>
      <c r="J39" s="282"/>
    </row>
    <row r="40" spans="2:27" ht="15.75">
      <c r="B40" s="279"/>
      <c r="C40" s="280"/>
      <c r="D40" s="284" t="s">
        <v>101</v>
      </c>
      <c r="E40" s="280">
        <f>Z34</f>
        <v>151</v>
      </c>
      <c r="F40" s="282"/>
      <c r="G40" s="282"/>
      <c r="H40" s="282"/>
      <c r="I40" s="282"/>
      <c r="J40" s="282"/>
    </row>
    <row r="41" spans="2:27" ht="15.75">
      <c r="B41" s="279"/>
      <c r="C41" s="280"/>
      <c r="D41" s="284" t="s">
        <v>98</v>
      </c>
      <c r="E41" s="280">
        <f>AA34</f>
        <v>151</v>
      </c>
      <c r="F41" s="282"/>
      <c r="G41" s="282"/>
      <c r="H41" s="282"/>
      <c r="I41" s="282"/>
      <c r="J41" s="282"/>
    </row>
    <row r="42" spans="2:27">
      <c r="E42" s="289" t="s">
        <v>124</v>
      </c>
      <c r="F42" s="289"/>
      <c r="G42" s="289"/>
      <c r="H42" s="289"/>
      <c r="I42" s="289"/>
      <c r="J42" s="289"/>
    </row>
    <row r="44" spans="2:27" ht="23.25">
      <c r="B44" s="265" t="s">
        <v>139</v>
      </c>
      <c r="C44" s="265"/>
      <c r="D44" s="265"/>
      <c r="E44" s="265"/>
      <c r="F44" s="266"/>
      <c r="G44" s="266"/>
      <c r="H44" s="266"/>
      <c r="I44" s="266"/>
      <c r="J44" s="266"/>
    </row>
    <row r="46" spans="2:27" ht="15.75">
      <c r="B46" s="269" t="s">
        <v>135</v>
      </c>
      <c r="C46" s="270" t="s">
        <v>136</v>
      </c>
      <c r="D46" s="271" t="s">
        <v>103</v>
      </c>
      <c r="E46" s="272" t="s">
        <v>140</v>
      </c>
      <c r="F46" s="273"/>
      <c r="G46" s="273"/>
      <c r="H46" s="273"/>
      <c r="I46" s="273"/>
      <c r="J46" s="273"/>
    </row>
    <row r="47" spans="2:27" ht="15.75">
      <c r="B47" s="269" t="s">
        <v>138</v>
      </c>
      <c r="C47" s="270"/>
      <c r="D47" s="275"/>
      <c r="E47" s="276"/>
      <c r="F47" s="273"/>
      <c r="G47" s="273"/>
      <c r="H47" s="273"/>
      <c r="I47" s="273"/>
      <c r="J47" s="273"/>
    </row>
    <row r="48" spans="2:27" ht="15.75">
      <c r="B48" s="279"/>
      <c r="C48" s="280"/>
      <c r="D48" s="281" t="s">
        <v>141</v>
      </c>
      <c r="E48" s="280">
        <f>L34+N34+P34+R34</f>
        <v>688</v>
      </c>
      <c r="F48" s="282"/>
      <c r="G48" s="282"/>
      <c r="H48" s="282"/>
      <c r="I48" s="282"/>
      <c r="J48" s="282"/>
    </row>
    <row r="49" spans="2:10" ht="15.75">
      <c r="B49" s="279"/>
      <c r="C49" s="280"/>
      <c r="D49" s="281" t="s">
        <v>142</v>
      </c>
      <c r="E49" s="280">
        <f>M34+O34+Q34+S34+U34+W34+Y34+AA34</f>
        <v>1387.5</v>
      </c>
      <c r="F49" s="282"/>
      <c r="G49" s="282"/>
      <c r="H49" s="282"/>
      <c r="I49" s="282"/>
      <c r="J49" s="282"/>
    </row>
    <row r="50" spans="2:10" ht="15.75">
      <c r="B50" s="279"/>
      <c r="C50" s="280"/>
      <c r="D50" s="281" t="s">
        <v>143</v>
      </c>
      <c r="E50" s="280">
        <f>T34+Z34</f>
        <v>286</v>
      </c>
      <c r="F50" s="282"/>
      <c r="G50" s="282"/>
      <c r="H50" s="282"/>
      <c r="I50" s="282"/>
      <c r="J50" s="282"/>
    </row>
    <row r="51" spans="2:10" ht="15.75">
      <c r="B51" s="279"/>
      <c r="C51" s="280" t="s">
        <v>124</v>
      </c>
      <c r="D51" s="281" t="s">
        <v>144</v>
      </c>
      <c r="E51" s="280">
        <f>V34+X34</f>
        <v>413.5</v>
      </c>
      <c r="F51" s="282"/>
      <c r="G51" s="282"/>
      <c r="H51" s="282"/>
      <c r="I51" s="282"/>
      <c r="J51" s="282"/>
    </row>
    <row r="52" spans="2:10" ht="15.75">
      <c r="B52" s="279"/>
      <c r="C52" s="280"/>
      <c r="D52" s="284" t="s">
        <v>124</v>
      </c>
      <c r="E52" s="280" t="s">
        <v>124</v>
      </c>
      <c r="F52" s="282"/>
      <c r="G52" s="282"/>
      <c r="H52" s="282"/>
      <c r="I52" s="282"/>
      <c r="J52" s="282"/>
    </row>
  </sheetData>
  <mergeCells count="19">
    <mergeCell ref="C9:C10"/>
    <mergeCell ref="D9:D10"/>
    <mergeCell ref="E9:E10"/>
    <mergeCell ref="B44:E44"/>
    <mergeCell ref="C46:C47"/>
    <mergeCell ref="D46:D47"/>
    <mergeCell ref="E46:E47"/>
    <mergeCell ref="P8:Q8"/>
    <mergeCell ref="R8:S8"/>
    <mergeCell ref="T8:U8"/>
    <mergeCell ref="V8:W8"/>
    <mergeCell ref="X8:Y8"/>
    <mergeCell ref="Z8:AA8"/>
    <mergeCell ref="B2:E2"/>
    <mergeCell ref="B3:E3"/>
    <mergeCell ref="B4:E4"/>
    <mergeCell ref="B7:E7"/>
    <mergeCell ref="L8:M8"/>
    <mergeCell ref="N8:O8"/>
  </mergeCells>
  <pageMargins left="0.75" right="0.75" top="1" bottom="1" header="0.5" footer="0.5"/>
  <pageSetup paperSize="9" scale="8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Summary</vt:lpstr>
      <vt:lpstr>HVAC</vt:lpstr>
      <vt:lpstr>chiller pipe</vt:lpstr>
      <vt:lpstr>'chiller pipe'!Print_Area</vt:lpstr>
      <vt:lpstr>HVAC!Print_Area</vt:lpstr>
      <vt:lpstr>Summary!Print_Area</vt:lpstr>
      <vt:lpstr>HVAC!Print_Titles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2025-05-21T11:14:35Z</cp:lastPrinted>
  <dcterms:created xsi:type="dcterms:W3CDTF">2001-08-24T09:20:00Z</dcterms:created>
  <dcterms:modified xsi:type="dcterms:W3CDTF">2025-05-21T11:14:41Z</dcterms:modified>
</cp:coreProperties>
</file>