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codeName="ThisWorkbook" defaultThemeVersion="124226"/>
  <xr:revisionPtr revIDLastSave="0" documentId="13_ncr:1_{63EBCDC1-3016-416A-863F-DBAC823EC947}" xr6:coauthVersionLast="36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um" sheetId="8" r:id="rId1"/>
    <sheet name="Valves for cold room" sheetId="1" r:id="rId2"/>
    <sheet name="Lifting shifting" sheetId="2" r:id="rId3"/>
    <sheet name="GAs" sheetId="4" r:id="rId4"/>
    <sheet name="misc" sheetId="5" r:id="rId5"/>
    <sheet name="Extra work for cold storage and" sheetId="9" r:id="rId6"/>
  </sheets>
  <definedNames>
    <definedName name="_xlnm.Print_Area" localSheetId="5">'Extra work for cold storage and'!$A$1:$G$45</definedName>
    <definedName name="_xlnm.Print_Area" localSheetId="3">GAs!$A$1:$I$49</definedName>
    <definedName name="_xlnm.Print_Area" localSheetId="2">'Lifting shifting'!$A$1:$I$40</definedName>
    <definedName name="_xlnm.Print_Area" localSheetId="4">misc!$A$1:$I$49</definedName>
    <definedName name="_xlnm.Print_Area" localSheetId="0">sum!$A$1:$C$24</definedName>
    <definedName name="_xlnm.Print_Area" localSheetId="1">'Valves for cold room'!$A$1:$I$54</definedName>
  </definedNames>
  <calcPr calcId="191029" iterate="1"/>
</workbook>
</file>

<file path=xl/calcChain.xml><?xml version="1.0" encoding="utf-8"?>
<calcChain xmlns="http://schemas.openxmlformats.org/spreadsheetml/2006/main">
  <c r="G29" i="9" l="1"/>
  <c r="G28" i="9"/>
  <c r="G27" i="9"/>
  <c r="G26" i="9"/>
  <c r="G30" i="9" l="1"/>
  <c r="I23" i="5"/>
  <c r="I24" i="5"/>
  <c r="I25" i="5"/>
  <c r="I26" i="5"/>
  <c r="I27" i="5"/>
  <c r="I28" i="5"/>
  <c r="I29" i="5"/>
  <c r="I30" i="5"/>
  <c r="I31" i="5"/>
  <c r="I32" i="5"/>
  <c r="I22" i="5"/>
  <c r="E23" i="5"/>
  <c r="F23" i="5" s="1"/>
  <c r="E24" i="5"/>
  <c r="F24" i="5"/>
  <c r="E25" i="5"/>
  <c r="F25" i="5" s="1"/>
  <c r="E26" i="5"/>
  <c r="F26" i="5"/>
  <c r="E27" i="5"/>
  <c r="F27" i="5" s="1"/>
  <c r="E28" i="5"/>
  <c r="F28" i="5"/>
  <c r="E29" i="5"/>
  <c r="F29" i="5" s="1"/>
  <c r="E30" i="5"/>
  <c r="F30" i="5"/>
  <c r="E31" i="5"/>
  <c r="F31" i="5" s="1"/>
  <c r="E32" i="5"/>
  <c r="F32" i="5"/>
  <c r="E22" i="5"/>
  <c r="F22" i="5" s="1"/>
  <c r="I23" i="2"/>
  <c r="I24" i="2"/>
  <c r="I25" i="2"/>
  <c r="I26" i="2"/>
  <c r="F23" i="2"/>
  <c r="F24" i="2"/>
  <c r="F25" i="2"/>
  <c r="F26" i="2"/>
  <c r="I28" i="1"/>
  <c r="I29" i="1"/>
  <c r="I30" i="1"/>
  <c r="I31" i="1"/>
  <c r="I32" i="1"/>
  <c r="I33" i="1"/>
  <c r="I34" i="1"/>
  <c r="I35" i="1"/>
  <c r="I36" i="1"/>
  <c r="I37" i="1"/>
  <c r="F30" i="4"/>
  <c r="I30" i="4" s="1"/>
  <c r="F29" i="4"/>
  <c r="I29" i="4"/>
  <c r="I33" i="5" l="1"/>
  <c r="C19" i="8" s="1"/>
  <c r="E28" i="4"/>
  <c r="F28" i="4" s="1"/>
  <c r="I28" i="4" s="1"/>
  <c r="I31" i="4" s="1"/>
  <c r="C18" i="8" s="1"/>
  <c r="E25" i="2"/>
  <c r="E26" i="2"/>
  <c r="E24" i="2"/>
  <c r="E23" i="2"/>
  <c r="E22" i="2"/>
  <c r="F22" i="2" s="1"/>
  <c r="I22" i="2" s="1"/>
  <c r="I27" i="2" l="1"/>
  <c r="C17" i="8" s="1"/>
  <c r="E34" i="1"/>
  <c r="F34" i="1" s="1"/>
  <c r="E35" i="1"/>
  <c r="F35" i="1" s="1"/>
  <c r="E36" i="1"/>
  <c r="F36" i="1" s="1"/>
  <c r="E37" i="1"/>
  <c r="F37" i="1" s="1"/>
  <c r="E27" i="1" l="1"/>
  <c r="F27" i="1" s="1"/>
  <c r="I27" i="1" s="1"/>
  <c r="E28" i="1"/>
  <c r="F28" i="1" s="1"/>
  <c r="E29" i="1"/>
  <c r="F29" i="1" s="1"/>
  <c r="E30" i="1"/>
  <c r="F30" i="1" s="1"/>
  <c r="E31" i="1"/>
  <c r="F31" i="1" s="1"/>
  <c r="E32" i="1"/>
  <c r="F32" i="1" s="1"/>
  <c r="I38" i="1" l="1"/>
  <c r="C16" i="8" s="1"/>
  <c r="C21" i="8" s="1"/>
</calcChain>
</file>

<file path=xl/sharedStrings.xml><?xml version="1.0" encoding="utf-8"?>
<sst xmlns="http://schemas.openxmlformats.org/spreadsheetml/2006/main" count="189" uniqueCount="87">
  <si>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</si>
  <si>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</si>
  <si>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</si>
  <si>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</si>
  <si>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</si>
  <si>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</si>
  <si>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</si>
  <si>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</si>
  <si>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</si>
  <si>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</si>
  <si>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</si>
  <si>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</si>
  <si>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</si>
  <si>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</si>
  <si>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Over Head profit 28%</t>
  </si>
  <si>
    <t>Attn: Taha Ghaznavi</t>
  </si>
  <si>
    <t>Isolation Valve 1/4"</t>
  </si>
  <si>
    <t>Isolation Valve 3/8"</t>
  </si>
  <si>
    <t>Isolation Valve 1/2"</t>
  </si>
  <si>
    <t>Isolation Valve 5/8"</t>
  </si>
  <si>
    <t>Isolation Valve 7/8"</t>
  </si>
  <si>
    <t>Solenoid Valve 3/8"</t>
  </si>
  <si>
    <t>i</t>
  </si>
  <si>
    <t>ii</t>
  </si>
  <si>
    <t>iii</t>
  </si>
  <si>
    <t>iv</t>
  </si>
  <si>
    <t>v</t>
  </si>
  <si>
    <t>vi</t>
  </si>
  <si>
    <t>Nos</t>
  </si>
  <si>
    <t xml:space="preserve"> P Trap  5/8"</t>
  </si>
  <si>
    <t xml:space="preserve"> P Trap  3/4"</t>
  </si>
  <si>
    <t xml:space="preserve"> P Trap  7/8"</t>
  </si>
  <si>
    <t>Supply and installation of expansion valve</t>
  </si>
  <si>
    <t>Gal</t>
  </si>
  <si>
    <t>1mm x 2 core Flexible</t>
  </si>
  <si>
    <t>1mm x 3 core Flexible</t>
  </si>
  <si>
    <t>2.5mm x 4 core Flexible</t>
  </si>
  <si>
    <t>1.5mm x 3 core Flexible</t>
  </si>
  <si>
    <t>MTR</t>
  </si>
  <si>
    <t xml:space="preserve">PVC conduit Pipe 1" </t>
  </si>
  <si>
    <t xml:space="preserve">PVC conduit Bend 1" </t>
  </si>
  <si>
    <t xml:space="preserve">PVC conduit Socket 1" </t>
  </si>
  <si>
    <t>PVC conduit Junction Box</t>
  </si>
  <si>
    <t>Dozen</t>
  </si>
  <si>
    <t>Jar</t>
  </si>
  <si>
    <t>Supply and installation of PVC conduits and fittings for refrigeration controls.</t>
  </si>
  <si>
    <t>Project: Spar Super Market.</t>
  </si>
  <si>
    <t>Job</t>
  </si>
  <si>
    <t>Variation Order No 2</t>
  </si>
  <si>
    <t>Project: Spar supermarket Karachi</t>
  </si>
  <si>
    <t>Variation Order No 3</t>
  </si>
  <si>
    <t>Lifting / Shifitng of Indoor + Outdoor units at various location.</t>
  </si>
  <si>
    <t>Variation Order No 4</t>
  </si>
  <si>
    <t>Refrigerant Gas charged for Cold Room</t>
  </si>
  <si>
    <t>Misc work for Cold room area.</t>
  </si>
  <si>
    <t>Supply and installation of following valves for Cold room.</t>
  </si>
  <si>
    <t>Variation Order No 1</t>
  </si>
  <si>
    <t>Supply and installation of P-Traps for walk-in cold room</t>
  </si>
  <si>
    <t>Supply and installation of Isolation valves for Cold Room Freezer</t>
  </si>
  <si>
    <t>1st consignment of VRF indoor units received container unloaded units lifted and shifted at Lowe basement.</t>
  </si>
  <si>
    <t>2nd consignment of VRF of indoor + outdoor units  received container nnloaded, indoor units kept at basement and outdoor units kept at 1srt floor parking</t>
  </si>
  <si>
    <t>Regging, lifting, shifting &amp; placing of VRF condensing units at M.S platform (1st floor parking)</t>
  </si>
  <si>
    <t>Removal of VRF condensing units from 1st floor and regging lifting and shifted at M.S Platform on 2nd Floor.</t>
  </si>
  <si>
    <t>Lifting, shifting of VRF condensing units / cold room freezer from 1st floor parking to back of the house paltform.</t>
  </si>
  <si>
    <t>Provided and charged compressor oil (SUNISO BELGIUM) 4 Ltr for cold room &amp; freezers.</t>
  </si>
  <si>
    <t>Refrigerant R-404 Gas charged in refrigeration units and Freezers</t>
  </si>
  <si>
    <t>Freon R-410 charged  in VRF system.</t>
  </si>
  <si>
    <t>Supply and installation of HDPE Pipe 6" Dia PN-10 for external under drive area including digging of earth dismantle of RCC beam and refilling of earth.</t>
  </si>
  <si>
    <t>Supply &amp; installation of control wire for cold room and freezers.</t>
  </si>
  <si>
    <t>Sr #</t>
  </si>
  <si>
    <r>
      <rPr>
        <b/>
        <sz val="14"/>
        <color indexed="9"/>
        <rFont val="Arial"/>
        <family val="2"/>
      </rPr>
      <t>DESCRIPTION</t>
    </r>
  </si>
  <si>
    <t xml:space="preserve">AMOUNT </t>
  </si>
  <si>
    <t>*</t>
  </si>
  <si>
    <t>Total amount Rs.</t>
  </si>
  <si>
    <t>Variation order of Valves for cold room</t>
  </si>
  <si>
    <t>Variation order of Lifting &amp; shifitng of VRF units</t>
  </si>
  <si>
    <t>Variation order of Refregrent gas</t>
  </si>
  <si>
    <t>Variation order of HDPE Pipe, Wire &amp; conduits</t>
  </si>
  <si>
    <t>Summary of Variation Orders - Spar Super Market Karachi</t>
  </si>
  <si>
    <t>EXTRA WORK FOR COLD STORAGE AND FREEZER AREA - SPAR</t>
  </si>
  <si>
    <t>Supply and installation of following copper pipe for extra work carried out</t>
  </si>
  <si>
    <t>3/8" dia</t>
  </si>
  <si>
    <t>5/8" dia</t>
  </si>
  <si>
    <t>3/4" dia</t>
  </si>
  <si>
    <t>7/8" dia</t>
  </si>
  <si>
    <t>iiv</t>
  </si>
  <si>
    <t>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</si>
</sst>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8" formatCode="_(* #,##0.000_);_(* \(#,##0.0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name val="Arial"/>
      <family val="2"/>
    </font>
    <font>
      <b/>
      <u/>
      <sz val="16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right" vertical="center"/>
    </xf>
    <xf numFmtId="165" fontId="7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8" fillId="0" borderId="2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64" fontId="0" fillId="0" borderId="0" xfId="1" applyFont="1"/>
    <xf numFmtId="165" fontId="7" fillId="0" borderId="3" xfId="1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Border="1" applyAlignment="1">
      <alignment horizontal="left"/>
    </xf>
    <xf numFmtId="0" fontId="14" fillId="0" borderId="0" xfId="0" applyFont="1" applyAlignment="1">
      <alignment horizontal="center"/>
    </xf>
    <xf numFmtId="14" fontId="4" fillId="0" borderId="0" xfId="0" quotePrefix="1" applyNumberFormat="1" applyFont="1" applyAlignment="1">
      <alignment horizontal="right"/>
    </xf>
    <xf numFmtId="0" fontId="17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9" fillId="2" borderId="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65" fontId="21" fillId="2" borderId="4" xfId="1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4" xfId="0" applyFont="1" applyBorder="1" applyAlignment="1">
      <alignment horizontal="left" vertical="top" indent="1"/>
    </xf>
    <xf numFmtId="0" fontId="22" fillId="0" borderId="4" xfId="0" applyFont="1" applyBorder="1" applyAlignment="1">
      <alignment horizontal="left" vertical="top"/>
    </xf>
    <xf numFmtId="165" fontId="22" fillId="0" borderId="5" xfId="1" applyNumberFormat="1" applyFont="1" applyBorder="1" applyAlignment="1">
      <alignment horizontal="left" vertical="top" indent="4"/>
    </xf>
    <xf numFmtId="0" fontId="22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/>
    </xf>
    <xf numFmtId="165" fontId="22" fillId="0" borderId="5" xfId="1" applyNumberFormat="1" applyFont="1" applyBorder="1" applyAlignment="1">
      <alignment horizontal="left" vertical="center"/>
    </xf>
    <xf numFmtId="0" fontId="22" fillId="0" borderId="6" xfId="0" applyFont="1" applyBorder="1" applyAlignment="1">
      <alignment horizontal="left" vertical="top" indent="1"/>
    </xf>
    <xf numFmtId="0" fontId="22" fillId="0" borderId="6" xfId="0" applyFont="1" applyBorder="1" applyAlignment="1">
      <alignment horizontal="left" vertical="top"/>
    </xf>
    <xf numFmtId="0" fontId="22" fillId="0" borderId="7" xfId="0" applyFont="1" applyBorder="1" applyAlignment="1">
      <alignment horizontal="left" vertical="top" indent="1"/>
    </xf>
    <xf numFmtId="0" fontId="18" fillId="0" borderId="7" xfId="0" applyFont="1" applyBorder="1" applyAlignment="1">
      <alignment horizontal="right" vertical="center"/>
    </xf>
    <xf numFmtId="165" fontId="18" fillId="0" borderId="7" xfId="1" applyNumberFormat="1" applyFont="1" applyBorder="1" applyAlignment="1">
      <alignment horizontal="center" vertical="center"/>
    </xf>
    <xf numFmtId="164" fontId="4" fillId="0" borderId="0" xfId="0" applyNumberFormat="1" applyFont="1"/>
    <xf numFmtId="165" fontId="0" fillId="0" borderId="0" xfId="0" applyNumberFormat="1"/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23" fillId="0" borderId="0" xfId="0" applyFont="1" applyAlignment="1">
      <alignment horizontal="left" vertical="top" wrapText="1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8" fillId="0" borderId="2" xfId="0" applyFont="1" applyBorder="1" applyAlignment="1">
      <alignment horizontal="right" vertical="center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left" vertical="center"/>
    </xf>
    <xf numFmtId="168" fontId="7" fillId="0" borderId="1" xfId="1" applyNumberFormat="1" applyFont="1" applyBorder="1" applyAlignment="1">
      <alignment horizontal="center" vertical="center" wrapText="1"/>
    </xf>
    <xf numFmtId="166" fontId="24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5" fontId="8" fillId="0" borderId="1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1905829</xdr:colOff>
      <xdr:row>0</xdr:row>
      <xdr:rowOff>0</xdr:rowOff>
    </xdr:from>
    <xdr:to>
      <xdr:col>5</xdr:col>
      <xdr:colOff>249114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720" y="0"/>
          <a:ext cx="246802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116370</xdr:colOff>
      <xdr:row>50</xdr:row>
      <xdr:rowOff>105355</xdr:rowOff>
    </xdr:from>
    <xdr:to>
      <xdr:col>1</xdr:col>
      <xdr:colOff>488674</xdr:colOff>
      <xdr:row>53</xdr:row>
      <xdr:rowOff>68400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0" y="9605507"/>
          <a:ext cx="662195" cy="53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1695450</xdr:colOff>
      <xdr:row>0</xdr:row>
      <xdr:rowOff>0</xdr:rowOff>
    </xdr:from>
    <xdr:to>
      <xdr:col>4</xdr:col>
      <xdr:colOff>676275</xdr:colOff>
      <xdr:row>5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95C36-54B9-4359-B9D9-A08E9F8F5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0"/>
          <a:ext cx="23526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36</xdr:row>
      <xdr:rowOff>26670</xdr:rowOff>
    </xdr:from>
    <xdr:to>
      <xdr:col>1</xdr:col>
      <xdr:colOff>640715</xdr:colOff>
      <xdr:row>39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F9373B-DE8D-44B9-A258-8DB96A1B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707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1687239</xdr:colOff>
      <xdr:row>0</xdr:row>
      <xdr:rowOff>0</xdr:rowOff>
    </xdr:from>
    <xdr:to>
      <xdr:col>5</xdr:col>
      <xdr:colOff>542925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52AD2-EC11-4BFB-8D8A-C93CFE70B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989" y="0"/>
          <a:ext cx="2637111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26670</xdr:rowOff>
    </xdr:from>
    <xdr:to>
      <xdr:col>1</xdr:col>
      <xdr:colOff>602615</xdr:colOff>
      <xdr:row>47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B60F2D-95E6-43A9-896D-1E49550C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849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0</xdr:rowOff>
    </xdr:from>
    <xdr:to>
      <xdr:col>5</xdr:col>
      <xdr:colOff>484899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EA9EF-0D70-4683-B461-A504C5B65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0"/>
          <a:ext cx="2447049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45</xdr:row>
      <xdr:rowOff>7620</xdr:rowOff>
    </xdr:from>
    <xdr:to>
      <xdr:col>1</xdr:col>
      <xdr:colOff>621665</xdr:colOff>
      <xdr:row>48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39DBD8-9F4C-43B5-83F7-E170A806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41832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1359177</xdr:colOff>
      <xdr:row>0</xdr:row>
      <xdr:rowOff>57978</xdr:rowOff>
    </xdr:from>
    <xdr:to>
      <xdr:col>4</xdr:col>
      <xdr:colOff>522440</xdr:colOff>
      <xdr:row>5</xdr:row>
      <xdr:rowOff>162753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EB4F8-2C0C-4B62-A17A-661B98A49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068" y="57978"/>
          <a:ext cx="246802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116370</xdr:colOff>
      <xdr:row>41</xdr:row>
      <xdr:rowOff>105355</xdr:rowOff>
    </xdr:from>
    <xdr:to>
      <xdr:col>1</xdr:col>
      <xdr:colOff>488674</xdr:colOff>
      <xdr:row>44</xdr:row>
      <xdr:rowOff>68400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0FE21E-EE6C-4D29-B966-2A111D17C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0" y="9592255"/>
          <a:ext cx="658054" cy="53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C7-605F-4D06-B8B5-D38191C2E4C2}">
  <sheetPr codeName="Sheet1"/>
  <dimension ref="A7:D25"/>
  <sheetViews>
    <sheetView zoomScaleNormal="100" workbookViewId="0">
      <selection activeCell="E16" sqref="E16"/>
    </sheetView>
  </sheetViews>
  <sheetFormatPr defaultColWidth="30.5703125" defaultRowHeight="18.75" x14ac:dyDescent="0.3"/>
  <cols>
    <col min="1" max="1" width="6" style="6" customWidth="1"/>
    <col min="2" max="2" width="67" style="6" customWidth="1"/>
    <col min="3" max="3" width="18.28515625" style="6" customWidth="1"/>
    <col min="4" max="16384" width="30.5703125" style="6"/>
  </cols>
  <sheetData>
    <row r="7" spans="1:3" x14ac:dyDescent="0.3">
      <c r="C7" s="38">
        <v>45731</v>
      </c>
    </row>
    <row r="8" spans="1:3" ht="23.25" x14ac:dyDescent="0.3">
      <c r="A8" s="58"/>
      <c r="B8" s="58"/>
      <c r="C8" s="58"/>
    </row>
    <row r="10" spans="1:3" ht="20.25" x14ac:dyDescent="0.3">
      <c r="A10" s="59" t="s">
        <v>78</v>
      </c>
      <c r="B10" s="59"/>
      <c r="C10" s="59"/>
    </row>
    <row r="11" spans="1:3" x14ac:dyDescent="0.3">
      <c r="A11" s="39"/>
      <c r="B11" s="39"/>
      <c r="C11" s="39"/>
    </row>
    <row r="13" spans="1:3" ht="19.5" thickBot="1" x14ac:dyDescent="0.35">
      <c r="A13" s="40"/>
      <c r="B13" s="40"/>
      <c r="C13" s="40"/>
    </row>
    <row r="14" spans="1:3" s="44" customFormat="1" thickBot="1" x14ac:dyDescent="0.3">
      <c r="A14" s="41" t="s">
        <v>69</v>
      </c>
      <c r="B14" s="42" t="s">
        <v>70</v>
      </c>
      <c r="C14" s="43" t="s">
        <v>71</v>
      </c>
    </row>
    <row r="15" spans="1:3" x14ac:dyDescent="0.3">
      <c r="A15" s="45"/>
      <c r="B15" s="46"/>
      <c r="C15" s="47"/>
    </row>
    <row r="16" spans="1:3" s="24" customFormat="1" ht="30" customHeight="1" x14ac:dyDescent="0.25">
      <c r="A16" s="48" t="s">
        <v>72</v>
      </c>
      <c r="B16" s="49" t="s">
        <v>74</v>
      </c>
      <c r="C16" s="50">
        <f>'Valves for cold room'!I38</f>
        <v>1375360</v>
      </c>
    </row>
    <row r="17" spans="1:4" s="24" customFormat="1" ht="30" customHeight="1" x14ac:dyDescent="0.25">
      <c r="A17" s="48" t="s">
        <v>72</v>
      </c>
      <c r="B17" s="49" t="s">
        <v>75</v>
      </c>
      <c r="C17" s="50">
        <f>'Lifting shifting'!I27</f>
        <v>416000</v>
      </c>
    </row>
    <row r="18" spans="1:4" s="24" customFormat="1" ht="30" customHeight="1" x14ac:dyDescent="0.25">
      <c r="A18" s="48"/>
      <c r="B18" s="49" t="s">
        <v>76</v>
      </c>
      <c r="C18" s="50">
        <f>GAs!I31</f>
        <v>823840</v>
      </c>
    </row>
    <row r="19" spans="1:4" s="24" customFormat="1" ht="30" customHeight="1" x14ac:dyDescent="0.25">
      <c r="A19" s="48" t="s">
        <v>72</v>
      </c>
      <c r="B19" s="49" t="s">
        <v>77</v>
      </c>
      <c r="C19" s="50">
        <f>misc!I33</f>
        <v>281404.15999999992</v>
      </c>
    </row>
    <row r="20" spans="1:4" ht="19.5" thickBot="1" x14ac:dyDescent="0.35">
      <c r="A20" s="51"/>
      <c r="B20" s="52"/>
      <c r="C20" s="47"/>
    </row>
    <row r="21" spans="1:4" ht="30.75" customHeight="1" thickBot="1" x14ac:dyDescent="0.35">
      <c r="A21" s="53"/>
      <c r="B21" s="54" t="s">
        <v>73</v>
      </c>
      <c r="C21" s="55">
        <f>SUM(C16:C20)</f>
        <v>2896604.16</v>
      </c>
    </row>
    <row r="24" spans="1:4" ht="57.6" customHeight="1" x14ac:dyDescent="0.3">
      <c r="A24" s="60"/>
      <c r="B24" s="60"/>
      <c r="C24" s="60"/>
    </row>
    <row r="25" spans="1:4" x14ac:dyDescent="0.3">
      <c r="D25" s="56"/>
    </row>
  </sheetData>
  <mergeCells count="3">
    <mergeCell ref="A8:C8"/>
    <mergeCell ref="A10:C10"/>
    <mergeCell ref="A24:C24"/>
  </mergeCells>
  <pageMargins left="0.7" right="0.7" top="1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7:L53"/>
  <sheetViews>
    <sheetView topLeftCell="A19" zoomScale="115" zoomScaleNormal="115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9.8554687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  <col min="12" max="12" width="12.28515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61" t="s">
        <v>9</v>
      </c>
      <c r="B15" s="61"/>
      <c r="I15" s="8">
        <v>45731</v>
      </c>
    </row>
    <row r="16" spans="1:9" ht="10.5" customHeight="1" x14ac:dyDescent="0.35">
      <c r="A16" s="25"/>
      <c r="B16" s="26"/>
    </row>
    <row r="17" spans="1:12" ht="18.75" x14ac:dyDescent="0.3">
      <c r="A17" s="62" t="s">
        <v>15</v>
      </c>
      <c r="B17" s="62"/>
      <c r="C17" s="62"/>
      <c r="D17" s="62"/>
      <c r="E17" s="62"/>
      <c r="F17" s="62"/>
      <c r="G17" s="62"/>
      <c r="H17" s="62"/>
      <c r="I17" s="62"/>
    </row>
    <row r="18" spans="1:12" ht="9.7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</row>
    <row r="19" spans="1:12" ht="23.25" x14ac:dyDescent="0.35">
      <c r="A19" s="65" t="s">
        <v>49</v>
      </c>
      <c r="B19" s="65"/>
      <c r="C19" s="65"/>
      <c r="D19" s="15"/>
      <c r="E19" s="15"/>
      <c r="F19" s="15"/>
      <c r="G19" s="15"/>
      <c r="H19" s="15"/>
      <c r="I19" s="15"/>
    </row>
    <row r="20" spans="1:12" ht="9.75" customHeight="1" x14ac:dyDescent="0.35">
      <c r="A20" s="37"/>
      <c r="B20" s="37"/>
      <c r="C20" s="37"/>
      <c r="D20" s="15"/>
      <c r="E20" s="15"/>
      <c r="F20" s="15"/>
      <c r="G20" s="15"/>
      <c r="H20" s="15"/>
      <c r="I20" s="15"/>
    </row>
    <row r="21" spans="1:12" ht="14.25" customHeight="1" x14ac:dyDescent="0.25">
      <c r="A21" s="65" t="s">
        <v>56</v>
      </c>
      <c r="B21" s="65"/>
      <c r="C21" s="65"/>
    </row>
    <row r="22" spans="1:12" ht="14.25" customHeight="1" x14ac:dyDescent="0.25">
      <c r="A22" s="36"/>
      <c r="B22" s="36"/>
      <c r="C22" s="36"/>
    </row>
    <row r="23" spans="1:12" ht="14.25" customHeight="1" x14ac:dyDescent="0.3">
      <c r="A23" s="63" t="s">
        <v>58</v>
      </c>
      <c r="B23" s="63"/>
      <c r="C23" s="63"/>
      <c r="D23" s="63"/>
      <c r="E23" s="63"/>
      <c r="F23" s="63"/>
      <c r="G23" s="63"/>
      <c r="H23" s="63"/>
      <c r="I23" s="63"/>
    </row>
    <row r="24" spans="1:12" ht="14.25" customHeight="1" x14ac:dyDescent="0.25">
      <c r="A24" s="36"/>
      <c r="B24" s="36"/>
      <c r="C24" s="36"/>
    </row>
    <row r="25" spans="1:12" ht="47.25" x14ac:dyDescent="0.25">
      <c r="A25" s="9" t="s">
        <v>0</v>
      </c>
      <c r="B25" s="9" t="s">
        <v>1</v>
      </c>
      <c r="C25" s="10" t="s">
        <v>10</v>
      </c>
      <c r="D25" s="10" t="s">
        <v>11</v>
      </c>
      <c r="E25" s="10" t="s">
        <v>14</v>
      </c>
      <c r="F25" s="10" t="s">
        <v>12</v>
      </c>
      <c r="G25" s="9" t="s">
        <v>2</v>
      </c>
      <c r="H25" s="9" t="s">
        <v>3</v>
      </c>
      <c r="I25" s="11" t="s">
        <v>4</v>
      </c>
    </row>
    <row r="26" spans="1:12" ht="39.75" customHeight="1" x14ac:dyDescent="0.25">
      <c r="A26" s="32">
        <v>1</v>
      </c>
      <c r="B26" s="29" t="s">
        <v>55</v>
      </c>
      <c r="C26" s="31"/>
      <c r="D26" s="31"/>
      <c r="E26" s="14"/>
      <c r="F26" s="14"/>
      <c r="G26" s="12"/>
      <c r="H26" s="12"/>
      <c r="I26" s="13"/>
      <c r="L26" s="30"/>
    </row>
    <row r="27" spans="1:12" ht="15.75" x14ac:dyDescent="0.25">
      <c r="A27" s="32" t="s">
        <v>22</v>
      </c>
      <c r="B27" s="29" t="s">
        <v>16</v>
      </c>
      <c r="C27" s="31">
        <v>3650</v>
      </c>
      <c r="D27" s="31">
        <v>1500</v>
      </c>
      <c r="E27" s="14">
        <f t="shared" ref="E27:E29" si="0">SUM(C27+D27)*28%</f>
        <v>1442.0000000000002</v>
      </c>
      <c r="F27" s="14">
        <f t="shared" ref="F27:F29" si="1">E27+D27+C27</f>
        <v>6592</v>
      </c>
      <c r="G27" s="12" t="s">
        <v>28</v>
      </c>
      <c r="H27" s="12">
        <v>4</v>
      </c>
      <c r="I27" s="13">
        <f t="shared" ref="I27:I37" si="2">H27*F27</f>
        <v>26368</v>
      </c>
      <c r="L27" s="30"/>
    </row>
    <row r="28" spans="1:12" ht="15.75" x14ac:dyDescent="0.25">
      <c r="A28" s="32" t="s">
        <v>23</v>
      </c>
      <c r="B28" s="29" t="s">
        <v>17</v>
      </c>
      <c r="C28" s="31">
        <v>4500</v>
      </c>
      <c r="D28" s="31">
        <v>1500</v>
      </c>
      <c r="E28" s="14">
        <f t="shared" si="0"/>
        <v>1680.0000000000002</v>
      </c>
      <c r="F28" s="14">
        <f t="shared" si="1"/>
        <v>7680</v>
      </c>
      <c r="G28" s="12" t="s">
        <v>28</v>
      </c>
      <c r="H28" s="12">
        <v>63</v>
      </c>
      <c r="I28" s="13">
        <f t="shared" si="2"/>
        <v>483840</v>
      </c>
      <c r="L28" s="30"/>
    </row>
    <row r="29" spans="1:12" ht="15.75" x14ac:dyDescent="0.25">
      <c r="A29" s="32" t="s">
        <v>24</v>
      </c>
      <c r="B29" s="29" t="s">
        <v>18</v>
      </c>
      <c r="C29" s="31">
        <v>5900</v>
      </c>
      <c r="D29" s="31">
        <v>1500</v>
      </c>
      <c r="E29" s="14">
        <f t="shared" si="0"/>
        <v>2072</v>
      </c>
      <c r="F29" s="14">
        <f t="shared" si="1"/>
        <v>9472</v>
      </c>
      <c r="G29" s="12" t="s">
        <v>28</v>
      </c>
      <c r="H29" s="12">
        <v>4</v>
      </c>
      <c r="I29" s="13">
        <f t="shared" si="2"/>
        <v>37888</v>
      </c>
      <c r="L29" s="30"/>
    </row>
    <row r="30" spans="1:12" ht="15.75" x14ac:dyDescent="0.25">
      <c r="A30" s="32" t="s">
        <v>25</v>
      </c>
      <c r="B30" s="29" t="s">
        <v>19</v>
      </c>
      <c r="C30" s="31">
        <v>6200</v>
      </c>
      <c r="D30" s="31">
        <v>1500</v>
      </c>
      <c r="E30" s="14">
        <f t="shared" ref="E30:E32" si="3">SUM(C30+D30)*28%</f>
        <v>2156</v>
      </c>
      <c r="F30" s="14">
        <f t="shared" ref="F30:F32" si="4">E30+D30+C30</f>
        <v>9856</v>
      </c>
      <c r="G30" s="12" t="s">
        <v>28</v>
      </c>
      <c r="H30" s="12">
        <v>44</v>
      </c>
      <c r="I30" s="13">
        <f t="shared" si="2"/>
        <v>433664</v>
      </c>
      <c r="L30" s="30"/>
    </row>
    <row r="31" spans="1:12" ht="15.75" x14ac:dyDescent="0.25">
      <c r="A31" s="32" t="s">
        <v>26</v>
      </c>
      <c r="B31" s="29" t="s">
        <v>20</v>
      </c>
      <c r="C31" s="31">
        <v>6700</v>
      </c>
      <c r="D31" s="31">
        <v>1500</v>
      </c>
      <c r="E31" s="14">
        <f t="shared" si="3"/>
        <v>2296</v>
      </c>
      <c r="F31" s="14">
        <f t="shared" si="4"/>
        <v>10496</v>
      </c>
      <c r="G31" s="12" t="s">
        <v>28</v>
      </c>
      <c r="H31" s="12">
        <v>12</v>
      </c>
      <c r="I31" s="13">
        <f t="shared" si="2"/>
        <v>125952</v>
      </c>
      <c r="L31" s="30"/>
    </row>
    <row r="32" spans="1:12" ht="15.75" x14ac:dyDescent="0.25">
      <c r="A32" s="32" t="s">
        <v>27</v>
      </c>
      <c r="B32" s="29" t="s">
        <v>21</v>
      </c>
      <c r="C32" s="31">
        <v>16000</v>
      </c>
      <c r="D32" s="31">
        <v>2000</v>
      </c>
      <c r="E32" s="14">
        <f t="shared" si="3"/>
        <v>5040.0000000000009</v>
      </c>
      <c r="F32" s="14">
        <f t="shared" si="4"/>
        <v>23040</v>
      </c>
      <c r="G32" s="12" t="s">
        <v>28</v>
      </c>
      <c r="H32" s="12">
        <v>6</v>
      </c>
      <c r="I32" s="13">
        <f t="shared" si="2"/>
        <v>138240</v>
      </c>
      <c r="L32" s="30"/>
    </row>
    <row r="33" spans="1:12" ht="31.5" x14ac:dyDescent="0.25">
      <c r="A33" s="32">
        <v>2</v>
      </c>
      <c r="B33" s="29" t="s">
        <v>57</v>
      </c>
      <c r="C33" s="31"/>
      <c r="D33" s="31"/>
      <c r="E33" s="14"/>
      <c r="F33" s="14"/>
      <c r="G33" s="34"/>
      <c r="H33" s="34"/>
      <c r="I33" s="13">
        <f t="shared" si="2"/>
        <v>0</v>
      </c>
      <c r="L33" s="30"/>
    </row>
    <row r="34" spans="1:12" ht="15.75" x14ac:dyDescent="0.25">
      <c r="A34" s="32" t="s">
        <v>22</v>
      </c>
      <c r="B34" s="29" t="s">
        <v>29</v>
      </c>
      <c r="C34" s="31">
        <v>3500</v>
      </c>
      <c r="D34" s="31">
        <v>800</v>
      </c>
      <c r="E34" s="14">
        <f t="shared" ref="E34:E37" si="5">SUM(C34+D34)*28%</f>
        <v>1204.0000000000002</v>
      </c>
      <c r="F34" s="14">
        <f t="shared" ref="F34:F37" si="6">E34+D34+C34</f>
        <v>5504</v>
      </c>
      <c r="G34" s="34" t="s">
        <v>28</v>
      </c>
      <c r="H34" s="34">
        <v>4</v>
      </c>
      <c r="I34" s="13">
        <f t="shared" si="2"/>
        <v>22016</v>
      </c>
      <c r="L34" s="30"/>
    </row>
    <row r="35" spans="1:12" ht="15.75" x14ac:dyDescent="0.25">
      <c r="A35" s="32" t="s">
        <v>23</v>
      </c>
      <c r="B35" s="29" t="s">
        <v>30</v>
      </c>
      <c r="C35" s="31">
        <v>4200</v>
      </c>
      <c r="D35" s="31">
        <v>900</v>
      </c>
      <c r="E35" s="14">
        <f t="shared" si="5"/>
        <v>1428.0000000000002</v>
      </c>
      <c r="F35" s="14">
        <f t="shared" si="6"/>
        <v>6528</v>
      </c>
      <c r="G35" s="34" t="s">
        <v>28</v>
      </c>
      <c r="H35" s="34">
        <v>8</v>
      </c>
      <c r="I35" s="13">
        <f t="shared" si="2"/>
        <v>52224</v>
      </c>
      <c r="L35" s="30"/>
    </row>
    <row r="36" spans="1:12" ht="15.75" x14ac:dyDescent="0.25">
      <c r="A36" s="32" t="s">
        <v>24</v>
      </c>
      <c r="B36" s="29" t="s">
        <v>31</v>
      </c>
      <c r="C36" s="31">
        <v>4900</v>
      </c>
      <c r="D36" s="31">
        <v>1000</v>
      </c>
      <c r="E36" s="14">
        <f t="shared" si="5"/>
        <v>1652.0000000000002</v>
      </c>
      <c r="F36" s="14">
        <f t="shared" si="6"/>
        <v>7552</v>
      </c>
      <c r="G36" s="34" t="s">
        <v>28</v>
      </c>
      <c r="H36" s="34">
        <v>4</v>
      </c>
      <c r="I36" s="13">
        <f t="shared" si="2"/>
        <v>30208</v>
      </c>
      <c r="L36" s="30"/>
    </row>
    <row r="37" spans="1:12" ht="35.25" customHeight="1" x14ac:dyDescent="0.25">
      <c r="A37" s="32">
        <v>3</v>
      </c>
      <c r="B37" s="29" t="s">
        <v>32</v>
      </c>
      <c r="C37" s="31">
        <v>18500</v>
      </c>
      <c r="D37" s="31">
        <v>1000</v>
      </c>
      <c r="E37" s="14">
        <f t="shared" si="5"/>
        <v>5460.0000000000009</v>
      </c>
      <c r="F37" s="14">
        <f t="shared" si="6"/>
        <v>24960</v>
      </c>
      <c r="G37" s="34" t="s">
        <v>28</v>
      </c>
      <c r="H37" s="34">
        <v>1</v>
      </c>
      <c r="I37" s="13">
        <f t="shared" si="2"/>
        <v>24960</v>
      </c>
      <c r="L37" s="30"/>
    </row>
    <row r="38" spans="1:12" s="24" customFormat="1" ht="27.75" customHeight="1" thickBot="1" x14ac:dyDescent="0.3">
      <c r="A38" s="64" t="s">
        <v>5</v>
      </c>
      <c r="B38" s="64"/>
      <c r="C38" s="64"/>
      <c r="D38" s="64"/>
      <c r="E38" s="64"/>
      <c r="F38" s="64"/>
      <c r="G38" s="64"/>
      <c r="H38" s="64"/>
      <c r="I38" s="28">
        <f>SUM(I26:I37)</f>
        <v>1375360</v>
      </c>
      <c r="K38" s="20"/>
    </row>
    <row r="39" spans="1:12" ht="8.25" customHeight="1" thickTop="1" x14ac:dyDescent="0.25"/>
    <row r="40" spans="1:12" ht="7.5" hidden="1" customHeight="1" thickTop="1" x14ac:dyDescent="0.25"/>
    <row r="41" spans="1:12" ht="6" hidden="1" customHeight="1" x14ac:dyDescent="0.25">
      <c r="A41" s="23"/>
      <c r="B41" s="5"/>
    </row>
    <row r="42" spans="1:12" ht="15.75" x14ac:dyDescent="0.25">
      <c r="A42" s="23"/>
      <c r="B42" s="5"/>
    </row>
    <row r="43" spans="1:12" ht="18.75" x14ac:dyDescent="0.25">
      <c r="A43" s="27" t="s">
        <v>13</v>
      </c>
      <c r="B43" s="5"/>
    </row>
    <row r="44" spans="1:12" ht="15.75" x14ac:dyDescent="0.25">
      <c r="A44" s="23"/>
      <c r="B44" s="5"/>
    </row>
    <row r="45" spans="1:12" ht="4.5" customHeight="1" x14ac:dyDescent="0.25">
      <c r="A45" s="23"/>
      <c r="B45" s="5"/>
    </row>
    <row r="46" spans="1:12" ht="20.25" customHeight="1" x14ac:dyDescent="0.25">
      <c r="A46" s="4" t="s">
        <v>6</v>
      </c>
      <c r="B46" s="5"/>
    </row>
    <row r="47" spans="1:12" ht="8.4499999999999993" customHeight="1" x14ac:dyDescent="0.25">
      <c r="A47" s="4"/>
      <c r="B47" s="5"/>
    </row>
    <row r="48" spans="1:12" s="6" customFormat="1" ht="18.75" x14ac:dyDescent="0.3">
      <c r="A48" s="17" t="s">
        <v>7</v>
      </c>
      <c r="B48" s="18"/>
      <c r="C48" s="19"/>
      <c r="D48" s="19"/>
      <c r="E48" s="19"/>
      <c r="F48" s="19"/>
      <c r="G48" s="19"/>
      <c r="H48" s="19"/>
      <c r="I48" s="20"/>
    </row>
    <row r="49" spans="1:11" s="6" customFormat="1" ht="10.15" customHeight="1" x14ac:dyDescent="0.3">
      <c r="A49" s="17"/>
      <c r="B49" s="17"/>
      <c r="C49" s="19"/>
      <c r="D49" s="19"/>
      <c r="E49" s="19"/>
      <c r="F49" s="19"/>
      <c r="G49" s="19"/>
      <c r="H49" s="19"/>
      <c r="I49" s="20"/>
      <c r="K49" s="16"/>
    </row>
    <row r="50" spans="1:11" s="6" customFormat="1" ht="18.75" x14ac:dyDescent="0.3">
      <c r="A50" s="21" t="s">
        <v>8</v>
      </c>
      <c r="B50" s="22"/>
      <c r="C50" s="19"/>
      <c r="D50" s="19"/>
      <c r="E50" s="19"/>
      <c r="F50" s="19"/>
      <c r="G50" s="19"/>
      <c r="H50" s="19"/>
      <c r="I50" s="20"/>
      <c r="K50" s="16"/>
    </row>
    <row r="51" spans="1:11" x14ac:dyDescent="0.25">
      <c r="K51" s="1"/>
    </row>
    <row r="52" spans="1:11" x14ac:dyDescent="0.25">
      <c r="K52" s="1"/>
    </row>
    <row r="53" spans="1:11" x14ac:dyDescent="0.25">
      <c r="K53" s="7"/>
    </row>
  </sheetData>
  <mergeCells count="6">
    <mergeCell ref="A15:B15"/>
    <mergeCell ref="A17:I17"/>
    <mergeCell ref="A23:I23"/>
    <mergeCell ref="A38:H38"/>
    <mergeCell ref="A21:C21"/>
    <mergeCell ref="A19:C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7FE-68EC-4D9A-A003-01239DB8E0E0}">
  <sheetPr codeName="Sheet3">
    <pageSetUpPr fitToPage="1"/>
  </sheetPr>
  <dimension ref="A7:I36"/>
  <sheetViews>
    <sheetView topLeftCell="A10"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30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5.140625" style="2" bestFit="1" customWidth="1"/>
    <col min="8" max="8" width="4.5703125" style="2" bestFit="1" customWidth="1"/>
    <col min="9" max="9" width="12.28515625" style="3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6" customHeight="1" x14ac:dyDescent="0.25"/>
    <row r="11" spans="1:9" ht="21" x14ac:dyDescent="0.35">
      <c r="A11" s="61" t="s">
        <v>9</v>
      </c>
      <c r="B11" s="61"/>
      <c r="I11" s="8">
        <v>45731</v>
      </c>
    </row>
    <row r="12" spans="1:9" ht="6" customHeight="1" x14ac:dyDescent="0.35">
      <c r="A12" s="25"/>
      <c r="B12" s="26"/>
    </row>
    <row r="13" spans="1:9" ht="18.75" x14ac:dyDescent="0.3">
      <c r="A13" s="62" t="s">
        <v>46</v>
      </c>
      <c r="B13" s="62"/>
      <c r="C13" s="62"/>
      <c r="D13" s="62"/>
      <c r="E13" s="62"/>
      <c r="F13" s="62"/>
      <c r="G13" s="62"/>
      <c r="H13" s="62"/>
      <c r="I13" s="62"/>
    </row>
    <row r="14" spans="1:9" ht="7.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3.25" x14ac:dyDescent="0.35">
      <c r="A15" s="65" t="s">
        <v>49</v>
      </c>
      <c r="B15" s="65"/>
      <c r="C15" s="65"/>
      <c r="D15" s="15"/>
      <c r="E15" s="15"/>
      <c r="F15" s="15"/>
      <c r="G15" s="15"/>
      <c r="H15" s="15"/>
      <c r="I15" s="15"/>
    </row>
    <row r="16" spans="1:9" ht="7.5" customHeight="1" x14ac:dyDescent="0.35">
      <c r="A16" s="37"/>
      <c r="B16" s="37"/>
      <c r="C16" s="37"/>
      <c r="D16" s="15"/>
      <c r="E16" s="15"/>
      <c r="F16" s="15"/>
      <c r="G16" s="15"/>
      <c r="H16" s="15"/>
      <c r="I16" s="15"/>
    </row>
    <row r="17" spans="1:9" ht="15.75" x14ac:dyDescent="0.25">
      <c r="A17" s="65" t="s">
        <v>48</v>
      </c>
      <c r="B17" s="65"/>
      <c r="C17" s="65"/>
    </row>
    <row r="18" spans="1:9" ht="14.25" customHeight="1" x14ac:dyDescent="0.25">
      <c r="A18" s="36"/>
      <c r="B18" s="36"/>
      <c r="C18" s="36"/>
    </row>
    <row r="19" spans="1:9" ht="20.25" customHeight="1" x14ac:dyDescent="0.3">
      <c r="A19" s="63" t="s">
        <v>51</v>
      </c>
      <c r="B19" s="63"/>
      <c r="C19" s="63"/>
      <c r="D19" s="63"/>
      <c r="E19" s="63"/>
      <c r="F19" s="63"/>
      <c r="G19" s="63"/>
      <c r="H19" s="63"/>
      <c r="I19" s="63"/>
    </row>
    <row r="20" spans="1:9" ht="6.75" customHeight="1" x14ac:dyDescent="0.25"/>
    <row r="21" spans="1:9" ht="47.25" x14ac:dyDescent="0.25">
      <c r="A21" s="9" t="s">
        <v>0</v>
      </c>
      <c r="B21" s="9" t="s">
        <v>1</v>
      </c>
      <c r="C21" s="10" t="s">
        <v>10</v>
      </c>
      <c r="D21" s="10" t="s">
        <v>11</v>
      </c>
      <c r="E21" s="10" t="s">
        <v>14</v>
      </c>
      <c r="F21" s="10" t="s">
        <v>12</v>
      </c>
      <c r="G21" s="9" t="s">
        <v>2</v>
      </c>
      <c r="H21" s="9" t="s">
        <v>3</v>
      </c>
      <c r="I21" s="11" t="s">
        <v>4</v>
      </c>
    </row>
    <row r="22" spans="1:9" ht="63" x14ac:dyDescent="0.25">
      <c r="A22" s="32">
        <v>1</v>
      </c>
      <c r="B22" s="29" t="s">
        <v>59</v>
      </c>
      <c r="C22" s="31">
        <v>0</v>
      </c>
      <c r="D22" s="31">
        <v>80000</v>
      </c>
      <c r="E22" s="14">
        <f t="shared" ref="E22" si="0">SUM(C22+D22)*28%</f>
        <v>22400.000000000004</v>
      </c>
      <c r="F22" s="14">
        <f t="shared" ref="F22:F26" si="1">E22+D22+C22</f>
        <v>102400</v>
      </c>
      <c r="G22" s="12" t="s">
        <v>47</v>
      </c>
      <c r="H22" s="12">
        <v>1</v>
      </c>
      <c r="I22" s="13">
        <f t="shared" ref="I22:I26" si="2">H22*F22</f>
        <v>102400</v>
      </c>
    </row>
    <row r="23" spans="1:9" ht="94.5" x14ac:dyDescent="0.25">
      <c r="A23" s="32">
        <v>2</v>
      </c>
      <c r="B23" s="29" t="s">
        <v>60</v>
      </c>
      <c r="C23" s="31">
        <v>0</v>
      </c>
      <c r="D23" s="31">
        <v>75000</v>
      </c>
      <c r="E23" s="14">
        <f t="shared" ref="E23:E26" si="3">SUM(C23+D23)*28%</f>
        <v>21000.000000000004</v>
      </c>
      <c r="F23" s="14">
        <f t="shared" si="1"/>
        <v>96000</v>
      </c>
      <c r="G23" s="12" t="s">
        <v>47</v>
      </c>
      <c r="H23" s="12">
        <v>1</v>
      </c>
      <c r="I23" s="13">
        <f t="shared" si="2"/>
        <v>96000</v>
      </c>
    </row>
    <row r="24" spans="1:9" ht="63" x14ac:dyDescent="0.25">
      <c r="A24" s="32">
        <v>3</v>
      </c>
      <c r="B24" s="29" t="s">
        <v>61</v>
      </c>
      <c r="C24" s="31">
        <v>0</v>
      </c>
      <c r="D24" s="31">
        <v>65000</v>
      </c>
      <c r="E24" s="14">
        <f t="shared" si="3"/>
        <v>18200</v>
      </c>
      <c r="F24" s="14">
        <f t="shared" si="1"/>
        <v>83200</v>
      </c>
      <c r="G24" s="12" t="s">
        <v>47</v>
      </c>
      <c r="H24" s="12">
        <v>1</v>
      </c>
      <c r="I24" s="13">
        <f t="shared" si="2"/>
        <v>83200</v>
      </c>
    </row>
    <row r="25" spans="1:9" ht="63" x14ac:dyDescent="0.25">
      <c r="A25" s="32">
        <v>4</v>
      </c>
      <c r="B25" s="29" t="s">
        <v>62</v>
      </c>
      <c r="C25" s="31">
        <v>0</v>
      </c>
      <c r="D25" s="31">
        <v>60000</v>
      </c>
      <c r="E25" s="14">
        <f t="shared" ref="E25" si="4">SUM(C25+D25)*28%</f>
        <v>16800</v>
      </c>
      <c r="F25" s="14">
        <f t="shared" si="1"/>
        <v>76800</v>
      </c>
      <c r="G25" s="12" t="s">
        <v>47</v>
      </c>
      <c r="H25" s="12">
        <v>1</v>
      </c>
      <c r="I25" s="13">
        <f t="shared" si="2"/>
        <v>76800</v>
      </c>
    </row>
    <row r="26" spans="1:9" ht="63" x14ac:dyDescent="0.25">
      <c r="A26" s="32">
        <v>5</v>
      </c>
      <c r="B26" s="29" t="s">
        <v>63</v>
      </c>
      <c r="C26" s="31">
        <v>0</v>
      </c>
      <c r="D26" s="31">
        <v>45000</v>
      </c>
      <c r="E26" s="14">
        <f t="shared" si="3"/>
        <v>12600.000000000002</v>
      </c>
      <c r="F26" s="14">
        <f t="shared" si="1"/>
        <v>57600</v>
      </c>
      <c r="G26" s="12" t="s">
        <v>47</v>
      </c>
      <c r="H26" s="12">
        <v>1</v>
      </c>
      <c r="I26" s="13">
        <f t="shared" si="2"/>
        <v>57600</v>
      </c>
    </row>
    <row r="27" spans="1:9" s="24" customFormat="1" ht="19.5" thickBot="1" x14ac:dyDescent="0.3">
      <c r="A27" s="64" t="s">
        <v>5</v>
      </c>
      <c r="B27" s="64"/>
      <c r="C27" s="64"/>
      <c r="D27" s="64"/>
      <c r="E27" s="64"/>
      <c r="F27" s="64"/>
      <c r="G27" s="64"/>
      <c r="H27" s="64"/>
      <c r="I27" s="28">
        <f>SUM(I22:I26)</f>
        <v>416000</v>
      </c>
    </row>
    <row r="28" spans="1:9" ht="8.25" customHeight="1" thickTop="1" x14ac:dyDescent="0.25"/>
    <row r="29" spans="1:9" ht="7.5" hidden="1" customHeight="1" x14ac:dyDescent="0.25"/>
    <row r="30" spans="1:9" ht="15.75" hidden="1" x14ac:dyDescent="0.25">
      <c r="A30" s="23"/>
      <c r="B30" s="5"/>
    </row>
    <row r="31" spans="1:9" ht="3" customHeight="1" x14ac:dyDescent="0.25">
      <c r="A31" s="23"/>
      <c r="B31" s="5"/>
    </row>
    <row r="32" spans="1:9" ht="15.75" x14ac:dyDescent="0.25">
      <c r="A32" s="4" t="s">
        <v>6</v>
      </c>
      <c r="B32" s="5"/>
    </row>
    <row r="33" spans="1:9" ht="5.25" customHeight="1" x14ac:dyDescent="0.25">
      <c r="A33" s="4"/>
      <c r="B33" s="5"/>
    </row>
    <row r="34" spans="1:9" s="6" customFormat="1" ht="18.75" x14ac:dyDescent="0.3">
      <c r="A34" s="17" t="s">
        <v>7</v>
      </c>
      <c r="B34" s="18"/>
      <c r="C34" s="19"/>
      <c r="D34" s="19"/>
      <c r="E34" s="19"/>
      <c r="F34" s="19"/>
      <c r="G34" s="19"/>
      <c r="H34" s="19"/>
      <c r="I34" s="20"/>
    </row>
    <row r="35" spans="1:9" s="6" customFormat="1" ht="5.25" customHeight="1" x14ac:dyDescent="0.3">
      <c r="A35" s="17"/>
      <c r="B35" s="17"/>
      <c r="C35" s="19"/>
      <c r="D35" s="19"/>
      <c r="E35" s="19"/>
      <c r="F35" s="19"/>
      <c r="G35" s="19"/>
      <c r="H35" s="19"/>
      <c r="I35" s="20"/>
    </row>
    <row r="36" spans="1:9" s="6" customFormat="1" ht="18.75" x14ac:dyDescent="0.3">
      <c r="A36" s="21" t="s">
        <v>8</v>
      </c>
      <c r="B36" s="22"/>
      <c r="C36" s="19"/>
      <c r="D36" s="19"/>
      <c r="E36" s="19"/>
      <c r="F36" s="19"/>
      <c r="G36" s="19"/>
      <c r="H36" s="19"/>
      <c r="I36" s="20"/>
    </row>
  </sheetData>
  <mergeCells count="6">
    <mergeCell ref="A11:B11"/>
    <mergeCell ref="A19:I19"/>
    <mergeCell ref="A27:H27"/>
    <mergeCell ref="A17:C17"/>
    <mergeCell ref="A15:C15"/>
    <mergeCell ref="A13:I13"/>
  </mergeCells>
  <pageMargins left="0.70866141732283472" right="0.70866141732283472" top="0" bottom="0.74803149606299213" header="0.31496062992125984" footer="0.31496062992125984"/>
  <pageSetup scale="9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5843-FE8F-4EA8-BCB7-0925D7EABC00}">
  <sheetPr codeName="Sheet4">
    <pageSetUpPr fitToPage="1"/>
  </sheetPr>
  <dimension ref="A7:L43"/>
  <sheetViews>
    <sheetView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6" customHeight="1" x14ac:dyDescent="0.25"/>
    <row r="13" ht="6" customHeight="1" x14ac:dyDescent="0.25"/>
    <row r="14" ht="6" customHeight="1" x14ac:dyDescent="0.25"/>
    <row r="15" ht="6" customHeight="1" x14ac:dyDescent="0.25"/>
    <row r="16" ht="6" customHeight="1" x14ac:dyDescent="0.25"/>
    <row r="17" spans="1:12" ht="21" x14ac:dyDescent="0.35">
      <c r="A17" s="61" t="s">
        <v>9</v>
      </c>
      <c r="B17" s="61"/>
      <c r="I17" s="8">
        <v>45731</v>
      </c>
    </row>
    <row r="18" spans="1:12" ht="21" x14ac:dyDescent="0.35">
      <c r="A18" s="25"/>
      <c r="B18" s="26"/>
    </row>
    <row r="19" spans="1:12" ht="18.75" x14ac:dyDescent="0.3">
      <c r="A19" s="62" t="s">
        <v>46</v>
      </c>
      <c r="B19" s="62"/>
      <c r="C19" s="62"/>
      <c r="D19" s="62"/>
      <c r="E19" s="62"/>
      <c r="F19" s="62"/>
      <c r="G19" s="62"/>
      <c r="H19" s="62"/>
      <c r="I19" s="62"/>
    </row>
    <row r="20" spans="1:12" ht="7.5" customHeight="1" x14ac:dyDescent="0.35">
      <c r="A20" s="15"/>
      <c r="B20" s="15"/>
      <c r="C20" s="15"/>
      <c r="D20" s="15"/>
      <c r="E20" s="15"/>
      <c r="F20" s="15"/>
      <c r="G20" s="15"/>
      <c r="H20" s="15"/>
      <c r="I20" s="15"/>
    </row>
    <row r="21" spans="1:12" ht="23.25" x14ac:dyDescent="0.35">
      <c r="A21" s="65" t="s">
        <v>49</v>
      </c>
      <c r="B21" s="65"/>
      <c r="C21" s="65"/>
      <c r="D21" s="15"/>
      <c r="E21" s="15"/>
      <c r="F21" s="15"/>
      <c r="G21" s="15"/>
      <c r="H21" s="15"/>
      <c r="I21" s="15"/>
    </row>
    <row r="22" spans="1:12" ht="7.5" customHeight="1" x14ac:dyDescent="0.35">
      <c r="A22" s="37"/>
      <c r="B22" s="37"/>
      <c r="C22" s="37"/>
      <c r="D22" s="15"/>
      <c r="E22" s="15"/>
      <c r="F22" s="15"/>
      <c r="G22" s="15"/>
      <c r="H22" s="15"/>
      <c r="I22" s="15"/>
    </row>
    <row r="23" spans="1:12" ht="15.75" x14ac:dyDescent="0.25">
      <c r="A23" s="65" t="s">
        <v>50</v>
      </c>
      <c r="B23" s="65"/>
      <c r="C23" s="65"/>
    </row>
    <row r="24" spans="1:12" ht="14.25" customHeight="1" x14ac:dyDescent="0.25">
      <c r="A24" s="36"/>
      <c r="B24" s="36"/>
      <c r="C24" s="36"/>
    </row>
    <row r="25" spans="1:12" ht="20.25" customHeight="1" x14ac:dyDescent="0.3">
      <c r="A25" s="63" t="s">
        <v>53</v>
      </c>
      <c r="B25" s="63"/>
      <c r="C25" s="63"/>
      <c r="D25" s="63"/>
      <c r="E25" s="63"/>
      <c r="F25" s="63"/>
      <c r="G25" s="63"/>
      <c r="H25" s="63"/>
      <c r="I25" s="63"/>
    </row>
    <row r="26" spans="1:12" ht="14.25" customHeight="1" x14ac:dyDescent="0.25"/>
    <row r="27" spans="1:12" ht="47.25" x14ac:dyDescent="0.25">
      <c r="A27" s="9" t="s">
        <v>0</v>
      </c>
      <c r="B27" s="9" t="s">
        <v>1</v>
      </c>
      <c r="C27" s="10" t="s">
        <v>10</v>
      </c>
      <c r="D27" s="10" t="s">
        <v>11</v>
      </c>
      <c r="E27" s="10" t="s">
        <v>14</v>
      </c>
      <c r="F27" s="10" t="s">
        <v>12</v>
      </c>
      <c r="G27" s="9" t="s">
        <v>2</v>
      </c>
      <c r="H27" s="9" t="s">
        <v>3</v>
      </c>
      <c r="I27" s="11" t="s">
        <v>4</v>
      </c>
    </row>
    <row r="28" spans="1:12" ht="70.5" customHeight="1" x14ac:dyDescent="0.25">
      <c r="A28" s="32">
        <v>1</v>
      </c>
      <c r="B28" s="29" t="s">
        <v>64</v>
      </c>
      <c r="C28" s="31">
        <v>28500</v>
      </c>
      <c r="D28" s="31">
        <v>2000</v>
      </c>
      <c r="E28" s="14">
        <f t="shared" ref="E28" si="0">SUM(C28+D28)*28%</f>
        <v>8540</v>
      </c>
      <c r="F28" s="14">
        <f t="shared" ref="F28:F30" si="1">E28+D28+C28</f>
        <v>39040</v>
      </c>
      <c r="G28" s="34" t="s">
        <v>33</v>
      </c>
      <c r="H28" s="34">
        <v>1</v>
      </c>
      <c r="I28" s="13">
        <f t="shared" ref="I28:I30" si="2">H28*F28</f>
        <v>39040</v>
      </c>
      <c r="L28" s="30"/>
    </row>
    <row r="29" spans="1:12" ht="47.25" x14ac:dyDescent="0.25">
      <c r="A29" s="32">
        <v>2</v>
      </c>
      <c r="B29" s="29" t="s">
        <v>65</v>
      </c>
      <c r="C29" s="31">
        <v>35000</v>
      </c>
      <c r="D29" s="31">
        <v>2000</v>
      </c>
      <c r="E29" s="14">
        <v>9800.0000000000018</v>
      </c>
      <c r="F29" s="14">
        <f t="shared" si="1"/>
        <v>46800</v>
      </c>
      <c r="G29" s="34" t="s">
        <v>44</v>
      </c>
      <c r="H29" s="34">
        <v>2</v>
      </c>
      <c r="I29" s="13">
        <f t="shared" si="2"/>
        <v>93600</v>
      </c>
      <c r="L29" s="30"/>
    </row>
    <row r="30" spans="1:12" ht="42" customHeight="1" x14ac:dyDescent="0.25">
      <c r="A30" s="32">
        <v>3</v>
      </c>
      <c r="B30" s="29" t="s">
        <v>66</v>
      </c>
      <c r="C30" s="31">
        <v>30000</v>
      </c>
      <c r="D30" s="31">
        <v>0</v>
      </c>
      <c r="E30" s="14">
        <v>8400</v>
      </c>
      <c r="F30" s="14">
        <f t="shared" si="1"/>
        <v>38400</v>
      </c>
      <c r="G30" s="34" t="s">
        <v>44</v>
      </c>
      <c r="H30" s="34">
        <v>18</v>
      </c>
      <c r="I30" s="13">
        <f t="shared" si="2"/>
        <v>691200</v>
      </c>
      <c r="L30" s="30"/>
    </row>
    <row r="31" spans="1:12" s="24" customFormat="1" ht="19.5" thickBot="1" x14ac:dyDescent="0.3">
      <c r="A31" s="64" t="s">
        <v>5</v>
      </c>
      <c r="B31" s="64"/>
      <c r="C31" s="64"/>
      <c r="D31" s="64"/>
      <c r="E31" s="64"/>
      <c r="F31" s="64"/>
      <c r="G31" s="64"/>
      <c r="H31" s="64"/>
      <c r="I31" s="28">
        <f>SUM(I28:I30)</f>
        <v>823840</v>
      </c>
    </row>
    <row r="32" spans="1:12" ht="8.25" customHeight="1" thickTop="1" x14ac:dyDescent="0.25"/>
    <row r="33" spans="1:9" ht="7.5" hidden="1" customHeight="1" x14ac:dyDescent="0.25"/>
    <row r="34" spans="1:9" ht="15.75" hidden="1" x14ac:dyDescent="0.25">
      <c r="A34" s="23"/>
      <c r="B34" s="5"/>
    </row>
    <row r="35" spans="1:9" ht="15.75" x14ac:dyDescent="0.25">
      <c r="A35" s="23"/>
      <c r="B35" s="5"/>
    </row>
    <row r="36" spans="1:9" ht="18.75" x14ac:dyDescent="0.25">
      <c r="A36" s="27" t="s">
        <v>13</v>
      </c>
      <c r="B36" s="5"/>
    </row>
    <row r="37" spans="1:9" ht="15.75" x14ac:dyDescent="0.25">
      <c r="A37" s="23"/>
      <c r="B37" s="5"/>
    </row>
    <row r="38" spans="1:9" ht="15.75" x14ac:dyDescent="0.25">
      <c r="A38" s="23"/>
      <c r="B38" s="5"/>
    </row>
    <row r="39" spans="1:9" ht="15.75" x14ac:dyDescent="0.25">
      <c r="A39" s="4" t="s">
        <v>6</v>
      </c>
      <c r="B39" s="5"/>
    </row>
    <row r="40" spans="1:9" ht="15.75" x14ac:dyDescent="0.25">
      <c r="A40" s="4"/>
      <c r="B40" s="5"/>
    </row>
    <row r="41" spans="1:9" s="6" customFormat="1" ht="18.75" x14ac:dyDescent="0.3">
      <c r="A41" s="17" t="s">
        <v>7</v>
      </c>
      <c r="B41" s="18"/>
      <c r="C41" s="19"/>
      <c r="D41" s="19"/>
      <c r="E41" s="19"/>
      <c r="F41" s="19"/>
      <c r="G41" s="19"/>
      <c r="H41" s="19"/>
      <c r="I41" s="20"/>
    </row>
    <row r="42" spans="1:9" s="6" customFormat="1" ht="18.75" x14ac:dyDescent="0.3">
      <c r="A42" s="17"/>
      <c r="B42" s="17"/>
      <c r="C42" s="19"/>
      <c r="D42" s="19"/>
      <c r="E42" s="19"/>
      <c r="F42" s="19"/>
      <c r="G42" s="19"/>
      <c r="H42" s="19"/>
      <c r="I42" s="20"/>
    </row>
    <row r="43" spans="1:9" s="6" customFormat="1" ht="18.75" x14ac:dyDescent="0.3">
      <c r="A43" s="21" t="s">
        <v>8</v>
      </c>
      <c r="B43" s="22"/>
      <c r="C43" s="19"/>
      <c r="D43" s="19"/>
      <c r="E43" s="19"/>
      <c r="F43" s="19"/>
      <c r="G43" s="19"/>
      <c r="H43" s="19"/>
      <c r="I43" s="20"/>
    </row>
  </sheetData>
  <mergeCells count="6">
    <mergeCell ref="A17:B17"/>
    <mergeCell ref="A25:I25"/>
    <mergeCell ref="A31:H31"/>
    <mergeCell ref="A23:C23"/>
    <mergeCell ref="A21:C21"/>
    <mergeCell ref="A19:I19"/>
  </mergeCells>
  <pageMargins left="0.70866141732283472" right="0.70866141732283472" top="0" bottom="0.74803149606299213" header="0.31496062992125984" footer="0.31496062992125984"/>
  <pageSetup scale="9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8D71-2ADD-4515-BE53-D3A137B23C19}">
  <sheetPr codeName="Sheet5">
    <pageSetUpPr fitToPage="1"/>
  </sheetPr>
  <dimension ref="A7:L45"/>
  <sheetViews>
    <sheetView topLeftCell="A13" zoomScaleNormal="100" workbookViewId="0">
      <selection activeCell="E12" sqref="E12"/>
    </sheetView>
  </sheetViews>
  <sheetFormatPr defaultRowHeight="15" x14ac:dyDescent="0.25"/>
  <cols>
    <col min="1" max="1" width="4.28515625" style="2" customWidth="1"/>
    <col min="2" max="2" width="25.5703125" customWidth="1"/>
    <col min="3" max="3" width="9.855468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</cols>
  <sheetData>
    <row r="7" spans="1:9" ht="10.9" customHeight="1" x14ac:dyDescent="0.25"/>
    <row r="8" spans="1:9" ht="3.75" customHeight="1" x14ac:dyDescent="0.25"/>
    <row r="9" spans="1:9" ht="6" customHeight="1" x14ac:dyDescent="0.25"/>
    <row r="10" spans="1:9" ht="6" customHeight="1" x14ac:dyDescent="0.25"/>
    <row r="11" spans="1:9" ht="21" x14ac:dyDescent="0.35">
      <c r="A11" s="61" t="s">
        <v>9</v>
      </c>
      <c r="B11" s="61"/>
      <c r="I11" s="8">
        <v>45731</v>
      </c>
    </row>
    <row r="12" spans="1:9" ht="9" customHeight="1" x14ac:dyDescent="0.35">
      <c r="A12" s="25"/>
      <c r="B12" s="26"/>
    </row>
    <row r="13" spans="1:9" ht="18.75" x14ac:dyDescent="0.3">
      <c r="A13" s="62" t="s">
        <v>46</v>
      </c>
      <c r="B13" s="62"/>
      <c r="C13" s="62"/>
      <c r="D13" s="62"/>
      <c r="E13" s="62"/>
      <c r="F13" s="62"/>
      <c r="G13" s="62"/>
      <c r="H13" s="62"/>
      <c r="I13" s="62"/>
    </row>
    <row r="14" spans="1:9" ht="5.25" customHeight="1" x14ac:dyDescent="0.3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23.25" x14ac:dyDescent="0.35">
      <c r="A15" s="65" t="s">
        <v>49</v>
      </c>
      <c r="B15" s="65"/>
      <c r="C15" s="65"/>
      <c r="D15" s="15"/>
      <c r="E15" s="15"/>
      <c r="F15" s="15"/>
      <c r="G15" s="15"/>
      <c r="H15" s="15"/>
      <c r="I15" s="15"/>
    </row>
    <row r="16" spans="1:9" ht="9" customHeight="1" x14ac:dyDescent="0.35">
      <c r="A16" s="37"/>
      <c r="B16" s="37"/>
      <c r="C16" s="37"/>
      <c r="D16" s="15"/>
      <c r="E16" s="15"/>
      <c r="F16" s="15"/>
      <c r="G16" s="15"/>
      <c r="H16" s="15"/>
      <c r="I16" s="15"/>
    </row>
    <row r="17" spans="1:12" ht="27" customHeight="1" x14ac:dyDescent="0.25">
      <c r="A17" s="65" t="s">
        <v>52</v>
      </c>
      <c r="B17" s="65"/>
      <c r="C17" s="65"/>
    </row>
    <row r="18" spans="1:12" ht="5.25" customHeight="1" x14ac:dyDescent="0.25">
      <c r="A18" s="36"/>
      <c r="B18" s="36"/>
      <c r="C18" s="36"/>
    </row>
    <row r="19" spans="1:12" ht="18.75" customHeight="1" x14ac:dyDescent="0.3">
      <c r="A19" s="63" t="s">
        <v>54</v>
      </c>
      <c r="B19" s="63"/>
      <c r="C19" s="63"/>
      <c r="D19" s="63"/>
      <c r="E19" s="63"/>
      <c r="F19" s="63"/>
      <c r="G19" s="63"/>
      <c r="H19" s="63"/>
      <c r="I19" s="63"/>
    </row>
    <row r="20" spans="1:12" ht="14.25" customHeight="1" x14ac:dyDescent="0.25"/>
    <row r="21" spans="1:12" ht="47.25" x14ac:dyDescent="0.25">
      <c r="A21" s="9" t="s">
        <v>0</v>
      </c>
      <c r="B21" s="9" t="s">
        <v>1</v>
      </c>
      <c r="C21" s="10" t="s">
        <v>10</v>
      </c>
      <c r="D21" s="10" t="s">
        <v>11</v>
      </c>
      <c r="E21" s="10" t="s">
        <v>14</v>
      </c>
      <c r="F21" s="10" t="s">
        <v>12</v>
      </c>
      <c r="G21" s="9" t="s">
        <v>2</v>
      </c>
      <c r="H21" s="9" t="s">
        <v>3</v>
      </c>
      <c r="I21" s="11" t="s">
        <v>4</v>
      </c>
    </row>
    <row r="22" spans="1:12" ht="114.75" customHeight="1" x14ac:dyDescent="0.25">
      <c r="A22" s="32">
        <v>4</v>
      </c>
      <c r="B22" s="29" t="s">
        <v>67</v>
      </c>
      <c r="C22" s="31">
        <v>3500</v>
      </c>
      <c r="D22" s="31">
        <v>1000</v>
      </c>
      <c r="E22" s="14">
        <f t="shared" ref="E22" si="0">SUM(C22+D22)*28%</f>
        <v>1260.0000000000002</v>
      </c>
      <c r="F22" s="14">
        <f t="shared" ref="F22" si="1">E22+D22+C22</f>
        <v>5760</v>
      </c>
      <c r="G22" s="34" t="s">
        <v>38</v>
      </c>
      <c r="H22" s="34">
        <v>24</v>
      </c>
      <c r="I22" s="13">
        <f>H22*F22</f>
        <v>138240</v>
      </c>
      <c r="L22" s="30"/>
    </row>
    <row r="23" spans="1:12" ht="47.25" x14ac:dyDescent="0.25">
      <c r="A23" s="32">
        <v>6</v>
      </c>
      <c r="B23" s="29" t="s">
        <v>68</v>
      </c>
      <c r="C23" s="31"/>
      <c r="D23" s="31"/>
      <c r="E23" s="14">
        <f t="shared" ref="E23:E32" si="2">SUM(C23+D23)*28%</f>
        <v>0</v>
      </c>
      <c r="F23" s="14">
        <f t="shared" ref="F23:F32" si="3">E23+D23+C23</f>
        <v>0</v>
      </c>
      <c r="G23" s="34"/>
      <c r="H23" s="34"/>
      <c r="I23" s="13">
        <f t="shared" ref="I23:I32" si="4">H23*F23</f>
        <v>0</v>
      </c>
      <c r="L23" s="30"/>
    </row>
    <row r="24" spans="1:12" ht="15.75" x14ac:dyDescent="0.25">
      <c r="A24" s="32" t="s">
        <v>22</v>
      </c>
      <c r="B24" s="33" t="s">
        <v>34</v>
      </c>
      <c r="C24" s="31">
        <v>280</v>
      </c>
      <c r="D24" s="31">
        <v>70</v>
      </c>
      <c r="E24" s="14">
        <f t="shared" si="2"/>
        <v>98.000000000000014</v>
      </c>
      <c r="F24" s="14">
        <f t="shared" si="3"/>
        <v>448</v>
      </c>
      <c r="G24" s="34" t="s">
        <v>38</v>
      </c>
      <c r="H24" s="34">
        <v>17</v>
      </c>
      <c r="I24" s="13">
        <f t="shared" si="4"/>
        <v>7616</v>
      </c>
      <c r="K24" s="57"/>
      <c r="L24" s="30"/>
    </row>
    <row r="25" spans="1:12" ht="15.75" x14ac:dyDescent="0.25">
      <c r="A25" s="32" t="s">
        <v>23</v>
      </c>
      <c r="B25" s="33" t="s">
        <v>35</v>
      </c>
      <c r="C25" s="31">
        <v>310</v>
      </c>
      <c r="D25" s="31">
        <v>70</v>
      </c>
      <c r="E25" s="14">
        <f t="shared" si="2"/>
        <v>106.4</v>
      </c>
      <c r="F25" s="14">
        <f t="shared" si="3"/>
        <v>486.4</v>
      </c>
      <c r="G25" s="34" t="s">
        <v>38</v>
      </c>
      <c r="H25" s="34">
        <v>10</v>
      </c>
      <c r="I25" s="13">
        <f t="shared" si="4"/>
        <v>4864</v>
      </c>
      <c r="L25" s="30"/>
    </row>
    <row r="26" spans="1:12" ht="15.75" x14ac:dyDescent="0.25">
      <c r="A26" s="32" t="s">
        <v>24</v>
      </c>
      <c r="B26" s="33" t="s">
        <v>36</v>
      </c>
      <c r="C26" s="31">
        <v>795</v>
      </c>
      <c r="D26" s="31">
        <v>80</v>
      </c>
      <c r="E26" s="14">
        <f t="shared" si="2"/>
        <v>245.00000000000003</v>
      </c>
      <c r="F26" s="14">
        <f t="shared" si="3"/>
        <v>1120</v>
      </c>
      <c r="G26" s="34" t="s">
        <v>38</v>
      </c>
      <c r="H26" s="34">
        <v>15</v>
      </c>
      <c r="I26" s="13">
        <f t="shared" si="4"/>
        <v>16800</v>
      </c>
      <c r="L26" s="30"/>
    </row>
    <row r="27" spans="1:12" ht="15.75" x14ac:dyDescent="0.25">
      <c r="A27" s="32" t="s">
        <v>25</v>
      </c>
      <c r="B27" s="33" t="s">
        <v>37</v>
      </c>
      <c r="C27" s="31">
        <v>310</v>
      </c>
      <c r="D27" s="31">
        <v>70</v>
      </c>
      <c r="E27" s="14">
        <f t="shared" si="2"/>
        <v>106.4</v>
      </c>
      <c r="F27" s="14">
        <f t="shared" si="3"/>
        <v>486.4</v>
      </c>
      <c r="G27" s="34" t="s">
        <v>38</v>
      </c>
      <c r="H27" s="34">
        <v>160</v>
      </c>
      <c r="I27" s="13">
        <f t="shared" si="4"/>
        <v>77824</v>
      </c>
      <c r="L27" s="30"/>
    </row>
    <row r="28" spans="1:12" ht="48" customHeight="1" x14ac:dyDescent="0.25">
      <c r="A28" s="32">
        <v>7</v>
      </c>
      <c r="B28" s="29" t="s">
        <v>45</v>
      </c>
      <c r="C28" s="31"/>
      <c r="D28" s="31"/>
      <c r="E28" s="14">
        <f t="shared" si="2"/>
        <v>0</v>
      </c>
      <c r="F28" s="14">
        <f t="shared" si="3"/>
        <v>0</v>
      </c>
      <c r="G28" s="34"/>
      <c r="H28" s="34"/>
      <c r="I28" s="13">
        <f t="shared" si="4"/>
        <v>0</v>
      </c>
      <c r="L28" s="30"/>
    </row>
    <row r="29" spans="1:12" ht="15.75" x14ac:dyDescent="0.25">
      <c r="A29" s="32" t="s">
        <v>22</v>
      </c>
      <c r="B29" s="33" t="s">
        <v>39</v>
      </c>
      <c r="C29" s="31">
        <v>68</v>
      </c>
      <c r="D29" s="31">
        <v>45</v>
      </c>
      <c r="E29" s="14">
        <f t="shared" si="2"/>
        <v>31.640000000000004</v>
      </c>
      <c r="F29" s="14">
        <f t="shared" si="3"/>
        <v>144.63999999999999</v>
      </c>
      <c r="G29" s="34" t="s">
        <v>38</v>
      </c>
      <c r="H29" s="34">
        <v>198</v>
      </c>
      <c r="I29" s="13">
        <f t="shared" si="4"/>
        <v>28638.719999999998</v>
      </c>
      <c r="J29" s="35"/>
      <c r="K29" s="35"/>
      <c r="L29" s="30"/>
    </row>
    <row r="30" spans="1:12" ht="15.75" x14ac:dyDescent="0.25">
      <c r="A30" s="32" t="s">
        <v>23</v>
      </c>
      <c r="B30" s="33" t="s">
        <v>40</v>
      </c>
      <c r="C30" s="31">
        <v>246</v>
      </c>
      <c r="D30" s="31">
        <v>50</v>
      </c>
      <c r="E30" s="14">
        <f t="shared" si="2"/>
        <v>82.88000000000001</v>
      </c>
      <c r="F30" s="14">
        <f t="shared" si="3"/>
        <v>378.88</v>
      </c>
      <c r="G30" s="34" t="s">
        <v>43</v>
      </c>
      <c r="H30" s="34">
        <v>8.5</v>
      </c>
      <c r="I30" s="13">
        <f t="shared" si="4"/>
        <v>3220.48</v>
      </c>
      <c r="J30" s="35"/>
      <c r="K30" s="35"/>
      <c r="L30" s="30"/>
    </row>
    <row r="31" spans="1:12" ht="15.75" x14ac:dyDescent="0.25">
      <c r="A31" s="32" t="s">
        <v>24</v>
      </c>
      <c r="B31" s="33" t="s">
        <v>41</v>
      </c>
      <c r="C31" s="31">
        <v>115</v>
      </c>
      <c r="D31" s="31">
        <v>45</v>
      </c>
      <c r="E31" s="14">
        <f t="shared" si="2"/>
        <v>44.800000000000004</v>
      </c>
      <c r="F31" s="14">
        <f t="shared" si="3"/>
        <v>204.8</v>
      </c>
      <c r="G31" s="34" t="s">
        <v>43</v>
      </c>
      <c r="H31" s="34">
        <v>6</v>
      </c>
      <c r="I31" s="13">
        <f t="shared" si="4"/>
        <v>1228.8000000000002</v>
      </c>
      <c r="J31" s="35"/>
      <c r="K31" s="35"/>
      <c r="L31" s="30"/>
    </row>
    <row r="32" spans="1:12" ht="15.75" x14ac:dyDescent="0.25">
      <c r="A32" s="32" t="s">
        <v>25</v>
      </c>
      <c r="B32" s="33" t="s">
        <v>42</v>
      </c>
      <c r="C32" s="31">
        <v>624</v>
      </c>
      <c r="D32" s="31">
        <v>150</v>
      </c>
      <c r="E32" s="14">
        <f t="shared" si="2"/>
        <v>216.72000000000003</v>
      </c>
      <c r="F32" s="14">
        <f t="shared" si="3"/>
        <v>990.72</v>
      </c>
      <c r="G32" s="34" t="s">
        <v>43</v>
      </c>
      <c r="H32" s="34">
        <v>3</v>
      </c>
      <c r="I32" s="13">
        <f t="shared" si="4"/>
        <v>2972.16</v>
      </c>
      <c r="J32" s="35"/>
      <c r="K32" s="35"/>
      <c r="L32" s="30"/>
    </row>
    <row r="33" spans="1:9" s="24" customFormat="1" ht="19.5" thickBot="1" x14ac:dyDescent="0.3">
      <c r="A33" s="64" t="s">
        <v>5</v>
      </c>
      <c r="B33" s="64"/>
      <c r="C33" s="64"/>
      <c r="D33" s="64"/>
      <c r="E33" s="64"/>
      <c r="F33" s="64"/>
      <c r="G33" s="64"/>
      <c r="H33" s="64"/>
      <c r="I33" s="28">
        <f>SUM(I22:I32)</f>
        <v>281404.15999999992</v>
      </c>
    </row>
    <row r="34" spans="1:9" ht="8.25" customHeight="1" thickTop="1" x14ac:dyDescent="0.25"/>
    <row r="35" spans="1:9" ht="7.5" hidden="1" customHeight="1" x14ac:dyDescent="0.25"/>
    <row r="36" spans="1:9" ht="15.75" hidden="1" x14ac:dyDescent="0.25">
      <c r="A36" s="23"/>
      <c r="B36" s="5"/>
    </row>
    <row r="37" spans="1:9" ht="1.5" customHeight="1" x14ac:dyDescent="0.25">
      <c r="A37" s="23"/>
      <c r="B37" s="5"/>
    </row>
    <row r="38" spans="1:9" ht="18.75" x14ac:dyDescent="0.25">
      <c r="A38" s="27" t="s">
        <v>13</v>
      </c>
      <c r="B38" s="5"/>
    </row>
    <row r="39" spans="1:9" ht="6" customHeight="1" x14ac:dyDescent="0.25">
      <c r="A39" s="23"/>
      <c r="B39" s="5"/>
    </row>
    <row r="40" spans="1:9" ht="15.75" hidden="1" x14ac:dyDescent="0.25">
      <c r="A40" s="23"/>
      <c r="B40" s="5"/>
    </row>
    <row r="41" spans="1:9" ht="15.75" x14ac:dyDescent="0.25">
      <c r="A41" s="4" t="s">
        <v>6</v>
      </c>
      <c r="B41" s="5"/>
    </row>
    <row r="42" spans="1:9" ht="4.5" customHeight="1" x14ac:dyDescent="0.25">
      <c r="A42" s="4"/>
      <c r="B42" s="5"/>
    </row>
    <row r="43" spans="1:9" s="6" customFormat="1" ht="18.75" x14ac:dyDescent="0.3">
      <c r="A43" s="17" t="s">
        <v>7</v>
      </c>
      <c r="B43" s="18"/>
      <c r="C43" s="19"/>
      <c r="D43" s="19"/>
      <c r="E43" s="19"/>
      <c r="F43" s="19"/>
      <c r="G43" s="19"/>
      <c r="H43" s="19"/>
      <c r="I43" s="20"/>
    </row>
    <row r="44" spans="1:9" s="6" customFormat="1" ht="7.5" customHeight="1" x14ac:dyDescent="0.3">
      <c r="A44" s="17"/>
      <c r="B44" s="17"/>
      <c r="C44" s="19"/>
      <c r="D44" s="19"/>
      <c r="E44" s="19"/>
      <c r="F44" s="19"/>
      <c r="G44" s="19"/>
      <c r="H44" s="19"/>
      <c r="I44" s="20"/>
    </row>
    <row r="45" spans="1:9" s="6" customFormat="1" ht="18.75" x14ac:dyDescent="0.3">
      <c r="A45" s="21" t="s">
        <v>8</v>
      </c>
      <c r="B45" s="22"/>
      <c r="C45" s="19"/>
      <c r="D45" s="19"/>
      <c r="E45" s="19"/>
      <c r="F45" s="19"/>
      <c r="G45" s="19"/>
      <c r="H45" s="19"/>
      <c r="I45" s="20"/>
    </row>
  </sheetData>
  <mergeCells count="6">
    <mergeCell ref="A11:B11"/>
    <mergeCell ref="A19:I19"/>
    <mergeCell ref="A33:H33"/>
    <mergeCell ref="A17:C17"/>
    <mergeCell ref="A15:C15"/>
    <mergeCell ref="A13:I13"/>
  </mergeCells>
  <pageMargins left="0.70866141732283472" right="0.70866141732283472" top="0" bottom="0.74803149606299213" header="0.31496062992125984" footer="0.31496062992125984"/>
  <pageSetup scale="9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287D-A1EA-4CCF-8081-F5761F05D55D}">
  <sheetPr codeName="Sheet6"/>
  <dimension ref="A7:J44"/>
  <sheetViews>
    <sheetView tabSelected="1" zoomScale="115" zoomScaleNormal="115" workbookViewId="0">
      <selection activeCell="M16" sqref="M16"/>
    </sheetView>
  </sheetViews>
  <sheetFormatPr defaultRowHeight="15" x14ac:dyDescent="0.25"/>
  <cols>
    <col min="1" max="1" width="4.28515625" style="2" customWidth="1"/>
    <col min="2" max="2" width="29.85546875" customWidth="1"/>
    <col min="3" max="3" width="9.7109375" style="2" customWidth="1"/>
    <col min="4" max="4" width="10" style="2" customWidth="1"/>
    <col min="5" max="5" width="9.85546875" style="2" customWidth="1"/>
    <col min="6" max="6" width="8.42578125" style="2" customWidth="1"/>
    <col min="7" max="7" width="17.5703125" style="3" customWidth="1"/>
    <col min="9" max="9" width="11.140625" bestFit="1" customWidth="1"/>
    <col min="10" max="10" width="12.28515625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2" spans="1:7" ht="6" customHeight="1" x14ac:dyDescent="0.25"/>
    <row r="13" spans="1:7" ht="6" customHeight="1" x14ac:dyDescent="0.25"/>
    <row r="14" spans="1:7" ht="6" customHeight="1" x14ac:dyDescent="0.25"/>
    <row r="15" spans="1:7" ht="22.9" customHeight="1" x14ac:dyDescent="0.35">
      <c r="A15" s="61" t="s">
        <v>9</v>
      </c>
      <c r="B15" s="61"/>
      <c r="G15" s="8">
        <v>45798</v>
      </c>
    </row>
    <row r="16" spans="1:7" ht="10.5" customHeight="1" x14ac:dyDescent="0.35">
      <c r="A16" s="25"/>
      <c r="B16" s="26"/>
    </row>
    <row r="17" spans="1:10" ht="9.75" customHeight="1" x14ac:dyDescent="0.35">
      <c r="A17" s="15"/>
      <c r="B17" s="15"/>
      <c r="C17" s="15"/>
      <c r="D17" s="15"/>
      <c r="E17" s="15"/>
      <c r="F17" s="15"/>
      <c r="G17" s="15"/>
    </row>
    <row r="18" spans="1:10" ht="23.25" x14ac:dyDescent="0.35">
      <c r="A18" s="65" t="s">
        <v>49</v>
      </c>
      <c r="B18" s="65"/>
      <c r="C18" s="15"/>
      <c r="D18" s="15"/>
      <c r="E18" s="15"/>
      <c r="F18" s="15"/>
      <c r="G18" s="15"/>
    </row>
    <row r="19" spans="1:10" ht="9.75" customHeight="1" x14ac:dyDescent="0.35">
      <c r="A19" s="37"/>
      <c r="B19" s="37"/>
      <c r="C19" s="15"/>
      <c r="D19" s="15"/>
      <c r="E19" s="15"/>
      <c r="F19" s="15"/>
      <c r="G19" s="15"/>
    </row>
    <row r="20" spans="1:10" ht="14.25" customHeight="1" x14ac:dyDescent="0.25">
      <c r="A20" s="65"/>
      <c r="B20" s="65"/>
    </row>
    <row r="21" spans="1:10" ht="14.25" customHeight="1" x14ac:dyDescent="0.25">
      <c r="A21" s="36"/>
      <c r="B21" s="36"/>
    </row>
    <row r="22" spans="1:10" ht="20.25" customHeight="1" x14ac:dyDescent="0.3">
      <c r="A22" s="63" t="s">
        <v>79</v>
      </c>
      <c r="B22" s="63"/>
      <c r="C22" s="63"/>
      <c r="D22" s="63"/>
      <c r="E22" s="63"/>
      <c r="F22" s="63"/>
      <c r="G22" s="63"/>
    </row>
    <row r="23" spans="1:10" ht="14.25" customHeight="1" x14ac:dyDescent="0.25">
      <c r="A23" s="36"/>
      <c r="B23" s="36"/>
    </row>
    <row r="24" spans="1:10" ht="35.25" customHeight="1" x14ac:dyDescent="0.25">
      <c r="A24" s="9" t="s">
        <v>0</v>
      </c>
      <c r="B24" s="9" t="s">
        <v>1</v>
      </c>
      <c r="C24" s="9" t="s">
        <v>2</v>
      </c>
      <c r="D24" s="9" t="s">
        <v>3</v>
      </c>
      <c r="E24" s="10" t="s">
        <v>10</v>
      </c>
      <c r="F24" s="10" t="s">
        <v>11</v>
      </c>
      <c r="G24" s="11" t="s">
        <v>4</v>
      </c>
    </row>
    <row r="25" spans="1:10" ht="63" customHeight="1" x14ac:dyDescent="0.25">
      <c r="A25" s="66">
        <v>1</v>
      </c>
      <c r="B25" s="29" t="s">
        <v>80</v>
      </c>
      <c r="C25" s="12"/>
      <c r="D25" s="12"/>
      <c r="E25" s="69"/>
      <c r="F25" s="67"/>
      <c r="G25" s="13"/>
      <c r="J25" s="30"/>
    </row>
    <row r="26" spans="1:10" ht="15.75" x14ac:dyDescent="0.25">
      <c r="A26" s="66" t="s">
        <v>22</v>
      </c>
      <c r="B26" s="68" t="s">
        <v>83</v>
      </c>
      <c r="C26" s="12" t="s">
        <v>86</v>
      </c>
      <c r="D26" s="12">
        <v>688</v>
      </c>
      <c r="E26" s="70">
        <v>1139.8800000000001</v>
      </c>
      <c r="F26" s="70">
        <v>168</v>
      </c>
      <c r="G26" s="13">
        <f>SUM(F26+E26)*D26</f>
        <v>899821.44000000006</v>
      </c>
      <c r="J26" s="30"/>
    </row>
    <row r="27" spans="1:10" ht="15.75" x14ac:dyDescent="0.25">
      <c r="A27" s="66" t="s">
        <v>23</v>
      </c>
      <c r="B27" s="68" t="s">
        <v>81</v>
      </c>
      <c r="C27" s="12" t="s">
        <v>86</v>
      </c>
      <c r="D27" s="12">
        <v>1387.5</v>
      </c>
      <c r="E27" s="70">
        <v>403.2</v>
      </c>
      <c r="F27" s="70">
        <v>126</v>
      </c>
      <c r="G27" s="13">
        <f>SUM(F27+E27)*D27</f>
        <v>734265.00000000012</v>
      </c>
      <c r="J27" s="30"/>
    </row>
    <row r="28" spans="1:10" ht="15.75" x14ac:dyDescent="0.25">
      <c r="A28" s="66" t="s">
        <v>24</v>
      </c>
      <c r="B28" s="68" t="s">
        <v>84</v>
      </c>
      <c r="C28" s="12" t="s">
        <v>86</v>
      </c>
      <c r="D28" s="12">
        <v>286</v>
      </c>
      <c r="E28" s="70">
        <v>1470</v>
      </c>
      <c r="F28" s="70">
        <v>168</v>
      </c>
      <c r="G28" s="13">
        <f>SUM(F28+E28)*D28</f>
        <v>468468</v>
      </c>
      <c r="J28" s="30"/>
    </row>
    <row r="29" spans="1:10" ht="15.75" x14ac:dyDescent="0.25">
      <c r="A29" s="66" t="s">
        <v>85</v>
      </c>
      <c r="B29" s="68" t="s">
        <v>82</v>
      </c>
      <c r="C29" s="12" t="s">
        <v>86</v>
      </c>
      <c r="D29" s="12">
        <v>413.5</v>
      </c>
      <c r="E29" s="70">
        <v>1008</v>
      </c>
      <c r="F29" s="70">
        <v>168</v>
      </c>
      <c r="G29" s="13">
        <f>SUM(F29+E29)*D29</f>
        <v>486276</v>
      </c>
      <c r="J29" s="30"/>
    </row>
    <row r="30" spans="1:10" s="24" customFormat="1" ht="27.75" customHeight="1" x14ac:dyDescent="0.25">
      <c r="A30" s="71" t="s">
        <v>5</v>
      </c>
      <c r="B30" s="71"/>
      <c r="C30" s="71"/>
      <c r="D30" s="71"/>
      <c r="E30" s="72"/>
      <c r="F30" s="72"/>
      <c r="G30" s="73">
        <f>SUM(G25:G29)</f>
        <v>2588830.4400000004</v>
      </c>
      <c r="I30" s="20"/>
    </row>
    <row r="31" spans="1:10" ht="8.25" customHeight="1" x14ac:dyDescent="0.25"/>
    <row r="32" spans="1:10" ht="7.5" hidden="1" customHeight="1" thickTop="1" x14ac:dyDescent="0.25"/>
    <row r="33" spans="1:9" ht="6" hidden="1" customHeight="1" x14ac:dyDescent="0.25">
      <c r="A33" s="23"/>
      <c r="B33" s="5"/>
    </row>
    <row r="34" spans="1:9" ht="15.75" x14ac:dyDescent="0.25">
      <c r="A34" s="23"/>
      <c r="B34" s="5"/>
    </row>
    <row r="35" spans="1:9" ht="15.75" x14ac:dyDescent="0.25">
      <c r="A35" s="23"/>
      <c r="B35" s="5"/>
    </row>
    <row r="36" spans="1:9" ht="4.5" customHeight="1" x14ac:dyDescent="0.25">
      <c r="A36" s="23"/>
      <c r="B36" s="5"/>
    </row>
    <row r="37" spans="1:9" ht="20.25" customHeight="1" x14ac:dyDescent="0.25">
      <c r="A37" s="4" t="s">
        <v>6</v>
      </c>
      <c r="B37" s="5"/>
    </row>
    <row r="38" spans="1:9" ht="8.4499999999999993" customHeight="1" x14ac:dyDescent="0.25">
      <c r="A38" s="4"/>
      <c r="B38" s="5"/>
    </row>
    <row r="39" spans="1:9" s="6" customFormat="1" ht="18.75" x14ac:dyDescent="0.3">
      <c r="A39" s="17" t="s">
        <v>7</v>
      </c>
      <c r="B39" s="18"/>
      <c r="C39" s="19"/>
      <c r="D39" s="19"/>
      <c r="E39" s="19"/>
      <c r="F39" s="19"/>
      <c r="G39" s="20"/>
    </row>
    <row r="40" spans="1:9" s="6" customFormat="1" ht="10.15" customHeight="1" x14ac:dyDescent="0.3">
      <c r="A40" s="17"/>
      <c r="B40" s="17"/>
      <c r="C40" s="19"/>
      <c r="D40" s="19"/>
      <c r="E40" s="19"/>
      <c r="F40" s="19"/>
      <c r="G40" s="20"/>
      <c r="I40" s="16"/>
    </row>
    <row r="41" spans="1:9" s="6" customFormat="1" ht="18.75" x14ac:dyDescent="0.3">
      <c r="A41" s="21" t="s">
        <v>8</v>
      </c>
      <c r="B41" s="22"/>
      <c r="C41" s="19"/>
      <c r="D41" s="19"/>
      <c r="E41" s="19"/>
      <c r="F41" s="19"/>
      <c r="G41" s="20"/>
      <c r="I41" s="16"/>
    </row>
    <row r="42" spans="1:9" x14ac:dyDescent="0.25">
      <c r="I42" s="1"/>
    </row>
    <row r="43" spans="1:9" x14ac:dyDescent="0.25">
      <c r="I43" s="1"/>
    </row>
    <row r="44" spans="1:9" x14ac:dyDescent="0.25">
      <c r="I44" s="7"/>
    </row>
  </sheetData>
  <mergeCells count="5">
    <mergeCell ref="A15:B15"/>
    <mergeCell ref="A18:B18"/>
    <mergeCell ref="A20:B20"/>
    <mergeCell ref="A22:G22"/>
    <mergeCell ref="A30:D30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</vt:lpstr>
      <vt:lpstr>Valves for cold room</vt:lpstr>
      <vt:lpstr>Lifting shifting</vt:lpstr>
      <vt:lpstr>GAs</vt:lpstr>
      <vt:lpstr>misc</vt:lpstr>
      <vt:lpstr>Extra work for cold storage and</vt:lpstr>
      <vt:lpstr>'Extra work for cold storage and'!Print_Area</vt:lpstr>
      <vt:lpstr>GAs!Print_Area</vt:lpstr>
      <vt:lpstr>'Lifting shifting'!Print_Area</vt:lpstr>
      <vt:lpstr>misc!Print_Area</vt:lpstr>
      <vt:lpstr>sum!Print_Area</vt:lpstr>
      <vt:lpstr>'Valves for cold room'!Print_Area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2025-05-21T11:33:24Z</dcterms:modified>
</cp:coreProperties>
</file>