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mehreenafzal/Documents/LAMA/DMC MAN/CIVIL AND ID/"/>
    </mc:Choice>
  </mc:AlternateContent>
  <xr:revisionPtr revIDLastSave="0" documentId="8_{C48EC295-C37E-1242-BA1D-C59F44115047}" xr6:coauthVersionLast="47" xr6:coauthVersionMax="47" xr10:uidLastSave="{00000000-0000-0000-0000-000000000000}"/>
  <bookViews>
    <workbookView xWindow="480" yWindow="500" windowWidth="35360" windowHeight="20620" activeTab="2" xr2:uid="{00000000-000D-0000-FFFF-FFFF00000000}"/>
  </bookViews>
  <sheets>
    <sheet name="1-SUMMARY " sheetId="5" r:id="rId1"/>
    <sheet name="2-LAMA (INTERIOR WORK)" sheetId="1" r:id="rId2"/>
    <sheet name="3-PAYMENT SCHEDULE"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____________________________________MS16">#REF!</definedName>
    <definedName name="_____________________________________MS6">#REF!</definedName>
    <definedName name="____________________________________MS16">#REF!</definedName>
    <definedName name="____________________________________MS6">#REF!</definedName>
    <definedName name="___________________________________MS16">#REF!</definedName>
    <definedName name="___________________________________MS6">#REF!</definedName>
    <definedName name="__________________________________MS16">#REF!</definedName>
    <definedName name="__________________________________MS6">#REF!</definedName>
    <definedName name="_________________________________MS16">#REF!</definedName>
    <definedName name="_________________________________MS6">#REF!</definedName>
    <definedName name="________________________________MS16">#REF!</definedName>
    <definedName name="________________________________MS6">#REF!</definedName>
    <definedName name="_______________________________MS16">#REF!</definedName>
    <definedName name="_______________________________MS6">#REF!</definedName>
    <definedName name="______________________________MS16">#REF!</definedName>
    <definedName name="______________________________MS6">#REF!</definedName>
    <definedName name="_____________________________MS16">#REF!</definedName>
    <definedName name="_____________________________MS6">#REF!</definedName>
    <definedName name="____________________________MS16">#REF!</definedName>
    <definedName name="____________________________MS6">#REF!</definedName>
    <definedName name="___________________________MS16">#REF!</definedName>
    <definedName name="___________________________MS6">#REF!</definedName>
    <definedName name="__________________________MS16">#REF!</definedName>
    <definedName name="__________________________MS6">#REF!</definedName>
    <definedName name="_________________________MS16">#REF!</definedName>
    <definedName name="_________________________MS6">#REF!</definedName>
    <definedName name="________________________MS16">#REF!</definedName>
    <definedName name="________________________MS6">#REF!</definedName>
    <definedName name="_______________________MS16">#REF!</definedName>
    <definedName name="_______________________MS6">#REF!</definedName>
    <definedName name="______________________MS16">#REF!</definedName>
    <definedName name="______________________MS6">#REF!</definedName>
    <definedName name="_____________________MS16">#REF!</definedName>
    <definedName name="_____________________MS6">#REF!</definedName>
    <definedName name="____________________MS16">#REF!</definedName>
    <definedName name="____________________MS6">#REF!</definedName>
    <definedName name="___________________MS16">#REF!</definedName>
    <definedName name="___________________MS6">#REF!</definedName>
    <definedName name="__________________MS16">#REF!</definedName>
    <definedName name="__________________MS6">#REF!</definedName>
    <definedName name="_________________MS16">#REF!</definedName>
    <definedName name="_________________MS6">#REF!</definedName>
    <definedName name="________________MS16">#REF!</definedName>
    <definedName name="________________MS6">#REF!</definedName>
    <definedName name="_______________MS16">#REF!</definedName>
    <definedName name="_______________MS6">#REF!</definedName>
    <definedName name="______________MS16">#REF!</definedName>
    <definedName name="______________MS6">#REF!</definedName>
    <definedName name="_____________MS16">#REF!</definedName>
    <definedName name="_____________MS6">#REF!</definedName>
    <definedName name="____________DIV27" localSheetId="2">#REF!</definedName>
    <definedName name="____________MS16">#REF!</definedName>
    <definedName name="____________MS6">#REF!</definedName>
    <definedName name="___________MS16">#REF!</definedName>
    <definedName name="___________MS6">#REF!</definedName>
    <definedName name="__________MS16">#REF!</definedName>
    <definedName name="__________MS6">#REF!</definedName>
    <definedName name="_________MS16">#REF!</definedName>
    <definedName name="_________MS6">#REF!</definedName>
    <definedName name="________MS16">#REF!</definedName>
    <definedName name="________MS6">#REF!</definedName>
    <definedName name="________tw1">#REF!</definedName>
    <definedName name="_______MS16">#REF!</definedName>
    <definedName name="_______MS6">#REF!</definedName>
    <definedName name="_______tw1">#REF!</definedName>
    <definedName name="______MS16">#REF!</definedName>
    <definedName name="______MS6">#REF!</definedName>
    <definedName name="______tw1">#REF!</definedName>
    <definedName name="_____MS16">#REF!</definedName>
    <definedName name="_____MS6">#REF!</definedName>
    <definedName name="____MS16">#REF!</definedName>
    <definedName name="____MS6">#REF!</definedName>
    <definedName name="____tw1" localSheetId="2">#REF!</definedName>
    <definedName name="___MS16">#REF!</definedName>
    <definedName name="___MS6">#REF!</definedName>
    <definedName name="___tw1" localSheetId="2">#REF!</definedName>
    <definedName name="__123Graph_A" localSheetId="2" hidden="1">[2]SUM!#REF!</definedName>
    <definedName name="__123Graph_B" localSheetId="2" hidden="1">[2]SUM!#REF!</definedName>
    <definedName name="__DIV27">#REF!</definedName>
    <definedName name="__MS16">#REF!</definedName>
    <definedName name="__MS6">#REF!</definedName>
    <definedName name="_a">#REF!</definedName>
    <definedName name="_aaa" hidden="1">#REF!</definedName>
    <definedName name="_DIV27">#REF!</definedName>
    <definedName name="_Fill" localSheetId="2" hidden="1">#REF!</definedName>
    <definedName name="_Key1" localSheetId="2" hidden="1">#REF!</definedName>
    <definedName name="_MS16">#REF!</definedName>
    <definedName name="_MS6">#REF!</definedName>
    <definedName name="_Order2" hidden="1">0</definedName>
    <definedName name="_Sort" localSheetId="2" hidden="1">#REF!</definedName>
    <definedName name="_tw1" localSheetId="2">#REF!</definedName>
    <definedName name="\X">'[1]URA-C1'!#REF!</definedName>
    <definedName name="aaaa">'[3]elec.rate analysis'!#REF!</definedName>
    <definedName name="abb">'[3]elec.rate analysis'!#REF!</definedName>
    <definedName name="abc">#REF!</definedName>
    <definedName name="add">#REF!</definedName>
    <definedName name="ads" localSheetId="2">#REF!</definedName>
    <definedName name="adsd" localSheetId="2" hidden="1">[2]SUM!#REF!</definedName>
    <definedName name="ANGTF">#REF!</definedName>
    <definedName name="area" localSheetId="2">#REF!</definedName>
    <definedName name="asd" localSheetId="2">'[4]Bill - 1'!$A$1:$IV$1</definedName>
    <definedName name="ass">#REF!</definedName>
    <definedName name="b">#REF!</definedName>
    <definedName name="bb">#REF!</definedName>
    <definedName name="bed">'[5]Backup data'!$C$5:$U$20</definedName>
    <definedName name="bend">#REF!</definedName>
    <definedName name="BFM">#REF!</definedName>
    <definedName name="BMA">#REF!</definedName>
    <definedName name="BMT">#REF!</definedName>
    <definedName name="boynsr" localSheetId="2">#REF!</definedName>
    <definedName name="boynsr1" localSheetId="2">#REF!</definedName>
    <definedName name="boysr" localSheetId="2">#REF!</definedName>
    <definedName name="boysr1" localSheetId="2">#REF!</definedName>
    <definedName name="BRK">#REF!</definedName>
    <definedName name="BUT">#REF!</definedName>
    <definedName name="cal">#REF!</definedName>
    <definedName name="cement">#REF!</definedName>
    <definedName name="Cemwent">#REF!</definedName>
    <definedName name="CGI">#REF!</definedName>
    <definedName name="_xlnm.Criteria" localSheetId="2">#REF!</definedName>
    <definedName name="_xlnm.Criteria">#REF!</definedName>
    <definedName name="CRSH0.5">#REF!</definedName>
    <definedName name="CRSH01.5">#REF!</definedName>
    <definedName name="CRUSH">#REF!</definedName>
    <definedName name="dad" localSheetId="2">#REF!</definedName>
    <definedName name="_xlnm.Database" localSheetId="2">#REF!</definedName>
    <definedName name="_xlnm.Database">#REF!</definedName>
    <definedName name="detail" hidden="1">{"'STRERE'!$AT$13","'OVERALL'!$A$6:$BE$9"}</definedName>
    <definedName name="Dia">"aa"</definedName>
    <definedName name="DL">#REF!</definedName>
    <definedName name="ds" localSheetId="2">#REF!</definedName>
    <definedName name="dsad" localSheetId="2">#REF!</definedName>
    <definedName name="dsd">#REF!</definedName>
    <definedName name="ed" localSheetId="2">#REF!</definedName>
    <definedName name="ee">#REF!</definedName>
    <definedName name="ELE">#REF!</definedName>
    <definedName name="Electric">#REF!</definedName>
    <definedName name="Excel_BuiltIn_Print_Area_2">#REF!</definedName>
    <definedName name="Excel_BuiltIn_Print_Area_3">#REF!</definedName>
    <definedName name="Excel_BuiltIn_Print_Area_4">#REF!</definedName>
    <definedName name="Excel_BuiltIn_Print_Area_5">#REF!</definedName>
    <definedName name="_xlnm.Extract" localSheetId="2">#REF!</definedName>
    <definedName name="_xlnm.Extract">#REF!</definedName>
    <definedName name="F" localSheetId="2">#REF!</definedName>
    <definedName name="fcompany" localSheetId="2">#REF!</definedName>
    <definedName name="fdate" localSheetId="2">#REF!</definedName>
    <definedName name="fdevise" localSheetId="2">#REF!</definedName>
    <definedName name="fdsfdad" localSheetId="2">#REF!</definedName>
    <definedName name="Flooring">#REF!</definedName>
    <definedName name="Floorings">#REF!</definedName>
    <definedName name="G" localSheetId="2">#REF!</definedName>
    <definedName name="Gamnas3D_Summary" localSheetId="2">#REF!</definedName>
    <definedName name="gdhgf">#REF!</definedName>
    <definedName name="GG">'[6]Block - A'!#REF!</definedName>
    <definedName name="GLTF">#REF!</definedName>
    <definedName name="GLTW">#REF!</definedName>
    <definedName name="gs">#REF!</definedName>
    <definedName name="hkk">#REF!</definedName>
    <definedName name="HTML_CodePage" hidden="1">1252</definedName>
    <definedName name="HTML_Control" hidden="1">{"'STRERE'!$AT$13","'OVERALL'!$A$6:$BE$9"}</definedName>
    <definedName name="HTML_Description" hidden="1">"hgfhghghg"</definedName>
    <definedName name="HTML_Email" hidden="1">""</definedName>
    <definedName name="HTML_Header" hidden="1">"Pipe Fabrication"</definedName>
    <definedName name="HTML_LastUpdate" hidden="1">"11/28/97"</definedName>
    <definedName name="HTML_LineAfter" hidden="1">FALSE</definedName>
    <definedName name="HTML_LineBefore" hidden="1">FALSE</definedName>
    <definedName name="HTML_Name" hidden="1">"Wasif Hanif Khawaja"</definedName>
    <definedName name="HTML_OBDlg2" hidden="1">TRUE</definedName>
    <definedName name="HTML_OBDlg4" hidden="1">TRUE</definedName>
    <definedName name="HTML_OS" hidden="1">0</definedName>
    <definedName name="HTML_PathFile" hidden="1">"\\DESNET02\fcl31053\MyHTML.htm"</definedName>
    <definedName name="HTML_Title" hidden="1">"S-CURVE2"</definedName>
    <definedName name="INFO">#REF!</definedName>
    <definedName name="javd">#REF!</definedName>
    <definedName name="KK" localSheetId="2">#REF!</definedName>
    <definedName name="L_16">'[7]B-RATE'!$D$42</definedName>
    <definedName name="Labr">'[8]W.B,W.C'!$H$3:$I$6</definedName>
    <definedName name="LIST" localSheetId="2">#REF!</definedName>
    <definedName name="lp">#REF!</definedName>
    <definedName name="lpcd" localSheetId="2">#REF!</definedName>
    <definedName name="M">#REF!</definedName>
    <definedName name="MH">'[9]Manhol Backup Calc'!$C$16:$AJ$31</definedName>
    <definedName name="MODELE" localSheetId="2">#REF!</definedName>
    <definedName name="MRC">#REF!</definedName>
    <definedName name="n" localSheetId="2">#REF!</definedName>
    <definedName name="nn" localSheetId="2">#REF!</definedName>
    <definedName name="o">#REF!</definedName>
    <definedName name="OH">'[10]BOQ KACHHI'!$H$4</definedName>
    <definedName name="OPC">#REF!</definedName>
    <definedName name="Page1">#REF!</definedName>
    <definedName name="Page2">#REF!</definedName>
    <definedName name="pcc">#REF!</definedName>
    <definedName name="phbn">#REF!</definedName>
    <definedName name="phbnsr" localSheetId="2">#REF!</definedName>
    <definedName name="phbnsr.">#REF!</definedName>
    <definedName name="phbnsr1" localSheetId="2">#REF!</definedName>
    <definedName name="phbsr" localSheetId="2">#REF!</definedName>
    <definedName name="phbsr1" localSheetId="2">#REF!</definedName>
    <definedName name="PILE">#REF!</definedName>
    <definedName name="PLUMBING">#REF!</definedName>
    <definedName name="_xlnm.Print_Area" localSheetId="0">'1-SUMMARY '!$A$1:$C$22</definedName>
    <definedName name="_xlnm.Print_Area" localSheetId="1">'2-LAMA (INTERIOR WORK)'!$A$1:$F$195</definedName>
    <definedName name="_xlnm.Print_Area" localSheetId="2">'3-PAYMENT SCHEDULE'!$A$1:$D$32</definedName>
    <definedName name="_xlnm.Print_Area">#REF!</definedName>
    <definedName name="PRINT_AREA_MI">#N/A</definedName>
    <definedName name="_xlnm.Print_Titles" localSheetId="2">#REF!</definedName>
    <definedName name="_xlnm.Print_Titles">#REF!</definedName>
    <definedName name="Print_Titles_MI" localSheetId="2">#REF!,#REF!</definedName>
    <definedName name="PrintArea1">#REF!</definedName>
    <definedName name="PrintTitles1">#REF!</definedName>
    <definedName name="rate">'[11]Concrete '!$K$19:$L$45</definedName>
    <definedName name="Rates">#REF!</definedName>
    <definedName name="_xlnm.Recorder" localSheetId="2">#REF!</definedName>
    <definedName name="_xlnm.Recorder">#REF!</definedName>
    <definedName name="ROMANZA">#REF!</definedName>
    <definedName name="Sand">#REF!</definedName>
    <definedName name="SAP">#REF!</definedName>
    <definedName name="scv" localSheetId="2">#REF!</definedName>
    <definedName name="sd" localSheetId="2">#REF!</definedName>
    <definedName name="sda" localSheetId="2">#REF!,#REF!</definedName>
    <definedName name="sdaasd" localSheetId="2">#REF!</definedName>
    <definedName name="sdf">'[6]Block - A'!#REF!</definedName>
    <definedName name="sdfdsfsd" localSheetId="2" hidden="1">[2]SUM!#REF!</definedName>
    <definedName name="sfdsad" localSheetId="2">#REF!</definedName>
    <definedName name="sfsad" localSheetId="2">#REF!</definedName>
    <definedName name="SNDC">#REF!</definedName>
    <definedName name="SNDM">#REF!</definedName>
    <definedName name="SSHC">#REF!</definedName>
    <definedName name="Steel">#N/A</definedName>
    <definedName name="Summary">'[6]Block - A'!#REF!</definedName>
    <definedName name="Summary1">'[6]Block - A'!#REF!</definedName>
    <definedName name="Tee">#REF!</definedName>
    <definedName name="TITLE">'[12]K - Drywall-Presd'!$B$7</definedName>
    <definedName name="tr">[13]URA!#REF!</definedName>
    <definedName name="ttttt">[13]URA!#REF!</definedName>
    <definedName name="UEC">#REF!</definedName>
    <definedName name="UES">#REF!</definedName>
    <definedName name="vel" localSheetId="2">#REF!</definedName>
    <definedName name="WC">#REF!</definedName>
    <definedName name="WCement">'[14]MATERIALS - RATES '!#REF!</definedName>
    <definedName name="www">'[6]Block - A'!#REF!</definedName>
    <definedName name="z" localSheetId="2">#REF!</definedName>
    <definedName name="zsssss"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2" i="6" l="1"/>
  <c r="D21" i="6"/>
  <c r="C22" i="6"/>
  <c r="C129" i="1"/>
  <c r="C123" i="1" l="1"/>
  <c r="C140" i="1" l="1"/>
  <c r="C112" i="1"/>
  <c r="C87" i="1" l="1"/>
  <c r="C44" i="1"/>
  <c r="C41" i="1"/>
  <c r="C26" i="1" s="1"/>
  <c r="C35" i="1"/>
  <c r="C38" i="1"/>
  <c r="C47" i="1" l="1"/>
  <c r="C190" i="1" l="1"/>
  <c r="C21" i="1" l="1"/>
  <c r="C10" i="6" l="1"/>
  <c r="D15" i="6" s="1"/>
  <c r="D19" i="6" l="1"/>
  <c r="D13" i="6"/>
  <c r="D17" i="6"/>
</calcChain>
</file>

<file path=xl/sharedStrings.xml><?xml version="1.0" encoding="utf-8"?>
<sst xmlns="http://schemas.openxmlformats.org/spreadsheetml/2006/main" count="245" uniqueCount="159">
  <si>
    <t>Description</t>
  </si>
  <si>
    <t>Qty</t>
  </si>
  <si>
    <t>Unit</t>
  </si>
  <si>
    <t>Rate</t>
  </si>
  <si>
    <t>Amount</t>
  </si>
  <si>
    <t>Sr. No.</t>
  </si>
  <si>
    <t>A</t>
  </si>
  <si>
    <t>Sft</t>
  </si>
  <si>
    <t>Job</t>
  </si>
  <si>
    <t>Nos</t>
  </si>
  <si>
    <t>TILE SKIRTING</t>
  </si>
  <si>
    <t>Rft</t>
  </si>
  <si>
    <t>FLOOR PLASTER</t>
  </si>
  <si>
    <t>D</t>
  </si>
  <si>
    <t>TOTAL</t>
  </si>
  <si>
    <t>No</t>
  </si>
  <si>
    <t>BILL OF QUANTITIES</t>
  </si>
  <si>
    <t>ARCHITECTS INC.</t>
  </si>
  <si>
    <t>Project :</t>
  </si>
  <si>
    <t>Client:</t>
  </si>
  <si>
    <t xml:space="preserve">Subject: </t>
  </si>
  <si>
    <t>Area:/SFT</t>
  </si>
  <si>
    <t>TERMS &amp; CONDITIONS:</t>
  </si>
  <si>
    <r>
      <rPr>
        <b/>
        <i/>
        <sz val="12"/>
        <color rgb="FFC00000"/>
        <rFont val="Arial"/>
        <family val="2"/>
      </rPr>
      <t>Note:</t>
    </r>
    <r>
      <rPr>
        <sz val="12"/>
        <rFont val="Arial"/>
        <family val="2"/>
      </rPr>
      <t xml:space="preserve"> One of the two Managing Partner's signatures as per Architects Inc.policies will make this document authentic, without which, any Architects Inc. document's authenticity will be compromised/nullified.</t>
    </r>
  </si>
  <si>
    <t>PAINT WORK ON CEILING</t>
  </si>
  <si>
    <t>i</t>
  </si>
  <si>
    <t>ii</t>
  </si>
  <si>
    <t>iii</t>
  </si>
  <si>
    <t>INTERIOR WORK :-</t>
  </si>
  <si>
    <t>FLOOR STANDING DISPLAY :-</t>
  </si>
  <si>
    <r>
      <t xml:space="preserve">1- Approval to Proceed: </t>
    </r>
    <r>
      <rPr>
        <sz val="11"/>
        <rFont val="Arial"/>
        <family val="2"/>
      </rPr>
      <t>Architects Inc. is not responsible for any points that are brought up after the start of the project, so kindly read all the points carefully. It will be understood that once the payment is accepted, you have agreed to the Terms &amp; Conditions as detailed at the end.</t>
    </r>
  </si>
  <si>
    <t>Date</t>
  </si>
  <si>
    <r>
      <t xml:space="preserve">Amount </t>
    </r>
    <r>
      <rPr>
        <b/>
        <i/>
        <sz val="10"/>
        <color theme="1"/>
        <rFont val="Arial"/>
        <family val="2"/>
      </rPr>
      <t>(PKR)</t>
    </r>
  </si>
  <si>
    <t>EXCLUDING THE COST OF:-</t>
  </si>
  <si>
    <t>ANY CHANGES OR ADDITIONAL DETAILS  IF REQUIRED ON SITE WILL BE ADDED IN BOQ AS PER SITE DISCUSSION.</t>
  </si>
  <si>
    <t>WALL TREATMENTS :-</t>
  </si>
  <si>
    <t xml:space="preserve">CEILING SECTION :- </t>
  </si>
  <si>
    <t>Area Sft:</t>
  </si>
  <si>
    <t>GYPSUM CEILING</t>
  </si>
  <si>
    <t>E</t>
  </si>
  <si>
    <t>FLOORING :-</t>
  </si>
  <si>
    <t xml:space="preserve">Providing and fixing matching tile skirting with cutting and include the cost of wastage, with matching colour pigment, complete in all respect </t>
  </si>
  <si>
    <r>
      <rPr>
        <b/>
        <i/>
        <sz val="11"/>
        <color rgb="FFC00000"/>
        <rFont val="Arial"/>
        <family val="2"/>
      </rPr>
      <t>Note:</t>
    </r>
    <r>
      <rPr>
        <sz val="11"/>
        <rFont val="Arial"/>
        <family val="2"/>
      </rPr>
      <t xml:space="preserve"> One of the two Managing Partner's signatures as per Architects Inc.policies will make this document authentic, without which, any Architects Inc. document's authenticity will be compromised/nullified.</t>
    </r>
  </si>
  <si>
    <r>
      <rPr>
        <b/>
        <i/>
        <sz val="11"/>
        <color rgb="FFC00000"/>
        <rFont val="Arial"/>
        <family val="2"/>
      </rPr>
      <t>1- Approval to Proceed:</t>
    </r>
    <r>
      <rPr>
        <sz val="11"/>
        <rFont val="Arial"/>
        <family val="2"/>
      </rPr>
      <t xml:space="preserve"> Architects Inc. is not responsible for any points that are brought up after the start of the project, so kindly read all the points carefully. It will be understood that once the payment is accepted, you have agreed to the Terms &amp; Conditions as detailed at the end.</t>
    </r>
  </si>
  <si>
    <r>
      <t>Providing and finishing emulsion paint with using</t>
    </r>
    <r>
      <rPr>
        <i/>
        <sz val="11"/>
        <color rgb="FFC00000"/>
        <rFont val="Arial"/>
        <family val="2"/>
      </rPr>
      <t xml:space="preserve"> ICI / Master</t>
    </r>
    <r>
      <rPr>
        <sz val="11"/>
        <color theme="1"/>
        <rFont val="Arial"/>
        <family val="2"/>
      </rPr>
      <t xml:space="preserve"> with 2 filling of wall putti over a coat of primer and 2 coat of paint with roller for finished, complete in all respect Approximate</t>
    </r>
  </si>
  <si>
    <t>TILE WORK</t>
  </si>
  <si>
    <t>PAYMENT SCHEDULE</t>
  </si>
  <si>
    <t>DATE:</t>
  </si>
  <si>
    <t>Total Project Cost:</t>
  </si>
  <si>
    <t xml:space="preserve"> DESCRIPITION</t>
  </si>
  <si>
    <t>PERCENTAGE</t>
  </si>
  <si>
    <t>AMOUNT</t>
  </si>
  <si>
    <t>First Advance Payment</t>
  </si>
  <si>
    <t>Release 2nd Installment ( AFTER 50% Work Completed )</t>
  </si>
  <si>
    <t>Release 3rd Installment ( AFTER 80% Work Completed )</t>
  </si>
  <si>
    <t>Release 4th Installment  ( On Hand Over )</t>
  </si>
  <si>
    <t>Total %age</t>
  </si>
  <si>
    <t>Total Project Cost</t>
  </si>
  <si>
    <t>IMPORTANT:</t>
  </si>
  <si>
    <t>a-1</t>
  </si>
  <si>
    <t>a-2</t>
  </si>
  <si>
    <t>Providing making and fixing gypsum ceiling making with 12 mm thick gypsum sheet (8'x4') hanging with G.I alluminum-section with fitting with threaded rod , as per design on site , complete in all respect</t>
  </si>
  <si>
    <t xml:space="preserve">MAIN LOGO </t>
  </si>
  <si>
    <t>LAMA STORE ( INTERIOR WORK )</t>
  </si>
  <si>
    <t xml:space="preserve">LAMA STORE </t>
  </si>
  <si>
    <t>POSTER PANEL , OUTER BRANDING , STORE RACK</t>
  </si>
  <si>
    <t>LAMA STORE</t>
  </si>
  <si>
    <r>
      <t xml:space="preserve">Providing and finishing plastic emulsion paint using 2 coat of </t>
    </r>
    <r>
      <rPr>
        <i/>
        <sz val="11"/>
        <color rgb="FFC00000"/>
        <rFont val="Arial"/>
        <family val="2"/>
      </rPr>
      <t>local filling</t>
    </r>
    <r>
      <rPr>
        <sz val="11"/>
        <color theme="1"/>
        <rFont val="Arial"/>
        <family val="2"/>
      </rPr>
      <t xml:space="preserve"> &amp; wall putti over a coat of primer and 2 coat of paint</t>
    </r>
    <r>
      <rPr>
        <i/>
        <sz val="11"/>
        <color rgb="FFC00000"/>
        <rFont val="Arial"/>
        <family val="2"/>
      </rPr>
      <t xml:space="preserve"> using ICI/Master</t>
    </r>
    <r>
      <rPr>
        <sz val="11"/>
        <color theme="1"/>
        <rFont val="Arial"/>
        <family val="2"/>
      </rPr>
      <t xml:space="preserve"> with </t>
    </r>
    <r>
      <rPr>
        <i/>
        <sz val="11"/>
        <color rgb="FFC00000"/>
        <rFont val="Arial"/>
        <family val="2"/>
      </rPr>
      <t>roller</t>
    </r>
    <r>
      <rPr>
        <sz val="11"/>
        <color theme="1"/>
        <rFont val="Arial"/>
        <family val="2"/>
      </rPr>
      <t xml:space="preserve"> for finished,as per design, complete in all respect</t>
    </r>
  </si>
  <si>
    <t>ELEVATION-A</t>
  </si>
  <si>
    <t>Providing making and fixing rear storage cabinet making cabinet main structure in partal wood frame with 16 mm mdf chip board sheet with front side for openable door making door with 15 mm mdf sheet in deco paint finish including the cost of hardware for openable mechanism with fitting , with top side approved 1500/- sft marble with fitting as per design , complete in all respect .</t>
  </si>
  <si>
    <t xml:space="preserve">ELEVATION-B </t>
  </si>
  <si>
    <t>Providing making and fixing main logo making logo with 3d Backlit acrylic letteres , as per design , complete in all respect.</t>
  </si>
  <si>
    <t>HANGING DISPLAY HD2 ( 4' x 1'-8" x 4'-6" )</t>
  </si>
  <si>
    <t>Providing making and fixing female area cash counter making counter main structure in partal wood frame with 16 mm approved lamination sheet with fitting inner side drawer unit with top side approved marble price upto that 1500/- sft with fitting , as per design , complete in all respect .</t>
  </si>
  <si>
    <t>Providing making and fixing stacking display making display main structure in 1" dia ms pipe structure 18swg prime quality deco paint finish and for stacking ms pipe structurte with 15 mdf shelves deco paint finish base mdf podium making podium with 15 mm mdf sheet in deco paint finish with fitting , as per design , complete in all respect .</t>
  </si>
  <si>
    <t>SHOE SHELF -4 ( 6' x 1'-3" x 4'-6" )</t>
  </si>
  <si>
    <t>SHOE LOW TABLE LT -3</t>
  </si>
  <si>
    <t>STACKING DISPLAY ST3 -1 ( 6' x 1'-3"x 10-1/2" )</t>
  </si>
  <si>
    <t>Providing making and fixing mirror panel on wall making mirror panel main structure with 1"x 1/2" ms pipe 18 swg prime quality deco paint finish with inner side 10 mm mdf sheet for back and front 6 mm beveled looking glass with fitting &amp; hardware , as per design , complete in all respect .</t>
  </si>
  <si>
    <t>Providing making and fixing SH1 display making display main structure in ms pipe using 1" square ms pipe 18 swg prime quality deco paint finish with back side mdf panel making panel in 15mm mdf sheet in deco paint finish fix on wall and for 1/2" wide ss adjustable channel for mdf shelves making shelves with 15+15 mm mdf sheet both side in deco paint finish fix with adjustable channel and for side hanging making pipe in 1" square ms pipe 18 swg prime quality deco paint finish fix with adjustable channel as per design , complete in all respect . Providing making and fixing podium for SH1 display mdf podium 2" high making podium main structure in 1" square ms pipe frame  with top &amp; front side 10 mm mdf sheet with deco paint finish , as per design , complete in all respect .</t>
  </si>
  <si>
    <t>Providing making and fixing FH1 display making display main structure in ms pipe using 1" square ms pipe 18 swg prime quality deco paint finish with back side mdf panel making panel in 15mm mdf sheet in deco paint finish fix on wall and for 1/2" wide ss adjustable channel for mdf shelves making shelves 15+15 mm mdf sheet both side in deco paint finish fix with adjustable channel and for side hanging making pipe in 1" squarems pipe 18 swg prime quality deco paint finish fix with adjustable channel as per design , complete in all respect . Providing making and fixing podium for FH1 display mdf podium 2" high making podium main structure in 1" square ms pipe frame  with top &amp; front side 10 mm mdf sheet with deco paint finish , as per design , complete in all respect .</t>
  </si>
  <si>
    <t>Providing making and fixing accessories display making display main structure in partal wood frame with front side 10+10 mm mdf sheet deco paint finish and for side border making border in 15 mm mdf sheet size 2" square in deco paint finish fix arround accessories display with inner side 1/2" wide ss adjustable channel for accessories display with front (88 nos) ss hocks fix with ss adjustable channel with fitting , as per design , complete in all respect .</t>
  </si>
  <si>
    <t>Providing making and fixing mdf cladding on column making column main structure with partal wood frame with front side 10 mm mdf sheet in plastic paint finish with fitting , as per design , complete in all respect .</t>
  </si>
  <si>
    <t>Providing making and fixing hanging display HD2 making display main structure in 1" dia ms pipe structure 18swg prime quality deco paint finish with base mdf podium making podium with 24 mm mdf sheet in deco paint finish with fitting , as per design , complete in all respect .</t>
  </si>
  <si>
    <t>STACKING TABLE ST5 IN WOODEN ( 4' x 1'-2"x2' )</t>
  </si>
  <si>
    <t>Providing making and fixing stacking table ST5 in wooden making table with partal wood structure in polish finish as per design , complete in all respect .</t>
  </si>
  <si>
    <t>STACKING/SHOESHELF-3 DISPLAY ( 2' x 1'-8" x 4'-6" )</t>
  </si>
  <si>
    <t>Providing making and fixing shoe low table LT3 making table main structure in ms 16 swg 1"x1"&amp;1"x1/2" prime quality deco paint finish with top &amp; bottom 15 mm mdf sheet deco paint finish , as per design , complete in all respect .</t>
  </si>
  <si>
    <t>Providing making and fixing Stacking table -3 1 making table base with 15+15mm mdf sheet deco painted top for stacking 15+15 mm mdf sheet deco paint finish with fitting , as per design , complete in all respect .</t>
  </si>
  <si>
    <t>STACKING DISPLAY ST3 -2 ( 8' x 2'-6"x 1'-10" )</t>
  </si>
  <si>
    <t>Providing making and fixing queue display making display main structure in 1" square ms pipe 18 swg prime quality deco paint finish with inner side mdf shlves making shelves with 15+15 mm mdf sheet in deco paint finish with fitting , as per design , complete in all respect .</t>
  </si>
  <si>
    <t>QUEUE DISPLAY ( 4' x 1'-3"x -3'-6" )</t>
  </si>
  <si>
    <t>ALUCOBOND SHEET CLADDING</t>
  </si>
  <si>
    <t>SHOES LOW TABLE -LT2 ( 6'-6" Long )</t>
  </si>
  <si>
    <t>Providing making and fixing Stacking low table -LT2 making table structure with partal wood frame with 15mm mdf sheet deco paint finish , as per design , complete in all respect .</t>
  </si>
  <si>
    <t xml:space="preserve">1'-3" High </t>
  </si>
  <si>
    <t>1'-9" High</t>
  </si>
  <si>
    <t xml:space="preserve">2'-3" High </t>
  </si>
  <si>
    <t>SUMMARY OF (INTERIOR WORK) FOR LAMA STORE ( DOLMEN MALL ) KARACHI</t>
  </si>
  <si>
    <t xml:space="preserve">AHMAD QADEER </t>
  </si>
  <si>
    <t>AHMAD QADEER</t>
  </si>
  <si>
    <t>BOQ FOR ( INTERIOR WORK ) LAMA STORE ( DOLMEN MALL ) KARACHI</t>
  </si>
  <si>
    <t xml:space="preserve">MIRROR PANEL ON WALL ( TRY ROOM INNER SIDE ) </t>
  </si>
  <si>
    <t>MDF DOOR WITH CHUGHAT (3'x7')( STORE,CORRIDOR&amp; TRY ROOM  )</t>
  </si>
  <si>
    <t>OTTOMAN FOR CHANGING ROOM ( 1'-6" Dia )</t>
  </si>
  <si>
    <t>Providing making and fixing ottoman making ottoman main structure in kikar wood with top side imported bowl fiber with approved fabric price upto that 1200/yards with fitting , as per design , complete in all respect .</t>
  </si>
  <si>
    <t>SITTING BENCH  ( 4' WIDE )</t>
  </si>
  <si>
    <t xml:space="preserve">Providing making and fixing sitting bench making bench making structure 1 " square ms pipe 16 swg prime quality with wooden polish finish as per design , complete in all respect . </t>
  </si>
  <si>
    <t xml:space="preserve">GYPSUM PARTITION WALL (STORE &amp; CHANGING  ROOM ) </t>
  </si>
  <si>
    <t>PAINT WORK ( STORE , TRY ROOM &amp; CORRIDOR )</t>
  </si>
  <si>
    <t>MDF CLADDING INFRONT OF MALL WALL</t>
  </si>
  <si>
    <r>
      <t xml:space="preserve">Providing making and fixing </t>
    </r>
    <r>
      <rPr>
        <i/>
        <sz val="11"/>
        <color rgb="FFC00000"/>
        <rFont val="Arial"/>
        <family val="2"/>
      </rPr>
      <t>gypsum board</t>
    </r>
    <r>
      <rPr>
        <sz val="11"/>
        <color theme="1"/>
        <rFont val="Arial"/>
        <family val="2"/>
      </rPr>
      <t xml:space="preserve"> partition wall making with </t>
    </r>
    <r>
      <rPr>
        <i/>
        <sz val="11"/>
        <color rgb="FFC00000"/>
        <rFont val="Arial"/>
        <family val="2"/>
      </rPr>
      <t>10 mm</t>
    </r>
    <r>
      <rPr>
        <sz val="11"/>
        <color theme="1"/>
        <rFont val="Arial"/>
        <family val="2"/>
      </rPr>
      <t xml:space="preserve"> </t>
    </r>
    <r>
      <rPr>
        <i/>
        <sz val="11"/>
        <color rgb="FFC00000"/>
        <rFont val="Arial"/>
        <family val="2"/>
      </rPr>
      <t>thick</t>
    </r>
    <r>
      <rPr>
        <sz val="11"/>
        <color theme="1"/>
        <rFont val="Arial"/>
        <family val="2"/>
      </rPr>
      <t xml:space="preserve"> </t>
    </r>
    <r>
      <rPr>
        <i/>
        <sz val="11"/>
        <color rgb="FFC00000"/>
        <rFont val="Arial"/>
        <family val="2"/>
      </rPr>
      <t>gypsum board</t>
    </r>
    <r>
      <rPr>
        <sz val="11"/>
        <color theme="1"/>
        <rFont val="Arial"/>
        <family val="2"/>
      </rPr>
      <t xml:space="preserve"> </t>
    </r>
    <r>
      <rPr>
        <i/>
        <sz val="11"/>
        <color rgb="FFC00000"/>
        <rFont val="Arial"/>
        <family val="2"/>
      </rPr>
      <t xml:space="preserve">hanging </t>
    </r>
    <r>
      <rPr>
        <sz val="11"/>
        <color theme="1"/>
        <rFont val="Arial"/>
        <family val="2"/>
      </rPr>
      <t xml:space="preserve">with </t>
    </r>
    <r>
      <rPr>
        <i/>
        <sz val="11"/>
        <color rgb="FFC00000"/>
        <rFont val="Arial"/>
        <family val="2"/>
      </rPr>
      <t>( 2" x 2" )</t>
    </r>
    <r>
      <rPr>
        <sz val="11"/>
        <color theme="1"/>
        <rFont val="Arial"/>
        <family val="2"/>
      </rPr>
      <t xml:space="preserve"> ms pipe structure with complete </t>
    </r>
    <r>
      <rPr>
        <i/>
        <sz val="11"/>
        <color rgb="FFC00000"/>
        <rFont val="Arial"/>
        <family val="2"/>
      </rPr>
      <t>fitting ,</t>
    </r>
    <r>
      <rPr>
        <sz val="11"/>
        <color theme="1"/>
        <rFont val="Arial"/>
        <family val="2"/>
      </rPr>
      <t xml:space="preserve"> as per design on site , complete in all respect. </t>
    </r>
  </si>
  <si>
    <r>
      <t xml:space="preserve">Providing and fixing </t>
    </r>
    <r>
      <rPr>
        <i/>
        <sz val="11"/>
        <color rgb="FFC00000"/>
        <rFont val="Arial"/>
        <family val="2"/>
      </rPr>
      <t>mdf door with chughat</t>
    </r>
    <r>
      <rPr>
        <sz val="11"/>
        <rFont val="Arial"/>
        <family val="2"/>
      </rPr>
      <t xml:space="preserve"> making door with </t>
    </r>
    <r>
      <rPr>
        <i/>
        <sz val="11"/>
        <color rgb="FFC00000"/>
        <rFont val="Arial"/>
        <family val="2"/>
      </rPr>
      <t>(2'x2') partal wood frame</t>
    </r>
    <r>
      <rPr>
        <sz val="11"/>
        <rFont val="Arial"/>
        <family val="2"/>
      </rPr>
      <t xml:space="preserve"> for packing and both side</t>
    </r>
    <r>
      <rPr>
        <i/>
        <sz val="11"/>
        <color rgb="FFC00000"/>
        <rFont val="Arial"/>
        <family val="2"/>
      </rPr>
      <t xml:space="preserve"> 5mm mdf sheet inner side deco paint finish outer side 5mm china looking glass with fitting</t>
    </r>
    <r>
      <rPr>
        <sz val="11"/>
        <rFont val="Arial"/>
        <family val="2"/>
      </rPr>
      <t xml:space="preserve">, including the cost of chughat </t>
    </r>
    <r>
      <rPr>
        <i/>
        <sz val="11"/>
        <color rgb="FFC00000"/>
        <rFont val="Arial"/>
        <family val="2"/>
      </rPr>
      <t>(3" ) wide</t>
    </r>
    <r>
      <rPr>
        <sz val="11"/>
        <rFont val="Arial"/>
        <family val="2"/>
      </rPr>
      <t xml:space="preserve"> as per site requirment with hardware, architrave , door lock, labor etc, as per design, complete in all respect. </t>
    </r>
    <r>
      <rPr>
        <i/>
        <sz val="11"/>
        <color rgb="FFC00000"/>
        <rFont val="Arial"/>
        <family val="2"/>
      </rPr>
      <t xml:space="preserve">Note: Hardware cost upto 10000/- Including the cost of door closer for self closing </t>
    </r>
  </si>
  <si>
    <r>
      <t xml:space="preserve">Providing making and fixing </t>
    </r>
    <r>
      <rPr>
        <i/>
        <sz val="11"/>
        <color rgb="FFC00000"/>
        <rFont val="Arial"/>
        <family val="2"/>
      </rPr>
      <t>gypsum board</t>
    </r>
    <r>
      <rPr>
        <sz val="11"/>
        <color theme="1"/>
        <rFont val="Arial"/>
        <family val="2"/>
      </rPr>
      <t xml:space="preserve"> cladding infront of mall wall making with </t>
    </r>
    <r>
      <rPr>
        <i/>
        <sz val="11"/>
        <color rgb="FFC00000"/>
        <rFont val="Arial"/>
        <family val="2"/>
      </rPr>
      <t>10 mm</t>
    </r>
    <r>
      <rPr>
        <sz val="11"/>
        <color theme="1"/>
        <rFont val="Arial"/>
        <family val="2"/>
      </rPr>
      <t xml:space="preserve"> </t>
    </r>
    <r>
      <rPr>
        <i/>
        <sz val="11"/>
        <color rgb="FFC00000"/>
        <rFont val="Arial"/>
        <family val="2"/>
      </rPr>
      <t>thick</t>
    </r>
    <r>
      <rPr>
        <sz val="11"/>
        <color theme="1"/>
        <rFont val="Arial"/>
        <family val="2"/>
      </rPr>
      <t xml:space="preserve"> </t>
    </r>
    <r>
      <rPr>
        <i/>
        <sz val="11"/>
        <color rgb="FFC00000"/>
        <rFont val="Arial"/>
        <family val="2"/>
      </rPr>
      <t>gypsum board</t>
    </r>
    <r>
      <rPr>
        <sz val="11"/>
        <color theme="1"/>
        <rFont val="Arial"/>
        <family val="2"/>
      </rPr>
      <t xml:space="preserve"> </t>
    </r>
    <r>
      <rPr>
        <i/>
        <sz val="11"/>
        <color rgb="FFC00000"/>
        <rFont val="Arial"/>
        <family val="2"/>
      </rPr>
      <t xml:space="preserve">hanging </t>
    </r>
    <r>
      <rPr>
        <sz val="11"/>
        <color theme="1"/>
        <rFont val="Arial"/>
        <family val="2"/>
      </rPr>
      <t xml:space="preserve">with </t>
    </r>
    <r>
      <rPr>
        <i/>
        <sz val="11"/>
        <color rgb="FFC00000"/>
        <rFont val="Arial"/>
        <family val="2"/>
      </rPr>
      <t>( 2" x 2" )</t>
    </r>
    <r>
      <rPr>
        <sz val="11"/>
        <color theme="1"/>
        <rFont val="Arial"/>
        <family val="2"/>
      </rPr>
      <t xml:space="preserve"> </t>
    </r>
    <r>
      <rPr>
        <i/>
        <sz val="11"/>
        <color rgb="FFC00000"/>
        <rFont val="Arial"/>
        <family val="2"/>
      </rPr>
      <t>ms pipe</t>
    </r>
    <r>
      <rPr>
        <sz val="11"/>
        <color theme="1"/>
        <rFont val="Arial"/>
        <family val="2"/>
      </rPr>
      <t xml:space="preserve"> with complete </t>
    </r>
    <r>
      <rPr>
        <i/>
        <sz val="11"/>
        <color rgb="FFC00000"/>
        <rFont val="Arial"/>
        <family val="2"/>
      </rPr>
      <t>fitting</t>
    </r>
    <r>
      <rPr>
        <sz val="11"/>
        <color theme="1"/>
        <rFont val="Arial"/>
        <family val="2"/>
      </rPr>
      <t xml:space="preserve"> as per design on site complete in all respect. </t>
    </r>
  </si>
  <si>
    <t>SHOES WALL SHELVES WS3 ( 22'-1" x 1'-2" x 6'-9" )</t>
  </si>
  <si>
    <r>
      <t xml:space="preserve">Providing making and fixing shoes wall shelves WS3 making display back panel in partal wood frame with front side 10 mm mdf sheet in deco paint finish with front side shelving unit making shelves in partal wood frame with both side in 15 mm mdf sheet both side deco paint finish with inner side for space making for led strip light with fitting , as per design , complete in all respect . </t>
    </r>
    <r>
      <rPr>
        <i/>
        <sz val="11"/>
        <color rgb="FFC00000"/>
        <rFont val="Arial"/>
        <family val="2"/>
      </rPr>
      <t xml:space="preserve">Note :- Led Strip light is not included in this cost . </t>
    </r>
  </si>
  <si>
    <t>PAINT WORK ON WALLS</t>
  </si>
  <si>
    <t>SHOES WALL SHELVES WS3 ( 7'-3-1/2" x 1'-2" x 6'-9" )</t>
  </si>
  <si>
    <t>Providing making and fixing shoes wall shelf WS4 display making display making structure with 1" square ms pipe 18 swg prime quality deco paint finish with inner side for shlef support making structure with angle iron for mdf shelf support making shelf with 15 mm mdf sheet both side deco paint finish with fitting , as per design , complete in all respect .</t>
  </si>
  <si>
    <t>MIRROR PASTE ON MDF CLADDING ( 2'-6"x9'-6")</t>
  </si>
  <si>
    <r>
      <t>Providing making and fixing mirror paste on Mdf wall making 6 mm beveled looking glass paste with silicone &amp; tape,including the cost of side 1/2"x1" ms pipe 18 swg prime quality deco paint finish fix aside mirror , as per design , complete in all respect .</t>
    </r>
    <r>
      <rPr>
        <i/>
        <sz val="11"/>
        <color rgb="FFC00000"/>
        <rFont val="Arial"/>
        <family val="2"/>
      </rPr>
      <t xml:space="preserve"> Note :- Led Strip light is not included in this cost . </t>
    </r>
  </si>
  <si>
    <t>SHOES WALL SHELVES WS3 ( 8' x 1'-2" x 6'-9" )</t>
  </si>
  <si>
    <t>SHOES WALL SHELF WS4 ( 2'-6" x 1'-2" x 6'-9" )</t>
  </si>
  <si>
    <t>REAR STORAGE CABINET ( 9'-1-1/2" x 1'-6" x 2'-6" )</t>
  </si>
  <si>
    <t>MS LOGO ( 7'-6" x 3' )</t>
  </si>
  <si>
    <t xml:space="preserve">Providing making and fixing ms logo in white deco paint finish fix on wall as per design , complete in all respect </t>
  </si>
  <si>
    <t>SH1 DISPLAY + PODIUM ( 4' x 1'-10"x 8' )</t>
  </si>
  <si>
    <t>FH1 DISPLAY + PODIUM-1 ( 2'-3" x 1'-10" x 8' )</t>
  </si>
  <si>
    <t>SH1 DISPLAY + PODIUM ( 5' x 1'-10"x 8' )</t>
  </si>
  <si>
    <t>ACCESSORIES DISPLAY-1 ( 5'-2" x 7' )</t>
  </si>
  <si>
    <t>SHOES WALL SHELF WS5</t>
  </si>
  <si>
    <r>
      <t xml:space="preserve">Providing making and fixing shoes wall shelves WS5 making display back panel in partal wood frame with front side 10 mm mdf sheet in deco paint finish with front side shelving unit making shelves in partal wood frame with both side in 15 mm mdf sheet both side deco paint finish with inner side for space making for led strip light with fitting ,including the cost of front side broder in partal wood frame deco paint finish , as per design , complete in all respect . </t>
    </r>
    <r>
      <rPr>
        <i/>
        <sz val="11"/>
        <color rgb="FFC00000"/>
        <rFont val="Arial"/>
        <family val="2"/>
      </rPr>
      <t xml:space="preserve">Note :- Led Strip light is not included in this cost . </t>
    </r>
  </si>
  <si>
    <t>ELEVATION-D</t>
  </si>
  <si>
    <t>MDF DUMMY COLUMN</t>
  </si>
  <si>
    <t xml:space="preserve">ELEVATION-C </t>
  </si>
  <si>
    <t>FH2 DISPLAY + PODIUM-1 ( 4'-9" x 1'-10" x 8' )</t>
  </si>
  <si>
    <t>FEMALE AREA CASH COUNTER ( 10'x2'-6"x3'-6" )</t>
  </si>
  <si>
    <t xml:space="preserve">SHOES WALL SHELF WS5 ( 6'-6" x 5'-6" )  + FLOOR STANDING ACCESSORIES DISPLAY ( 6'-6" x 5'-6" ) </t>
  </si>
  <si>
    <t>Providing making and fixing accessories display+shoes wall shelf WS5 making display main structure in partal wood frame with front side 10+10 mm mdf sheet deco paint finish and for side border making border in 15 mm mdf sheet size 2" square in deco paint finish fix arround accessories display with inner side 1/2" wide ss adjustable channel for accessories display with front (88 nos) ss hocks fix with ss adjustable channel with fitting , and back side shoes display making display shlf with partal wood frame both side 10 mm mdf sheet deco paint finish fix with low height wall , as per design , complete in all respect .</t>
  </si>
  <si>
    <t>STACKING TABLE ST1-1 ( 4'DIA )</t>
  </si>
  <si>
    <r>
      <t xml:space="preserve">Providing making and fixing stacking table ST1 making table base legs round shape in kikar wood in deco paint finish with table top making table top with 15+10+6 mm mdf sheet in deco paint finish with fitting only led trip light space &amp; fitting included .as per design , complete in all respect .  </t>
    </r>
    <r>
      <rPr>
        <i/>
        <sz val="11"/>
        <color rgb="FFC00000"/>
        <rFont val="Arial"/>
        <family val="2"/>
      </rPr>
      <t xml:space="preserve">Note :- Led Strip light is not included in this cost . </t>
    </r>
  </si>
  <si>
    <r>
      <t xml:space="preserve">HANGING DISPLAY HD1 (1'-6" x 4'-4") :- </t>
    </r>
    <r>
      <rPr>
        <sz val="11"/>
        <color theme="1"/>
        <rFont val="Arial"/>
        <family val="2"/>
      </rPr>
      <t>Providing making and fixing making round base display main structure in 1" dia ms pipe 16 swg prime quality deco paint finish structure with base podium 15mm mdf sheet deco paint finish , as per design ,complete in all respect .</t>
    </r>
  </si>
  <si>
    <t>Providing making and fixing shoe shelf display -4 making display main structure in ms pipe 1 " square prime quality deco paint finish and for stacking shelving making shelves with 15 mm mdf sheet in deco paint finish with fitting , as per design , complete in all respect .</t>
  </si>
  <si>
    <t>Providing making and fixing Stacking table -2 making table base with 15+15mm mdf sheet deco painted top for stacking 15+15 mm mdf sheet deco paint finish with fitting , as per design , complete in all respect .</t>
  </si>
  <si>
    <r>
      <rPr>
        <b/>
        <sz val="11"/>
        <color theme="1"/>
        <rFont val="Arial"/>
        <family val="2"/>
      </rPr>
      <t>STACKING TABLE ST4 (4'-3" x 1'-3" x 2') :-</t>
    </r>
    <r>
      <rPr>
        <sz val="11"/>
        <color theme="1"/>
        <rFont val="Arial"/>
        <family val="2"/>
      </rPr>
      <t xml:space="preserve"> Providing making and fixing stacking table ST4 making table base with 6" dia ms pipe deco paint finish with top for stacking making main structure with ms frame 1"x1" with 10 mm mdf sheet cladding deco paint finish and for box making box structure with 15 mm mdf sheet deco paint finish with fitting , as per design , complete in all respect .</t>
    </r>
  </si>
  <si>
    <r>
      <t xml:space="preserve">Providing making and fixing shoes wall shelves WS1 making display back panel in partal wood frame with front side 10 mm mdf sheet in deco paint finish with front side shelving unit making shelves in partal wood frame with both side in 15 mm mdf sheet both side deco paint finish with inner side for space making for led strip light with fitting ,including the cost of front side broder in partal wood frame deco paint finish , as per design , complete in all respect . </t>
    </r>
    <r>
      <rPr>
        <i/>
        <sz val="11"/>
        <color rgb="FFC00000"/>
        <rFont val="Arial"/>
        <family val="2"/>
      </rPr>
      <t xml:space="preserve">Note :- Led Strip light is not included in this cost . </t>
    </r>
  </si>
  <si>
    <t>SHOES WALL SHELF WS1 ( COLUMN ASIDE )</t>
  </si>
  <si>
    <t>Providing making and fiixng alocobond sheet of holland make cladding making with 18 swg Ms pipe (1" x 2") sheet size (3' x 6') thickness 4mm fix on front side building with approved color , as per design , complete in all respect.</t>
  </si>
  <si>
    <t>POLYCARBONATED SHUTTER</t>
  </si>
  <si>
    <r>
      <t xml:space="preserve">Providing and fitting </t>
    </r>
    <r>
      <rPr>
        <i/>
        <sz val="11"/>
        <color rgb="FFC00000"/>
        <rFont val="Arial"/>
        <family val="2"/>
      </rPr>
      <t xml:space="preserve">Polycarbonate profiles shutter </t>
    </r>
    <r>
      <rPr>
        <sz val="11"/>
        <color theme="1"/>
        <rFont val="Arial"/>
        <family val="2"/>
      </rPr>
      <t>with roller shutter chain motor,</t>
    </r>
    <r>
      <rPr>
        <i/>
        <sz val="11"/>
        <color rgb="FFC00000"/>
        <rFont val="Arial"/>
        <family val="2"/>
      </rPr>
      <t xml:space="preserve"> (limit switch Manual operating System, S.S keys with switch box, </t>
    </r>
    <r>
      <rPr>
        <sz val="11"/>
        <color theme="1"/>
        <rFont val="Arial"/>
        <family val="2"/>
      </rPr>
      <t>as per layout, including the cost of installment and transportation ,complete in all respect.</t>
    </r>
  </si>
  <si>
    <r>
      <t xml:space="preserve">Providing and fitting tile laying with chemical bond as per approved layout tile cost upto </t>
    </r>
    <r>
      <rPr>
        <i/>
        <sz val="11"/>
        <color rgb="FFC00000"/>
        <rFont val="Arial"/>
        <family val="2"/>
      </rPr>
      <t xml:space="preserve">3500/m2 </t>
    </r>
    <r>
      <rPr>
        <sz val="11"/>
        <rFont val="Arial"/>
        <family val="2"/>
      </rPr>
      <t xml:space="preserve">with carriage, wastage, matching colour pigment, as per design, complete in all respect. </t>
    </r>
  </si>
  <si>
    <t>ELEVATION-E ( FRONT ELEVATION )</t>
  </si>
  <si>
    <r>
      <t xml:space="preserve">Providing and applying </t>
    </r>
    <r>
      <rPr>
        <i/>
        <sz val="11"/>
        <color rgb="FFC00000"/>
        <rFont val="Arial"/>
        <family val="2"/>
      </rPr>
      <t xml:space="preserve"> 1"to1.5" thick</t>
    </r>
    <r>
      <rPr>
        <sz val="11"/>
        <rFont val="Arial"/>
        <family val="2"/>
      </rPr>
      <t xml:space="preserve"> floor cement plaster (1:4) using 1-part of grey cement and 4- parts of  local sand to floor i/c curing, complete in all respects.</t>
    </r>
  </si>
  <si>
    <t>B</t>
  </si>
  <si>
    <t>TA/DA</t>
  </si>
  <si>
    <t xml:space="preserve">TOTAL </t>
  </si>
  <si>
    <r>
      <rPr>
        <b/>
        <sz val="12"/>
        <color rgb="FFC00000"/>
        <rFont val="Arial"/>
        <family val="2"/>
      </rPr>
      <t>SUBJECT:</t>
    </r>
    <r>
      <rPr>
        <b/>
        <sz val="12"/>
        <rFont val="Arial"/>
        <family val="2"/>
      </rPr>
      <t xml:space="preserve"> PAYMENT SCHEDULE  FOR LAMA STORE ( DOLMEN MALL ) KARACHI</t>
    </r>
  </si>
  <si>
    <t>24/7/2024</t>
  </si>
  <si>
    <t>Retention  ( for 8 months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</si>
</sst>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1" formatCode="_(* #,##0_);_(* \(#,##0\);_(* &quot;-&quot;_);_(@_)"/>
    <numFmt numFmtId="43" formatCode="_(* #,##0.00_);_(* \(#,##0.00\);_(* &quot;-&quot;??_);_(@_)"/>
    <numFmt numFmtId="164" formatCode="_(&quot;$&quot;* #,##0.00_);_(&quot;$&quot;* \(#,##0.00\);_(&quot;$&quot;* &quot;-&quot;??_);_(@_)"/>
    <numFmt numFmtId="165" formatCode="_(* #,##0_);_(* \(#,##0\);_(* &quot;-&quot;??_);_(@_)"/>
    <numFmt numFmtId="166" formatCode="_(* #,##0.0_);_(* \(#,##0.0\);_(* &quot;-&quot;??_);_(@_)"/>
    <numFmt numFmtId="167" formatCode="0_)"/>
    <numFmt numFmtId="168" formatCode="0."/>
    <numFmt numFmtId="169" formatCode="_-* #,##0.00\ _F_-;\-* #,##0.00\ _F_-;_-* &quot;-&quot;??\ _F_-;_-@_-"/>
    <numFmt numFmtId="170" formatCode="0.0000000"/>
    <numFmt numFmtId="171" formatCode="#,##0."/>
    <numFmt numFmtId="172" formatCode="&quot;$&quot;#"/>
    <numFmt numFmtId="173" formatCode="&quot;$&quot;#."/>
    <numFmt numFmtId="174" formatCode="mmmm\ d\,\ yyyy"/>
    <numFmt numFmtId="175" formatCode="m\o\n\th\ d\,\ yyyy"/>
    <numFmt numFmtId="176" formatCode="_(* #,##0.00_);_(* \(#,##0.00\);_(* \-??_);_(@_)"/>
    <numFmt numFmtId="177" formatCode="#.00"/>
    <numFmt numFmtId="178" formatCode="#"/>
    <numFmt numFmtId="179" formatCode="0.0"/>
    <numFmt numFmtId="180" formatCode="00%"/>
  </numFmts>
  <fonts count="86">
    <font>
      <sz val="11"/>
      <color theme="1"/>
      <name val="Calibri"/>
      <family val="2"/>
      <scheme val="minor"/>
    </font>
    <font>
      <sz val="11"/>
      <color theme="1"/>
      <name val="Calibri"/>
      <family val="2"/>
      <scheme val="minor"/>
    </font>
    <font>
      <b/>
      <sz val="11"/>
      <color theme="1"/>
      <name val="Arial"/>
      <family val="2"/>
    </font>
    <font>
      <b/>
      <sz val="12"/>
      <color theme="1"/>
      <name val="Arial"/>
      <family val="2"/>
    </font>
    <font>
      <b/>
      <sz val="14"/>
      <color theme="1"/>
      <name val="Arial"/>
      <family val="2"/>
    </font>
    <font>
      <sz val="11"/>
      <color theme="1"/>
      <name val="Arial"/>
      <family val="2"/>
    </font>
    <font>
      <sz val="11"/>
      <color theme="1"/>
      <name val="Lucida Sans Unicode"/>
      <family val="2"/>
    </font>
    <font>
      <sz val="11"/>
      <name val="Arial"/>
      <family val="2"/>
    </font>
    <font>
      <b/>
      <sz val="14"/>
      <color theme="1"/>
      <name val="Calibri"/>
      <family val="2"/>
      <scheme val="minor"/>
    </font>
    <font>
      <sz val="9"/>
      <color theme="1"/>
      <name val="Calibri"/>
      <family val="2"/>
      <scheme val="minor"/>
    </font>
    <font>
      <b/>
      <i/>
      <sz val="11"/>
      <color theme="1"/>
      <name val="Calibri"/>
      <family val="2"/>
      <scheme val="minor"/>
    </font>
    <font>
      <b/>
      <sz val="14"/>
      <color theme="1"/>
      <name val="Calibri"/>
      <family val="2"/>
    </font>
    <font>
      <b/>
      <i/>
      <sz val="12"/>
      <color rgb="FFC00000"/>
      <name val="Arial"/>
      <family val="2"/>
    </font>
    <font>
      <b/>
      <sz val="12"/>
      <color rgb="FFC00000"/>
      <name val="Arial"/>
      <family val="2"/>
    </font>
    <font>
      <sz val="12"/>
      <color rgb="FFC00000"/>
      <name val="Calibri"/>
      <family val="2"/>
      <scheme val="minor"/>
    </font>
    <font>
      <b/>
      <i/>
      <sz val="11"/>
      <color rgb="FFC00000"/>
      <name val="Arial"/>
      <family val="2"/>
    </font>
    <font>
      <sz val="12"/>
      <name val="Arial"/>
      <family val="2"/>
    </font>
    <font>
      <sz val="12"/>
      <color theme="1"/>
      <name val="Arial"/>
      <family val="2"/>
    </font>
    <font>
      <b/>
      <sz val="11"/>
      <name val="Arial"/>
      <family val="2"/>
    </font>
    <font>
      <i/>
      <sz val="11"/>
      <color rgb="FFC00000"/>
      <name val="Arial"/>
      <family val="2"/>
    </font>
    <font>
      <b/>
      <sz val="12"/>
      <color indexed="8"/>
      <name val="Arial"/>
      <family val="2"/>
    </font>
    <font>
      <b/>
      <i/>
      <sz val="14"/>
      <color theme="1"/>
      <name val="Arial"/>
      <family val="2"/>
    </font>
    <font>
      <b/>
      <i/>
      <sz val="12"/>
      <color theme="1"/>
      <name val="Arial"/>
      <family val="2"/>
    </font>
    <font>
      <b/>
      <i/>
      <sz val="10"/>
      <color theme="1"/>
      <name val="Arial"/>
      <family val="2"/>
    </font>
    <font>
      <b/>
      <sz val="14"/>
      <color rgb="FFC00000"/>
      <name val="Calibri"/>
      <family val="2"/>
      <scheme val="minor"/>
    </font>
    <font>
      <b/>
      <sz val="11"/>
      <color rgb="FFC00000"/>
      <name val="Arial"/>
      <family val="2"/>
    </font>
    <font>
      <b/>
      <sz val="14"/>
      <color rgb="FFC00000"/>
      <name val="Arial"/>
      <family val="2"/>
    </font>
    <font>
      <b/>
      <i/>
      <sz val="14"/>
      <color rgb="FFC00000"/>
      <name val="Arial"/>
      <family val="2"/>
    </font>
    <font>
      <i/>
      <sz val="14"/>
      <color rgb="FFC00000"/>
      <name val="Calibri"/>
      <family val="2"/>
      <scheme val="minor"/>
    </font>
    <font>
      <b/>
      <sz val="12"/>
      <name val="Arial"/>
      <family val="2"/>
    </font>
    <font>
      <sz val="11"/>
      <color theme="1" tint="0.34998626667073579"/>
      <name val="Arial"/>
      <family val="2"/>
    </font>
    <font>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sz val="10"/>
      <color rgb="FF000000"/>
      <name val="Times New Roman"/>
      <family val="1"/>
    </font>
    <font>
      <sz val="1"/>
      <color indexed="8"/>
      <name val="Courier"/>
      <family val="3"/>
    </font>
    <font>
      <sz val="10"/>
      <color indexed="8"/>
      <name val="Courier"/>
      <family val="3"/>
    </font>
    <font>
      <sz val="12"/>
      <color indexed="8"/>
      <name val="Courier"/>
      <family val="3"/>
    </font>
    <font>
      <i/>
      <sz val="11"/>
      <color indexed="23"/>
      <name val="Calibri"/>
      <family val="2"/>
    </font>
    <font>
      <sz val="11"/>
      <color indexed="17"/>
      <name val="Calibri"/>
      <family val="2"/>
    </font>
    <font>
      <b/>
      <sz val="1"/>
      <color indexed="8"/>
      <name val="Courier"/>
      <family val="3"/>
    </font>
    <font>
      <b/>
      <sz val="11"/>
      <color indexed="56"/>
      <name val="Calibri"/>
      <family val="2"/>
    </font>
    <font>
      <b/>
      <sz val="18"/>
      <color indexed="8"/>
      <name val="Courier"/>
      <family val="3"/>
    </font>
    <font>
      <b/>
      <sz val="18"/>
      <name val="Arial"/>
      <family val="2"/>
    </font>
    <font>
      <b/>
      <sz val="12"/>
      <color indexed="8"/>
      <name val="Courier"/>
      <family val="3"/>
    </font>
    <font>
      <u/>
      <sz val="10"/>
      <color indexed="12"/>
      <name val="Arial"/>
      <family val="2"/>
    </font>
    <font>
      <sz val="11"/>
      <color indexed="62"/>
      <name val="Calibri"/>
      <family val="2"/>
    </font>
    <font>
      <sz val="11"/>
      <color indexed="52"/>
      <name val="Calibri"/>
      <family val="2"/>
    </font>
    <font>
      <sz val="11"/>
      <color indexed="60"/>
      <name val="Calibri"/>
      <family val="2"/>
    </font>
    <font>
      <sz val="12"/>
      <name val="Courier"/>
      <family val="3"/>
    </font>
    <font>
      <sz val="11"/>
      <color rgb="FF000000"/>
      <name val="Calibri"/>
      <family val="2"/>
    </font>
    <font>
      <b/>
      <sz val="11"/>
      <color indexed="63"/>
      <name val="Calibri"/>
      <family val="2"/>
    </font>
    <font>
      <b/>
      <sz val="18"/>
      <color indexed="56"/>
      <name val="Cambria"/>
      <family val="2"/>
    </font>
    <font>
      <sz val="11"/>
      <color indexed="10"/>
      <name val="Calibri"/>
      <family val="2"/>
    </font>
    <font>
      <sz val="11"/>
      <name val="Calibri"/>
      <family val="2"/>
    </font>
    <font>
      <b/>
      <i/>
      <sz val="14"/>
      <color rgb="FFC00000"/>
      <name val="Calibri"/>
      <family val="2"/>
      <scheme val="minor"/>
    </font>
    <font>
      <sz val="11"/>
      <color theme="1"/>
      <name val="Century Gothic"/>
      <family val="2"/>
    </font>
    <font>
      <sz val="9"/>
      <name val="Arial"/>
      <family val="2"/>
    </font>
    <font>
      <b/>
      <i/>
      <sz val="14"/>
      <name val="Arial"/>
      <family val="2"/>
    </font>
    <font>
      <b/>
      <sz val="15"/>
      <color indexed="56"/>
      <name val="Calibri"/>
      <family val="2"/>
    </font>
    <font>
      <sz val="14"/>
      <name val="Cambria"/>
      <family val="2"/>
      <scheme val="major"/>
    </font>
    <font>
      <b/>
      <sz val="13"/>
      <color indexed="56"/>
      <name val="Calibri"/>
      <family val="2"/>
    </font>
    <font>
      <sz val="12"/>
      <name val="Times New Roman"/>
      <family val="1"/>
    </font>
    <font>
      <sz val="10"/>
      <name val="Century Gothic"/>
      <family val="2"/>
    </font>
    <font>
      <b/>
      <sz val="18"/>
      <name val="Cambria"/>
      <family val="2"/>
      <scheme val="major"/>
    </font>
    <font>
      <b/>
      <sz val="11"/>
      <color indexed="8"/>
      <name val="Calibri"/>
      <family val="2"/>
    </font>
    <font>
      <b/>
      <sz val="12"/>
      <color rgb="FFC00000"/>
      <name val="Calibri"/>
      <family val="2"/>
      <scheme val="minor"/>
    </font>
    <font>
      <b/>
      <sz val="14"/>
      <color rgb="FFC00000"/>
      <name val="Calibri"/>
      <family val="2"/>
    </font>
    <font>
      <b/>
      <sz val="14"/>
      <name val="Arial"/>
      <family val="2"/>
    </font>
    <font>
      <b/>
      <sz val="14"/>
      <name val="Calibri"/>
      <family val="2"/>
    </font>
    <font>
      <b/>
      <sz val="14"/>
      <color rgb="FFFF0000"/>
      <name val="Arial"/>
      <family val="2"/>
    </font>
    <font>
      <b/>
      <sz val="12"/>
      <name val="Calibri"/>
      <family val="2"/>
    </font>
    <font>
      <b/>
      <sz val="13"/>
      <color rgb="FFC00000"/>
      <name val="Arial"/>
      <family val="2"/>
    </font>
    <font>
      <b/>
      <sz val="13"/>
      <name val="Arial"/>
      <family val="2"/>
    </font>
    <font>
      <sz val="12"/>
      <name val="Calibri"/>
      <family val="2"/>
    </font>
    <font>
      <sz val="14"/>
      <name val="Calibri"/>
      <family val="2"/>
    </font>
    <font>
      <sz val="12"/>
      <color indexed="8"/>
      <name val="Arial"/>
      <family val="2"/>
    </font>
    <font>
      <b/>
      <sz val="12"/>
      <color rgb="FFC00000"/>
      <name val="Calibri"/>
      <family val="2"/>
    </font>
    <font>
      <b/>
      <sz val="11"/>
      <color indexed="8"/>
      <name val="Arial"/>
      <family val="2"/>
    </font>
    <font>
      <sz val="10"/>
      <name val="Lucida Sans Unicode"/>
      <family val="2"/>
    </font>
    <font>
      <sz val="11"/>
      <color indexed="8"/>
      <name val="Arial"/>
      <family val="2"/>
    </font>
    <font>
      <b/>
      <sz val="11"/>
      <color theme="1"/>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79998168889431442"/>
        <bgColor indexed="64"/>
      </patternFill>
    </fill>
    <fill>
      <patternFill patternType="solid">
        <fgColor them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right/>
      <top/>
      <bottom style="hair">
        <color indexed="64"/>
      </bottom>
      <diagonal/>
    </border>
  </borders>
  <cellStyleXfs count="343">
    <xf numFmtId="0" fontId="0" fillId="0" borderId="0"/>
    <xf numFmtId="43" fontId="1" fillId="0" borderId="0" applyFont="0" applyFill="0" applyBorder="0" applyAlignment="0" applyProtection="0"/>
    <xf numFmtId="0" fontId="6" fillId="0" borderId="0"/>
    <xf numFmtId="0" fontId="6" fillId="0" borderId="0"/>
    <xf numFmtId="0" fontId="31" fillId="0" borderId="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7" borderId="0" applyNumberFormat="0" applyBorder="0" applyAlignment="0" applyProtection="0"/>
    <xf numFmtId="0" fontId="32" fillId="10" borderId="0" applyNumberFormat="0" applyBorder="0" applyAlignment="0" applyProtection="0"/>
    <xf numFmtId="0" fontId="32" fillId="13" borderId="0" applyNumberFormat="0" applyBorder="0" applyAlignment="0" applyProtection="0"/>
    <xf numFmtId="0" fontId="33" fillId="14"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21" borderId="0" applyNumberFormat="0" applyBorder="0" applyAlignment="0" applyProtection="0"/>
    <xf numFmtId="0" fontId="34" fillId="5" borderId="0" applyNumberFormat="0" applyBorder="0" applyAlignment="0" applyProtection="0"/>
    <xf numFmtId="0" fontId="35" fillId="22" borderId="12" applyNumberFormat="0" applyAlignment="0" applyProtection="0"/>
    <xf numFmtId="0" fontId="36" fillId="23" borderId="13" applyNumberFormat="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2" fillId="0" borderId="0" applyFont="0" applyFill="0" applyBorder="0" applyAlignment="0" applyProtection="0"/>
    <xf numFmtId="43" fontId="37" fillId="0" borderId="0" applyFont="0" applyFill="0" applyBorder="0" applyAlignment="0" applyProtection="0"/>
    <xf numFmtId="43" fontId="32"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ill="0" applyBorder="0" applyAlignment="0" applyProtection="0"/>
    <xf numFmtId="43" fontId="37" fillId="0" borderId="0" applyFont="0" applyFill="0" applyBorder="0" applyAlignment="0" applyProtection="0"/>
    <xf numFmtId="167" fontId="37" fillId="0" borderId="0" applyFont="0" applyFill="0" applyBorder="0" applyAlignment="0" applyProtection="0"/>
    <xf numFmtId="168" fontId="37" fillId="0" borderId="0" applyFont="0" applyFill="0" applyBorder="0" applyAlignment="0" applyProtection="0"/>
    <xf numFmtId="169" fontId="37" fillId="0" borderId="0" applyFont="0" applyFill="0" applyBorder="0" applyAlignment="0" applyProtection="0"/>
    <xf numFmtId="43" fontId="7" fillId="0" borderId="0" applyFont="0" applyFill="0" applyBorder="0" applyAlignment="0" applyProtection="0"/>
    <xf numFmtId="168" fontId="37" fillId="0" borderId="0" applyFont="0" applyFill="0" applyBorder="0" applyAlignment="0" applyProtection="0"/>
    <xf numFmtId="43" fontId="37" fillId="0" borderId="0" applyFont="0" applyFill="0" applyBorder="0" applyAlignment="0" applyProtection="0"/>
    <xf numFmtId="0" fontId="37" fillId="0" borderId="0" applyFont="0" applyFill="0" applyBorder="0" applyAlignment="0" applyProtection="0"/>
    <xf numFmtId="43" fontId="3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70" fontId="16" fillId="0" borderId="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applyFont="0" applyFill="0" applyBorder="0" applyAlignment="0" applyProtection="0"/>
    <xf numFmtId="171" fontId="39" fillId="0" borderId="0">
      <protection locked="0"/>
    </xf>
    <xf numFmtId="171" fontId="39" fillId="0" borderId="0">
      <protection locked="0"/>
    </xf>
    <xf numFmtId="171" fontId="39" fillId="0" borderId="0">
      <protection locked="0"/>
    </xf>
    <xf numFmtId="171" fontId="39" fillId="0" borderId="0">
      <protection locked="0"/>
    </xf>
    <xf numFmtId="164" fontId="37" fillId="0" borderId="0" applyFont="0" applyFill="0" applyBorder="0" applyAlignment="0" applyProtection="0"/>
    <xf numFmtId="172" fontId="40" fillId="0" borderId="0">
      <protection locked="0"/>
    </xf>
    <xf numFmtId="173" fontId="39" fillId="0" borderId="0">
      <protection locked="0"/>
    </xf>
    <xf numFmtId="173" fontId="39" fillId="0" borderId="0">
      <protection locked="0"/>
    </xf>
    <xf numFmtId="173" fontId="39" fillId="0" borderId="0">
      <protection locked="0"/>
    </xf>
    <xf numFmtId="173" fontId="39" fillId="0" borderId="0">
      <protection locked="0"/>
    </xf>
    <xf numFmtId="0" fontId="40" fillId="0" borderId="0">
      <protection locked="0"/>
    </xf>
    <xf numFmtId="174" fontId="16" fillId="0" borderId="0" applyFill="0" applyBorder="0" applyAlignment="0" applyProtection="0"/>
    <xf numFmtId="174" fontId="16" fillId="0" borderId="0" applyFill="0" applyBorder="0" applyAlignment="0" applyProtection="0"/>
    <xf numFmtId="174" fontId="16" fillId="0" borderId="0" applyFill="0" applyBorder="0" applyAlignment="0" applyProtection="0"/>
    <xf numFmtId="175" fontId="41" fillId="0" borderId="0">
      <protection locked="0"/>
    </xf>
    <xf numFmtId="176" fontId="37" fillId="0" borderId="0"/>
    <xf numFmtId="0" fontId="37" fillId="0" borderId="0"/>
    <xf numFmtId="0" fontId="37" fillId="0" borderId="0"/>
    <xf numFmtId="0" fontId="37" fillId="0" borderId="0"/>
    <xf numFmtId="0" fontId="42" fillId="0" borderId="0" applyNumberFormat="0" applyFill="0" applyBorder="0" applyAlignment="0" applyProtection="0"/>
    <xf numFmtId="177" fontId="40" fillId="0" borderId="0">
      <protection locked="0"/>
    </xf>
    <xf numFmtId="2" fontId="16" fillId="0" borderId="0" applyFill="0" applyBorder="0" applyAlignment="0" applyProtection="0"/>
    <xf numFmtId="2" fontId="16" fillId="0" borderId="0" applyFill="0" applyBorder="0" applyAlignment="0" applyProtection="0"/>
    <xf numFmtId="2" fontId="16" fillId="0" borderId="0" applyFill="0" applyBorder="0" applyAlignment="0" applyProtection="0"/>
    <xf numFmtId="177" fontId="41" fillId="0" borderId="0">
      <protection locked="0"/>
    </xf>
    <xf numFmtId="0" fontId="43" fillId="6" borderId="0" applyNumberFormat="0" applyBorder="0" applyAlignment="0" applyProtection="0"/>
    <xf numFmtId="0" fontId="44" fillId="0" borderId="0">
      <protection locked="0"/>
    </xf>
    <xf numFmtId="0" fontId="44" fillId="0" borderId="0">
      <protection locked="0"/>
    </xf>
    <xf numFmtId="0" fontId="44" fillId="0" borderId="0">
      <protection locked="0"/>
    </xf>
    <xf numFmtId="0" fontId="44" fillId="0" borderId="0">
      <protection locked="0"/>
    </xf>
    <xf numFmtId="0" fontId="44" fillId="0" borderId="0">
      <protection locked="0"/>
    </xf>
    <xf numFmtId="0" fontId="44" fillId="0" borderId="0">
      <protection locked="0"/>
    </xf>
    <xf numFmtId="0" fontId="45" fillId="0" borderId="14" applyNumberFormat="0" applyFill="0" applyAlignment="0" applyProtection="0"/>
    <xf numFmtId="0" fontId="45" fillId="0" borderId="0" applyNumberFormat="0" applyFill="0" applyBorder="0" applyAlignment="0" applyProtection="0"/>
    <xf numFmtId="178" fontId="46" fillId="0" borderId="0">
      <protection locked="0"/>
    </xf>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178" fontId="46" fillId="0" borderId="0">
      <protection locked="0"/>
    </xf>
    <xf numFmtId="178" fontId="48" fillId="0" borderId="0">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178" fontId="48" fillId="0" borderId="0">
      <protection locked="0"/>
    </xf>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0" fillId="9" borderId="12" applyNumberFormat="0" applyAlignment="0" applyProtection="0"/>
    <xf numFmtId="0" fontId="51" fillId="0" borderId="15" applyNumberFormat="0" applyFill="0" applyAlignment="0" applyProtection="0"/>
    <xf numFmtId="0" fontId="52" fillId="24" borderId="0" applyNumberFormat="0" applyBorder="0" applyAlignment="0" applyProtection="0"/>
    <xf numFmtId="0" fontId="6" fillId="0" borderId="0"/>
    <xf numFmtId="0" fontId="53" fillId="0" borderId="0"/>
    <xf numFmtId="0" fontId="37" fillId="0" borderId="0"/>
    <xf numFmtId="0" fontId="37" fillId="0" borderId="0"/>
    <xf numFmtId="0" fontId="53" fillId="0" borderId="0"/>
    <xf numFmtId="0" fontId="31" fillId="0" borderId="0"/>
    <xf numFmtId="0" fontId="5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1" fillId="0" borderId="0"/>
    <xf numFmtId="0" fontId="38" fillId="0" borderId="0"/>
    <xf numFmtId="0" fontId="31" fillId="0" borderId="0"/>
    <xf numFmtId="0" fontId="7" fillId="0" borderId="0"/>
    <xf numFmtId="0" fontId="54" fillId="0" borderId="0"/>
    <xf numFmtId="0" fontId="37" fillId="0" borderId="0"/>
    <xf numFmtId="0" fontId="37" fillId="25" borderId="16" applyNumberFormat="0" applyFont="0" applyAlignment="0" applyProtection="0"/>
    <xf numFmtId="0" fontId="55" fillId="22" borderId="17" applyNumberFormat="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0" fontId="56" fillId="0" borderId="0" applyNumberFormat="0" applyFill="0" applyBorder="0" applyAlignment="0" applyProtection="0"/>
    <xf numFmtId="0" fontId="16" fillId="0" borderId="18" applyNumberFormat="0" applyFill="0" applyAlignment="0" applyProtection="0"/>
    <xf numFmtId="0" fontId="16" fillId="0" borderId="18" applyNumberFormat="0" applyFill="0" applyAlignment="0" applyProtection="0"/>
    <xf numFmtId="0" fontId="16" fillId="0" borderId="18" applyNumberFormat="0" applyFill="0" applyAlignment="0" applyProtection="0"/>
    <xf numFmtId="0" fontId="57" fillId="0" borderId="0" applyNumberFormat="0" applyFill="0" applyBorder="0" applyAlignment="0" applyProtection="0"/>
    <xf numFmtId="0" fontId="58" fillId="0" borderId="0">
      <alignment vertical="center"/>
    </xf>
    <xf numFmtId="41" fontId="37" fillId="0" borderId="0" applyFont="0" applyFill="0" applyBorder="0" applyAlignment="0" applyProtection="0"/>
    <xf numFmtId="0" fontId="37" fillId="0" borderId="0"/>
    <xf numFmtId="0" fontId="37" fillId="0" borderId="0"/>
    <xf numFmtId="43" fontId="32" fillId="0" borderId="0" applyNumberFormat="0" applyFont="0" applyBorder="0" applyAlignment="0" applyProtection="0"/>
    <xf numFmtId="43" fontId="37"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60" fillId="0" borderId="0" applyFont="0" applyFill="0" applyBorder="0" applyAlignment="0" applyProtection="0"/>
    <xf numFmtId="164" fontId="37" fillId="0" borderId="0" applyFont="0" applyFill="0" applyBorder="0" applyAlignment="0" applyProtection="0"/>
    <xf numFmtId="0" fontId="49" fillId="0" borderId="0" applyNumberFormat="0" applyFill="0" applyBorder="0" applyAlignment="0" applyProtection="0">
      <alignment vertical="top"/>
      <protection locked="0"/>
    </xf>
    <xf numFmtId="0" fontId="1" fillId="0" borderId="0"/>
    <xf numFmtId="0" fontId="1" fillId="0" borderId="0"/>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Alignment="0"/>
    <xf numFmtId="0" fontId="37" fillId="0" borderId="0"/>
    <xf numFmtId="0" fontId="1" fillId="0" borderId="0"/>
    <xf numFmtId="0" fontId="37" fillId="0" borderId="0"/>
    <xf numFmtId="0" fontId="37" fillId="0" borderId="0"/>
    <xf numFmtId="0" fontId="37" fillId="0" borderId="0"/>
    <xf numFmtId="0" fontId="37" fillId="0" borderId="0"/>
    <xf numFmtId="0" fontId="37" fillId="0" borderId="0"/>
    <xf numFmtId="0" fontId="37" fillId="0" borderId="0"/>
    <xf numFmtId="9" fontId="60" fillId="0" borderId="0" applyFont="0" applyFill="0" applyBorder="0" applyAlignment="0" applyProtection="0"/>
    <xf numFmtId="0" fontId="61" fillId="0" borderId="0">
      <alignment vertical="top"/>
    </xf>
    <xf numFmtId="0" fontId="37" fillId="0" borderId="0"/>
    <xf numFmtId="0" fontId="32" fillId="26" borderId="0" applyNumberFormat="0" applyBorder="0" applyAlignment="0" applyProtection="0"/>
    <xf numFmtId="0" fontId="32"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32" fillId="31"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32" fillId="34" borderId="0" applyNumberFormat="0" applyBorder="0" applyAlignment="0" applyProtection="0"/>
    <xf numFmtId="0" fontId="32" fillId="29" borderId="0" applyNumberFormat="0" applyBorder="0" applyAlignment="0" applyProtection="0"/>
    <xf numFmtId="0" fontId="32" fillId="32" borderId="0" applyNumberFormat="0" applyBorder="0" applyAlignment="0" applyProtection="0"/>
    <xf numFmtId="0" fontId="32" fillId="35" borderId="0" applyNumberFormat="0" applyBorder="0" applyAlignment="0" applyProtection="0"/>
    <xf numFmtId="0" fontId="33" fillId="36"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2" borderId="0" applyNumberFormat="0" applyBorder="0" applyAlignment="0" applyProtection="0"/>
    <xf numFmtId="0" fontId="33" fillId="37" borderId="0" applyNumberFormat="0" applyBorder="0" applyAlignment="0" applyProtection="0"/>
    <xf numFmtId="0" fontId="33" fillId="38" borderId="0" applyNumberFormat="0" applyBorder="0" applyAlignment="0" applyProtection="0"/>
    <xf numFmtId="0" fontId="33" fillId="43" borderId="0" applyNumberFormat="0" applyBorder="0" applyAlignment="0" applyProtection="0"/>
    <xf numFmtId="0" fontId="34" fillId="27" borderId="0" applyNumberFormat="0" applyBorder="0" applyAlignment="0" applyProtection="0"/>
    <xf numFmtId="0" fontId="35" fillId="44" borderId="12" applyNumberFormat="0" applyAlignment="0" applyProtection="0"/>
    <xf numFmtId="0" fontId="36" fillId="45" borderId="13" applyNumberFormat="0" applyAlignment="0" applyProtection="0"/>
    <xf numFmtId="179" fontId="37" fillId="0" borderId="0" applyFont="0" applyFill="0" applyBorder="0" applyAlignment="0" applyProtection="0"/>
    <xf numFmtId="41" fontId="1" fillId="0" borderId="0" applyFont="0" applyFill="0" applyBorder="0" applyAlignment="0" applyProtection="0"/>
    <xf numFmtId="43"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applyFont="0" applyFill="0" applyBorder="0" applyAlignment="0" applyProtection="0"/>
    <xf numFmtId="176" fontId="37" fillId="0" borderId="0"/>
    <xf numFmtId="0" fontId="43" fillId="28" borderId="0" applyNumberFormat="0" applyBorder="0" applyAlignment="0" applyProtection="0"/>
    <xf numFmtId="0" fontId="63" fillId="0" borderId="20" applyNumberFormat="0" applyFill="0" applyAlignment="0" applyProtection="0"/>
    <xf numFmtId="0" fontId="64" fillId="2" borderId="0" applyNumberFormat="0" applyProtection="0">
      <alignment horizontal="center" vertical="top" wrapText="1"/>
    </xf>
    <xf numFmtId="0" fontId="65" fillId="0" borderId="21" applyNumberFormat="0" applyFill="0" applyAlignment="0" applyProtection="0"/>
    <xf numFmtId="0" fontId="50" fillId="31" borderId="12" applyNumberFormat="0" applyAlignment="0" applyProtection="0"/>
    <xf numFmtId="0" fontId="52" fillId="46" borderId="0" applyNumberFormat="0" applyBorder="0" applyAlignment="0" applyProtection="0"/>
    <xf numFmtId="0" fontId="1" fillId="0" borderId="0">
      <alignment horizontal="left" vertical="top" wrapText="1" indent="1"/>
    </xf>
    <xf numFmtId="0" fontId="1" fillId="0" borderId="0"/>
    <xf numFmtId="0" fontId="1" fillId="0" borderId="0"/>
    <xf numFmtId="0" fontId="37" fillId="0" borderId="0"/>
    <xf numFmtId="0" fontId="66" fillId="0" borderId="0"/>
    <xf numFmtId="0"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66" fillId="0" borderId="0"/>
    <xf numFmtId="0" fontId="1" fillId="0" borderId="0"/>
    <xf numFmtId="0" fontId="67" fillId="47" borderId="16" applyNumberFormat="0" applyAlignment="0" applyProtection="0"/>
    <xf numFmtId="0" fontId="55" fillId="44" borderId="17" applyNumberFormat="0" applyAlignment="0" applyProtection="0"/>
    <xf numFmtId="0" fontId="68" fillId="2" borderId="0" applyNumberFormat="0" applyBorder="0" applyProtection="0">
      <alignment horizontal="left" vertical="center"/>
    </xf>
    <xf numFmtId="0" fontId="69" fillId="0" borderId="22" applyNumberFormat="0" applyFill="0" applyAlignment="0" applyProtection="0"/>
    <xf numFmtId="0" fontId="67" fillId="0" borderId="0"/>
    <xf numFmtId="0" fontId="37" fillId="0" borderId="0"/>
    <xf numFmtId="43" fontId="37" fillId="0" borderId="0" applyFont="0" applyFill="0" applyBorder="0" applyAlignment="0" applyProtection="0"/>
    <xf numFmtId="43" fontId="37" fillId="0" borderId="0" applyFont="0" applyFill="0" applyBorder="0" applyAlignment="0" applyProtection="0"/>
    <xf numFmtId="0" fontId="83" fillId="0" borderId="23">
      <alignment horizontal="left"/>
    </xf>
    <xf numFmtId="0" fontId="37" fillId="0" borderId="0"/>
    <xf numFmtId="43" fontId="37" fillId="0" borderId="0" applyFont="0" applyFill="0" applyBorder="0" applyAlignment="0" applyProtection="0"/>
    <xf numFmtId="0" fontId="35" fillId="22" borderId="12" applyNumberFormat="0" applyAlignment="0" applyProtection="0"/>
    <xf numFmtId="0" fontId="35" fillId="22" borderId="12" applyNumberFormat="0" applyAlignment="0" applyProtection="0"/>
    <xf numFmtId="0" fontId="35" fillId="22" borderId="12" applyNumberFormat="0" applyAlignment="0" applyProtection="0"/>
    <xf numFmtId="0" fontId="35" fillId="22" borderId="12" applyNumberFormat="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67" fontId="37" fillId="0" borderId="0" applyFont="0" applyFill="0" applyBorder="0" applyAlignment="0" applyProtection="0"/>
    <xf numFmtId="168" fontId="37" fillId="0" borderId="0" applyFont="0" applyFill="0" applyBorder="0" applyAlignment="0" applyProtection="0"/>
    <xf numFmtId="168"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64" fontId="37" fillId="0" borderId="0" applyFont="0" applyFill="0" applyBorder="0" applyAlignment="0" applyProtection="0"/>
    <xf numFmtId="0" fontId="50" fillId="9" borderId="12" applyNumberFormat="0" applyAlignment="0" applyProtection="0"/>
    <xf numFmtId="0" fontId="50" fillId="9" borderId="12" applyNumberFormat="0" applyAlignment="0" applyProtection="0"/>
    <xf numFmtId="0" fontId="50" fillId="9" borderId="12" applyNumberFormat="0" applyAlignment="0" applyProtection="0"/>
    <xf numFmtId="0" fontId="50" fillId="9" borderId="12" applyNumberFormat="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25" borderId="16" applyNumberFormat="0" applyFont="0" applyAlignment="0" applyProtection="0"/>
    <xf numFmtId="0" fontId="37" fillId="25" borderId="16" applyNumberFormat="0" applyFont="0" applyAlignment="0" applyProtection="0"/>
    <xf numFmtId="0" fontId="37" fillId="25" borderId="16" applyNumberFormat="0" applyFont="0" applyAlignment="0" applyProtection="0"/>
    <xf numFmtId="0" fontId="37" fillId="25" borderId="16" applyNumberFormat="0" applyFont="0" applyAlignment="0" applyProtection="0"/>
    <xf numFmtId="0" fontId="37" fillId="25" borderId="16" applyNumberFormat="0" applyFont="0" applyAlignment="0" applyProtection="0"/>
    <xf numFmtId="0" fontId="37" fillId="25" borderId="16" applyNumberFormat="0" applyFont="0" applyAlignment="0" applyProtection="0"/>
    <xf numFmtId="0" fontId="55" fillId="22" borderId="17" applyNumberFormat="0" applyAlignment="0" applyProtection="0"/>
    <xf numFmtId="0" fontId="55" fillId="22" borderId="17" applyNumberFormat="0" applyAlignment="0" applyProtection="0"/>
    <xf numFmtId="0" fontId="55" fillId="22" borderId="17" applyNumberFormat="0" applyAlignment="0" applyProtection="0"/>
    <xf numFmtId="0" fontId="55" fillId="22" borderId="17" applyNumberFormat="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cellStyleXfs>
  <cellXfs count="179">
    <xf numFmtId="0" fontId="0" fillId="0" borderId="0" xfId="0"/>
    <xf numFmtId="0" fontId="0" fillId="0" borderId="1" xfId="0" applyBorder="1"/>
    <xf numFmtId="0" fontId="5" fillId="0" borderId="1" xfId="0" applyFont="1" applyBorder="1" applyAlignment="1">
      <alignment horizontal="center"/>
    </xf>
    <xf numFmtId="0" fontId="5" fillId="0" borderId="1" xfId="0" applyFont="1" applyBorder="1" applyAlignment="1">
      <alignment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xf>
    <xf numFmtId="0" fontId="10" fillId="0" borderId="7" xfId="0" applyFont="1" applyBorder="1" applyAlignment="1">
      <alignment horizontal="center" vertical="center"/>
    </xf>
    <xf numFmtId="0" fontId="9" fillId="0" borderId="7" xfId="0" applyFont="1" applyBorder="1" applyAlignment="1">
      <alignment horizontal="center" vertical="center"/>
    </xf>
    <xf numFmtId="0" fontId="8" fillId="2" borderId="6" xfId="0" applyFont="1" applyFill="1" applyBorder="1" applyAlignment="1">
      <alignment horizontal="left"/>
    </xf>
    <xf numFmtId="0" fontId="3" fillId="0" borderId="0" xfId="0" applyFont="1" applyAlignment="1">
      <alignment horizontal="center" vertical="center" wrapText="1"/>
    </xf>
    <xf numFmtId="0" fontId="8" fillId="2" borderId="3" xfId="0" applyFont="1" applyFill="1" applyBorder="1" applyAlignment="1">
      <alignment horizontal="left"/>
    </xf>
    <xf numFmtId="0" fontId="14" fillId="0" borderId="0" xfId="0" applyFont="1"/>
    <xf numFmtId="0" fontId="2" fillId="2" borderId="1" xfId="0" applyFont="1" applyFill="1" applyBorder="1" applyAlignment="1">
      <alignment vertical="center" wrapText="1"/>
    </xf>
    <xf numFmtId="0" fontId="5" fillId="0" borderId="1" xfId="3" applyFont="1" applyBorder="1" applyAlignment="1">
      <alignment vertical="top" wrapText="1"/>
    </xf>
    <xf numFmtId="0" fontId="2" fillId="2" borderId="1" xfId="0" applyFont="1" applyFill="1" applyBorder="1" applyAlignment="1">
      <alignment horizontal="center"/>
    </xf>
    <xf numFmtId="0" fontId="5" fillId="2" borderId="1" xfId="0" applyFont="1" applyFill="1" applyBorder="1" applyAlignment="1">
      <alignment horizontal="center"/>
    </xf>
    <xf numFmtId="0" fontId="17" fillId="2" borderId="1" xfId="0" applyFont="1" applyFill="1" applyBorder="1" applyAlignment="1">
      <alignment horizontal="center"/>
    </xf>
    <xf numFmtId="43" fontId="17" fillId="2" borderId="1" xfId="1" applyFont="1" applyFill="1" applyBorder="1" applyAlignment="1">
      <alignment horizontal="right"/>
    </xf>
    <xf numFmtId="0" fontId="7" fillId="0" borderId="1" xfId="0" applyFont="1" applyBorder="1" applyAlignment="1">
      <alignment horizontal="center"/>
    </xf>
    <xf numFmtId="43" fontId="5" fillId="2" borderId="1" xfId="1" applyFont="1" applyFill="1" applyBorder="1" applyAlignment="1">
      <alignment horizontal="right"/>
    </xf>
    <xf numFmtId="0" fontId="7" fillId="0" borderId="1" xfId="0" applyFont="1" applyBorder="1" applyAlignment="1">
      <alignment horizontal="left" vertical="center" wrapText="1"/>
    </xf>
    <xf numFmtId="165" fontId="7" fillId="2" borderId="1" xfId="1" applyNumberFormat="1" applyFont="1" applyFill="1" applyBorder="1" applyAlignment="1">
      <alignment horizontal="right"/>
    </xf>
    <xf numFmtId="0" fontId="2" fillId="2" borderId="1" xfId="0" applyFont="1" applyFill="1" applyBorder="1" applyAlignment="1">
      <alignment horizontal="center" vertical="center"/>
    </xf>
    <xf numFmtId="165" fontId="5" fillId="2" borderId="1" xfId="1" applyNumberFormat="1" applyFont="1" applyFill="1" applyBorder="1" applyAlignment="1">
      <alignment horizontal="center"/>
    </xf>
    <xf numFmtId="0" fontId="7" fillId="0" borderId="1" xfId="0" applyFont="1" applyBorder="1" applyAlignment="1">
      <alignment vertical="center" wrapText="1"/>
    </xf>
    <xf numFmtId="0" fontId="7" fillId="0" borderId="1" xfId="0" applyFont="1" applyBorder="1" applyAlignment="1">
      <alignment vertical="top" wrapText="1"/>
    </xf>
    <xf numFmtId="165" fontId="7" fillId="2" borderId="1" xfId="1" applyNumberFormat="1" applyFont="1" applyFill="1" applyBorder="1" applyAlignment="1">
      <alignment horizontal="center"/>
    </xf>
    <xf numFmtId="0" fontId="18" fillId="2" borderId="1" xfId="0" applyFont="1" applyFill="1" applyBorder="1" applyAlignment="1">
      <alignment vertical="top" wrapText="1"/>
    </xf>
    <xf numFmtId="0" fontId="2" fillId="2" borderId="1" xfId="0" applyFont="1" applyFill="1" applyBorder="1"/>
    <xf numFmtId="165" fontId="17" fillId="2" borderId="1" xfId="1" applyNumberFormat="1" applyFont="1" applyFill="1" applyBorder="1" applyAlignment="1">
      <alignment horizontal="center"/>
    </xf>
    <xf numFmtId="0" fontId="20" fillId="0" borderId="1" xfId="0" applyFont="1" applyBorder="1"/>
    <xf numFmtId="0" fontId="17" fillId="0" borderId="1" xfId="0" applyFont="1" applyBorder="1" applyAlignment="1">
      <alignment horizontal="center"/>
    </xf>
    <xf numFmtId="0" fontId="15" fillId="0" borderId="1" xfId="0" applyFont="1" applyBorder="1" applyAlignment="1">
      <alignment vertical="top" wrapText="1"/>
    </xf>
    <xf numFmtId="0" fontId="21" fillId="2" borderId="1" xfId="0" applyFont="1" applyFill="1" applyBorder="1" applyAlignment="1">
      <alignment horizontal="center"/>
    </xf>
    <xf numFmtId="0" fontId="5" fillId="3" borderId="1" xfId="0" applyFont="1" applyFill="1" applyBorder="1" applyAlignment="1">
      <alignment horizontal="center"/>
    </xf>
    <xf numFmtId="0" fontId="15" fillId="2" borderId="0" xfId="0" applyFont="1" applyFill="1" applyAlignment="1">
      <alignment horizontal="left"/>
    </xf>
    <xf numFmtId="0" fontId="14" fillId="2" borderId="0" xfId="0" applyFont="1" applyFill="1" applyAlignment="1">
      <alignment horizontal="left"/>
    </xf>
    <xf numFmtId="0" fontId="0" fillId="2" borderId="0" xfId="0" applyFill="1" applyAlignment="1">
      <alignment horizontal="left"/>
    </xf>
    <xf numFmtId="0" fontId="0" fillId="2" borderId="1" xfId="0" applyFill="1" applyBorder="1"/>
    <xf numFmtId="0" fontId="22" fillId="2" borderId="1" xfId="0" applyFont="1" applyFill="1" applyBorder="1" applyAlignment="1">
      <alignment horizontal="center" vertical="center"/>
    </xf>
    <xf numFmtId="0" fontId="24" fillId="0" borderId="1" xfId="0" applyFont="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165" fontId="3" fillId="2" borderId="1" xfId="1" applyNumberFormat="1" applyFont="1" applyFill="1" applyBorder="1" applyAlignment="1">
      <alignment vertical="center"/>
    </xf>
    <xf numFmtId="0" fontId="25" fillId="2" borderId="1" xfId="0" applyFont="1" applyFill="1" applyBorder="1" applyAlignment="1">
      <alignment horizontal="center" vertical="center"/>
    </xf>
    <xf numFmtId="0" fontId="26" fillId="2" borderId="1" xfId="0" applyFont="1" applyFill="1" applyBorder="1" applyAlignment="1">
      <alignment horizontal="center" vertical="center"/>
    </xf>
    <xf numFmtId="165" fontId="26" fillId="2" borderId="1" xfId="0" applyNumberFormat="1" applyFont="1" applyFill="1" applyBorder="1" applyAlignment="1">
      <alignment vertical="center"/>
    </xf>
    <xf numFmtId="0" fontId="28" fillId="2" borderId="11" xfId="0" applyFont="1" applyFill="1" applyBorder="1"/>
    <xf numFmtId="0" fontId="4" fillId="2" borderId="1" xfId="0" applyFont="1" applyFill="1" applyBorder="1" applyAlignment="1">
      <alignment horizontal="center"/>
    </xf>
    <xf numFmtId="165" fontId="5" fillId="2" borderId="1" xfId="1" applyNumberFormat="1" applyFont="1" applyFill="1" applyBorder="1" applyAlignment="1">
      <alignment horizontal="right"/>
    </xf>
    <xf numFmtId="0" fontId="3" fillId="2" borderId="0" xfId="0" applyFont="1" applyFill="1"/>
    <xf numFmtId="0" fontId="0" fillId="2" borderId="0" xfId="0" applyFill="1"/>
    <xf numFmtId="0" fontId="7" fillId="2" borderId="1" xfId="0" applyFont="1" applyFill="1" applyBorder="1"/>
    <xf numFmtId="166" fontId="7" fillId="2" borderId="1" xfId="1" applyNumberFormat="1" applyFont="1" applyFill="1" applyBorder="1"/>
    <xf numFmtId="0" fontId="2" fillId="2" borderId="1" xfId="0" applyFont="1" applyFill="1" applyBorder="1" applyAlignment="1">
      <alignment vertical="center"/>
    </xf>
    <xf numFmtId="0" fontId="5" fillId="2" borderId="1" xfId="0" applyFont="1" applyFill="1" applyBorder="1" applyAlignment="1">
      <alignment horizontal="center" vertical="center"/>
    </xf>
    <xf numFmtId="0" fontId="18" fillId="2" borderId="1" xfId="0" applyFont="1" applyFill="1" applyBorder="1" applyAlignment="1">
      <alignment vertical="center" wrapText="1"/>
    </xf>
    <xf numFmtId="0" fontId="15" fillId="2" borderId="0" xfId="0" applyFont="1" applyFill="1" applyAlignment="1">
      <alignment horizontal="left" vertical="center"/>
    </xf>
    <xf numFmtId="14" fontId="18" fillId="2" borderId="0" xfId="0" applyNumberFormat="1" applyFont="1" applyFill="1" applyAlignment="1">
      <alignment horizontal="center"/>
    </xf>
    <xf numFmtId="0" fontId="7" fillId="3" borderId="1" xfId="0" applyFont="1" applyFill="1" applyBorder="1" applyAlignment="1">
      <alignment horizontal="center"/>
    </xf>
    <xf numFmtId="0" fontId="27" fillId="2" borderId="1" xfId="0" applyFont="1" applyFill="1" applyBorder="1" applyAlignment="1">
      <alignment horizontal="left"/>
    </xf>
    <xf numFmtId="0" fontId="29" fillId="2" borderId="1" xfId="0" applyFont="1" applyFill="1" applyBorder="1" applyAlignment="1">
      <alignment horizontal="center" vertical="center"/>
    </xf>
    <xf numFmtId="0" fontId="2" fillId="2" borderId="0" xfId="0" applyFont="1" applyFill="1" applyAlignment="1">
      <alignment horizontal="center"/>
    </xf>
    <xf numFmtId="0" fontId="27" fillId="2" borderId="19" xfId="0" applyFont="1" applyFill="1" applyBorder="1" applyAlignment="1">
      <alignment horizontal="left"/>
    </xf>
    <xf numFmtId="0" fontId="8" fillId="2" borderId="8" xfId="0" applyFont="1" applyFill="1" applyBorder="1" applyAlignment="1">
      <alignment horizontal="left" vertical="center"/>
    </xf>
    <xf numFmtId="0" fontId="7"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5" fillId="0" borderId="1" xfId="3" applyFont="1" applyBorder="1" applyAlignment="1">
      <alignment vertical="center" wrapText="1"/>
    </xf>
    <xf numFmtId="0" fontId="13" fillId="2" borderId="1" xfId="0" applyFont="1" applyFill="1" applyBorder="1" applyAlignment="1">
      <alignment horizontal="center" vertical="center"/>
    </xf>
    <xf numFmtId="0" fontId="7" fillId="3" borderId="1" xfId="0" applyFont="1" applyFill="1" applyBorder="1" applyAlignment="1">
      <alignment vertical="center" wrapText="1"/>
    </xf>
    <xf numFmtId="0" fontId="0" fillId="3" borderId="1" xfId="0" applyFill="1" applyBorder="1"/>
    <xf numFmtId="0" fontId="4" fillId="2" borderId="1" xfId="0" applyFont="1" applyFill="1" applyBorder="1" applyAlignment="1">
      <alignment horizontal="center" vertical="center"/>
    </xf>
    <xf numFmtId="165" fontId="5" fillId="2" borderId="1" xfId="1" applyNumberFormat="1" applyFont="1" applyFill="1" applyBorder="1"/>
    <xf numFmtId="165" fontId="4" fillId="2" borderId="1" xfId="0" applyNumberFormat="1" applyFont="1" applyFill="1" applyBorder="1" applyAlignment="1">
      <alignment vertical="center"/>
    </xf>
    <xf numFmtId="165" fontId="59" fillId="2" borderId="1" xfId="0" applyNumberFormat="1" applyFont="1" applyFill="1" applyBorder="1"/>
    <xf numFmtId="0" fontId="13" fillId="2" borderId="1" xfId="0" applyFont="1" applyFill="1" applyBorder="1" applyAlignment="1">
      <alignment vertical="center" wrapText="1"/>
    </xf>
    <xf numFmtId="0" fontId="13" fillId="2" borderId="1" xfId="0" applyFont="1" applyFill="1" applyBorder="1" applyAlignment="1">
      <alignment vertical="center"/>
    </xf>
    <xf numFmtId="0" fontId="25" fillId="2" borderId="1" xfId="0" applyFont="1" applyFill="1" applyBorder="1" applyAlignment="1">
      <alignment vertical="top" wrapText="1"/>
    </xf>
    <xf numFmtId="0" fontId="7" fillId="0" borderId="1" xfId="1" applyNumberFormat="1" applyFont="1" applyBorder="1" applyAlignment="1">
      <alignment horizontal="center"/>
    </xf>
    <xf numFmtId="0" fontId="13" fillId="2" borderId="1" xfId="0" applyFont="1" applyFill="1" applyBorder="1"/>
    <xf numFmtId="0" fontId="18" fillId="3" borderId="1" xfId="0" applyFont="1" applyFill="1" applyBorder="1" applyAlignment="1">
      <alignment horizontal="center" vertical="center"/>
    </xf>
    <xf numFmtId="0" fontId="18" fillId="3" borderId="1" xfId="0" applyFont="1" applyFill="1" applyBorder="1" applyAlignment="1">
      <alignment vertical="center" wrapText="1"/>
    </xf>
    <xf numFmtId="0" fontId="18" fillId="2" borderId="1" xfId="0" applyFont="1" applyFill="1" applyBorder="1" applyAlignment="1">
      <alignment horizontal="center" vertical="center"/>
    </xf>
    <xf numFmtId="0" fontId="62" fillId="2" borderId="1" xfId="0" applyFont="1" applyFill="1" applyBorder="1" applyAlignment="1">
      <alignment horizontal="center"/>
    </xf>
    <xf numFmtId="0" fontId="16" fillId="3" borderId="1" xfId="0" applyFont="1" applyFill="1" applyBorder="1" applyAlignment="1">
      <alignment horizontal="center"/>
    </xf>
    <xf numFmtId="43" fontId="16" fillId="2" borderId="1" xfId="1" applyFont="1" applyFill="1" applyBorder="1" applyAlignment="1">
      <alignment horizontal="right"/>
    </xf>
    <xf numFmtId="0" fontId="2" fillId="2" borderId="1" xfId="0" applyFont="1" applyFill="1" applyBorder="1" applyAlignment="1">
      <alignment horizontal="left" wrapText="1"/>
    </xf>
    <xf numFmtId="0" fontId="10" fillId="0" borderId="0" xfId="0" applyFont="1" applyAlignment="1">
      <alignment horizontal="center" vertical="center"/>
    </xf>
    <xf numFmtId="0" fontId="26" fillId="0" borderId="0" xfId="0" applyFont="1"/>
    <xf numFmtId="15" fontId="70" fillId="2" borderId="0" xfId="0" applyNumberFormat="1" applyFont="1" applyFill="1" applyAlignment="1">
      <alignment horizontal="center"/>
    </xf>
    <xf numFmtId="0" fontId="72" fillId="2" borderId="10" xfId="0" applyFont="1" applyFill="1" applyBorder="1" applyAlignment="1">
      <alignment horizontal="left"/>
    </xf>
    <xf numFmtId="165" fontId="26" fillId="2" borderId="19" xfId="1" quotePrefix="1" applyNumberFormat="1" applyFont="1" applyFill="1" applyBorder="1"/>
    <xf numFmtId="0" fontId="73" fillId="2" borderId="19" xfId="0" applyFont="1" applyFill="1" applyBorder="1"/>
    <xf numFmtId="0" fontId="4" fillId="0" borderId="0" xfId="4" applyFont="1"/>
    <xf numFmtId="43" fontId="74" fillId="0" borderId="0" xfId="1" applyFont="1" applyFill="1"/>
    <xf numFmtId="0" fontId="73" fillId="0" borderId="0" xfId="0" applyFont="1"/>
    <xf numFmtId="0" fontId="29" fillId="48" borderId="1" xfId="0" applyFont="1" applyFill="1" applyBorder="1" applyAlignment="1">
      <alignment horizontal="center"/>
    </xf>
    <xf numFmtId="0" fontId="29" fillId="48" borderId="1" xfId="0" applyFont="1" applyFill="1" applyBorder="1" applyAlignment="1">
      <alignment horizontal="center" vertical="center"/>
    </xf>
    <xf numFmtId="0" fontId="75" fillId="0" borderId="1" xfId="0" applyFont="1" applyBorder="1"/>
    <xf numFmtId="0" fontId="13" fillId="0" borderId="1" xfId="0" applyFont="1" applyBorder="1" applyAlignment="1">
      <alignment horizontal="left" vertical="center"/>
    </xf>
    <xf numFmtId="9" fontId="29" fillId="0" borderId="1" xfId="0" applyNumberFormat="1" applyFont="1" applyBorder="1" applyAlignment="1">
      <alignment horizontal="center" vertical="center"/>
    </xf>
    <xf numFmtId="165" fontId="29" fillId="0" borderId="1" xfId="0" applyNumberFormat="1" applyFont="1" applyBorder="1" applyAlignment="1">
      <alignment horizontal="center" vertical="center"/>
    </xf>
    <xf numFmtId="9" fontId="29" fillId="49" borderId="1" xfId="0" applyNumberFormat="1" applyFont="1" applyFill="1" applyBorder="1" applyAlignment="1">
      <alignment horizontal="right" vertical="center"/>
    </xf>
    <xf numFmtId="0" fontId="29" fillId="49" borderId="1" xfId="0" applyFont="1" applyFill="1" applyBorder="1" applyAlignment="1">
      <alignment horizontal="left"/>
    </xf>
    <xf numFmtId="9" fontId="29" fillId="49" borderId="1" xfId="0" applyNumberFormat="1" applyFont="1" applyFill="1" applyBorder="1" applyAlignment="1">
      <alignment horizontal="center" vertical="center"/>
    </xf>
    <xf numFmtId="165" fontId="29" fillId="49" borderId="1" xfId="0" applyNumberFormat="1" applyFont="1" applyFill="1" applyBorder="1" applyAlignment="1">
      <alignment horizontal="center" vertical="center"/>
    </xf>
    <xf numFmtId="0" fontId="75" fillId="0" borderId="1" xfId="0" applyFont="1" applyBorder="1" applyAlignment="1">
      <alignment horizontal="right"/>
    </xf>
    <xf numFmtId="0" fontId="76" fillId="3" borderId="1" xfId="0" applyFont="1" applyFill="1" applyBorder="1" applyAlignment="1">
      <alignment horizontal="left" vertical="center" wrapText="1"/>
    </xf>
    <xf numFmtId="9" fontId="77" fillId="0" borderId="1" xfId="0" applyNumberFormat="1" applyFont="1" applyBorder="1" applyAlignment="1">
      <alignment horizontal="center" vertical="center"/>
    </xf>
    <xf numFmtId="165" fontId="77" fillId="0" borderId="1" xfId="0" applyNumberFormat="1" applyFont="1" applyBorder="1" applyAlignment="1">
      <alignment horizontal="center" vertical="center"/>
    </xf>
    <xf numFmtId="0" fontId="78" fillId="0" borderId="1" xfId="0" applyFont="1" applyBorder="1"/>
    <xf numFmtId="0" fontId="76" fillId="3" borderId="1" xfId="0" applyFont="1" applyFill="1" applyBorder="1" applyAlignment="1">
      <alignment vertical="center" wrapText="1"/>
    </xf>
    <xf numFmtId="9" fontId="29" fillId="49" borderId="1" xfId="1" applyNumberFormat="1" applyFont="1" applyFill="1" applyBorder="1" applyAlignment="1">
      <alignment horizontal="right" vertical="center"/>
    </xf>
    <xf numFmtId="0" fontId="79" fillId="49" borderId="1" xfId="0" applyFont="1" applyFill="1" applyBorder="1"/>
    <xf numFmtId="0" fontId="72" fillId="49" borderId="1" xfId="0" applyFont="1" applyFill="1" applyBorder="1" applyAlignment="1">
      <alignment horizontal="center" vertical="center"/>
    </xf>
    <xf numFmtId="9" fontId="72" fillId="49" borderId="1" xfId="0" applyNumberFormat="1" applyFont="1" applyFill="1" applyBorder="1" applyAlignment="1">
      <alignment horizontal="center" vertical="center"/>
    </xf>
    <xf numFmtId="165" fontId="72" fillId="49" borderId="1" xfId="0" applyNumberFormat="1" applyFont="1" applyFill="1" applyBorder="1" applyAlignment="1">
      <alignment horizontal="center"/>
    </xf>
    <xf numFmtId="0" fontId="72" fillId="2" borderId="1" xfId="0" applyFont="1" applyFill="1" applyBorder="1"/>
    <xf numFmtId="0" fontId="72" fillId="2" borderId="1" xfId="0" applyFont="1" applyFill="1" applyBorder="1" applyAlignment="1">
      <alignment horizontal="center"/>
    </xf>
    <xf numFmtId="0" fontId="80" fillId="0" borderId="0" xfId="0" applyFont="1" applyAlignment="1">
      <alignment horizontal="left"/>
    </xf>
    <xf numFmtId="0" fontId="5" fillId="0" borderId="0" xfId="0" applyFont="1"/>
    <xf numFmtId="0" fontId="78" fillId="0" borderId="0" xfId="0" applyFont="1"/>
    <xf numFmtId="0" fontId="81" fillId="0" borderId="0" xfId="0" applyFont="1" applyAlignment="1">
      <alignment horizontal="left"/>
    </xf>
    <xf numFmtId="180" fontId="78" fillId="0" borderId="0" xfId="0" applyNumberFormat="1" applyFont="1" applyAlignment="1">
      <alignment horizontal="center"/>
    </xf>
    <xf numFmtId="0" fontId="78" fillId="0" borderId="0" xfId="0" applyFont="1" applyAlignment="1">
      <alignment horizontal="center"/>
    </xf>
    <xf numFmtId="0" fontId="75" fillId="0" borderId="0" xfId="0" applyFont="1" applyAlignment="1">
      <alignment horizontal="center" vertical="center"/>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78" fillId="0" borderId="0" xfId="0" applyFont="1" applyAlignment="1">
      <alignment horizontal="center" vertical="center"/>
    </xf>
    <xf numFmtId="0" fontId="5" fillId="0" borderId="0" xfId="0" applyFont="1" applyAlignment="1">
      <alignment horizontal="left"/>
    </xf>
    <xf numFmtId="0" fontId="8" fillId="2" borderId="6" xfId="0" applyFont="1" applyFill="1" applyBorder="1" applyAlignment="1">
      <alignment horizontal="left" vertical="center"/>
    </xf>
    <xf numFmtId="0" fontId="18" fillId="0" borderId="1" xfId="0" applyFont="1" applyBorder="1" applyAlignment="1">
      <alignment vertical="top" wrapText="1"/>
    </xf>
    <xf numFmtId="0" fontId="2" fillId="2" borderId="1" xfId="0" applyFont="1" applyFill="1" applyBorder="1" applyAlignment="1">
      <alignment wrapText="1"/>
    </xf>
    <xf numFmtId="0" fontId="2" fillId="3" borderId="1" xfId="0" applyFont="1" applyFill="1" applyBorder="1"/>
    <xf numFmtId="165" fontId="5" fillId="2" borderId="1" xfId="209" applyNumberFormat="1" applyFont="1" applyFill="1" applyBorder="1" applyAlignment="1">
      <alignment horizontal="center"/>
    </xf>
    <xf numFmtId="0" fontId="5" fillId="0" borderId="1" xfId="0" applyFont="1" applyBorder="1" applyAlignment="1">
      <alignment wrapText="1"/>
    </xf>
    <xf numFmtId="165" fontId="0" fillId="0" borderId="0" xfId="0" applyNumberFormat="1"/>
    <xf numFmtId="0" fontId="82" fillId="2" borderId="1" xfId="0" applyFont="1" applyFill="1" applyBorder="1"/>
    <xf numFmtId="0" fontId="7" fillId="2" borderId="1" xfId="0" applyFont="1" applyFill="1" applyBorder="1" applyAlignment="1">
      <alignment vertical="center" wrapText="1"/>
    </xf>
    <xf numFmtId="0" fontId="5" fillId="3" borderId="1" xfId="0" applyFont="1" applyFill="1" applyBorder="1" applyAlignment="1">
      <alignment wrapText="1"/>
    </xf>
    <xf numFmtId="0" fontId="2" fillId="3" borderId="1" xfId="0" applyFont="1" applyFill="1" applyBorder="1" applyAlignment="1">
      <alignment wrapText="1"/>
    </xf>
    <xf numFmtId="0" fontId="18" fillId="3" borderId="1" xfId="0" applyFont="1" applyFill="1" applyBorder="1" applyAlignment="1">
      <alignment vertical="top" wrapText="1"/>
    </xf>
    <xf numFmtId="0" fontId="18" fillId="3" borderId="1" xfId="171" applyFont="1" applyFill="1" applyBorder="1"/>
    <xf numFmtId="0" fontId="5" fillId="3" borderId="1" xfId="171" applyFont="1" applyFill="1" applyBorder="1" applyAlignment="1">
      <alignment horizontal="center"/>
    </xf>
    <xf numFmtId="0" fontId="2" fillId="2" borderId="1" xfId="3" applyFont="1" applyFill="1" applyBorder="1" applyAlignment="1">
      <alignment vertical="center" wrapText="1"/>
    </xf>
    <xf numFmtId="0" fontId="84" fillId="0" borderId="1" xfId="0" applyFont="1" applyBorder="1" applyAlignment="1">
      <alignment wrapText="1"/>
    </xf>
    <xf numFmtId="0" fontId="2" fillId="2" borderId="1" xfId="0" applyFont="1" applyFill="1" applyBorder="1" applyAlignment="1">
      <alignment vertical="top" wrapText="1"/>
    </xf>
    <xf numFmtId="43" fontId="5" fillId="2" borderId="1" xfId="1" applyFont="1" applyFill="1" applyBorder="1" applyAlignment="1">
      <alignment horizontal="center"/>
    </xf>
    <xf numFmtId="43" fontId="0" fillId="0" borderId="0" xfId="0" applyNumberFormat="1"/>
    <xf numFmtId="165" fontId="3" fillId="2" borderId="1" xfId="0" applyNumberFormat="1" applyFont="1" applyFill="1" applyBorder="1" applyAlignment="1">
      <alignment vertical="center"/>
    </xf>
    <xf numFmtId="43" fontId="85" fillId="2" borderId="0" xfId="0" applyNumberFormat="1" applyFont="1" applyFill="1"/>
    <xf numFmtId="0" fontId="30" fillId="2" borderId="0" xfId="0" applyFont="1" applyFill="1" applyAlignment="1">
      <alignment horizontal="center"/>
    </xf>
    <xf numFmtId="0" fontId="13" fillId="0" borderId="0" xfId="0" applyFont="1" applyAlignment="1">
      <alignment horizontal="left"/>
    </xf>
    <xf numFmtId="0" fontId="7" fillId="0" borderId="0" xfId="0" applyFont="1" applyAlignment="1">
      <alignment vertical="center" wrapText="1"/>
    </xf>
    <xf numFmtId="0" fontId="13" fillId="2" borderId="10" xfId="0" applyFont="1" applyFill="1" applyBorder="1" applyAlignment="1">
      <alignment horizontal="left" vertical="center"/>
    </xf>
    <xf numFmtId="0" fontId="13" fillId="2" borderId="11" xfId="0" applyFont="1" applyFill="1" applyBorder="1" applyAlignment="1">
      <alignment horizontal="left" vertical="center"/>
    </xf>
    <xf numFmtId="0" fontId="13" fillId="2" borderId="1" xfId="0" applyFont="1" applyFill="1" applyBorder="1" applyAlignment="1">
      <alignment horizontal="left" vertical="center" wrapText="1"/>
    </xf>
    <xf numFmtId="0" fontId="3" fillId="2" borderId="0" xfId="0" applyFont="1" applyFill="1" applyAlignment="1">
      <alignment horizontal="center" vertical="center" wrapText="1"/>
    </xf>
    <xf numFmtId="0" fontId="11" fillId="2" borderId="0" xfId="0" applyFont="1" applyFill="1" applyAlignment="1">
      <alignment horizontal="left"/>
    </xf>
    <xf numFmtId="0" fontId="11" fillId="2" borderId="7" xfId="0" applyFont="1" applyFill="1" applyBorder="1" applyAlignment="1">
      <alignment horizontal="left"/>
    </xf>
    <xf numFmtId="0" fontId="11" fillId="2" borderId="2"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8" fillId="2" borderId="0" xfId="0" applyFont="1" applyFill="1" applyAlignment="1">
      <alignment horizontal="left"/>
    </xf>
    <xf numFmtId="0" fontId="15" fillId="0" borderId="0" xfId="0" applyFont="1" applyAlignment="1">
      <alignment horizontal="left" vertical="center" wrapText="1"/>
    </xf>
    <xf numFmtId="0" fontId="16" fillId="0" borderId="0" xfId="0" applyFont="1" applyAlignment="1">
      <alignment horizontal="left" vertical="center" wrapText="1"/>
    </xf>
    <xf numFmtId="0" fontId="8" fillId="2" borderId="2" xfId="0" applyFont="1" applyFill="1" applyBorder="1" applyAlignment="1">
      <alignment horizontal="left" vertical="center"/>
    </xf>
    <xf numFmtId="0" fontId="8" fillId="2" borderId="9" xfId="0" applyFont="1" applyFill="1" applyBorder="1" applyAlignment="1">
      <alignment horizontal="left" vertical="center"/>
    </xf>
    <xf numFmtId="0" fontId="8" fillId="2" borderId="7" xfId="0" applyFont="1" applyFill="1" applyBorder="1" applyAlignment="1">
      <alignment horizontal="left"/>
    </xf>
    <xf numFmtId="0" fontId="0" fillId="2" borderId="2" xfId="0" applyFill="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9" fillId="2" borderId="6" xfId="0" applyFont="1" applyFill="1" applyBorder="1" applyAlignment="1">
      <alignment horizontal="center" vertical="center" wrapText="1"/>
    </xf>
    <xf numFmtId="0" fontId="9" fillId="2" borderId="0" xfId="0" applyFont="1" applyFill="1" applyAlignment="1">
      <alignment horizontal="center" vertical="center"/>
    </xf>
    <xf numFmtId="0" fontId="9" fillId="2" borderId="7" xfId="0" applyFont="1" applyFill="1" applyBorder="1" applyAlignment="1">
      <alignment horizontal="center" vertical="center"/>
    </xf>
    <xf numFmtId="0" fontId="8" fillId="0" borderId="0" xfId="0" applyFont="1" applyAlignment="1">
      <alignment horizontal="center"/>
    </xf>
    <xf numFmtId="0" fontId="29" fillId="0" borderId="0" xfId="0" applyFont="1" applyAlignment="1">
      <alignment horizontal="left" wrapText="1"/>
    </xf>
    <xf numFmtId="0" fontId="71" fillId="2" borderId="2" xfId="0" applyFont="1" applyFill="1" applyBorder="1" applyAlignment="1">
      <alignment horizontal="right"/>
    </xf>
  </cellXfs>
  <cellStyles count="343">
    <cellStyle name="20% - Accent1 2" xfId="5" xr:uid="{00000000-0005-0000-0000-000000000000}"/>
    <cellStyle name="20% - Accent1 2 2" xfId="179" xr:uid="{00000000-0005-0000-0000-000001000000}"/>
    <cellStyle name="20% - Accent2 2" xfId="6" xr:uid="{00000000-0005-0000-0000-000002000000}"/>
    <cellStyle name="20% - Accent2 2 2" xfId="180" xr:uid="{00000000-0005-0000-0000-000003000000}"/>
    <cellStyle name="20% - Accent3 2" xfId="7" xr:uid="{00000000-0005-0000-0000-000004000000}"/>
    <cellStyle name="20% - Accent3 2 2" xfId="181" xr:uid="{00000000-0005-0000-0000-000005000000}"/>
    <cellStyle name="20% - Accent4 2" xfId="8" xr:uid="{00000000-0005-0000-0000-000006000000}"/>
    <cellStyle name="20% - Accent4 2 2" xfId="182" xr:uid="{00000000-0005-0000-0000-000007000000}"/>
    <cellStyle name="20% - Accent5 2" xfId="9" xr:uid="{00000000-0005-0000-0000-000008000000}"/>
    <cellStyle name="20% - Accent5 2 2" xfId="183" xr:uid="{00000000-0005-0000-0000-000009000000}"/>
    <cellStyle name="20% - Accent6 2" xfId="10" xr:uid="{00000000-0005-0000-0000-00000A000000}"/>
    <cellStyle name="20% - Accent6 2 2" xfId="184" xr:uid="{00000000-0005-0000-0000-00000B000000}"/>
    <cellStyle name="40% - Accent1 2" xfId="11" xr:uid="{00000000-0005-0000-0000-00000C000000}"/>
    <cellStyle name="40% - Accent1 2 2" xfId="185" xr:uid="{00000000-0005-0000-0000-00000D000000}"/>
    <cellStyle name="40% - Accent2 2" xfId="12" xr:uid="{00000000-0005-0000-0000-00000E000000}"/>
    <cellStyle name="40% - Accent2 2 2" xfId="186" xr:uid="{00000000-0005-0000-0000-00000F000000}"/>
    <cellStyle name="40% - Accent3 2" xfId="13" xr:uid="{00000000-0005-0000-0000-000010000000}"/>
    <cellStyle name="40% - Accent3 2 2" xfId="187" xr:uid="{00000000-0005-0000-0000-000011000000}"/>
    <cellStyle name="40% - Accent4 2" xfId="14" xr:uid="{00000000-0005-0000-0000-000012000000}"/>
    <cellStyle name="40% - Accent4 2 2" xfId="188" xr:uid="{00000000-0005-0000-0000-000013000000}"/>
    <cellStyle name="40% - Accent5 2" xfId="15" xr:uid="{00000000-0005-0000-0000-000014000000}"/>
    <cellStyle name="40% - Accent5 2 2" xfId="189" xr:uid="{00000000-0005-0000-0000-000015000000}"/>
    <cellStyle name="40% - Accent6 2" xfId="16" xr:uid="{00000000-0005-0000-0000-000016000000}"/>
    <cellStyle name="40% - Accent6 2 2" xfId="190" xr:uid="{00000000-0005-0000-0000-000017000000}"/>
    <cellStyle name="60% - Accent1 2" xfId="17" xr:uid="{00000000-0005-0000-0000-000018000000}"/>
    <cellStyle name="60% - Accent1 2 2" xfId="191" xr:uid="{00000000-0005-0000-0000-000019000000}"/>
    <cellStyle name="60% - Accent2 2" xfId="18" xr:uid="{00000000-0005-0000-0000-00001A000000}"/>
    <cellStyle name="60% - Accent2 2 2" xfId="192" xr:uid="{00000000-0005-0000-0000-00001B000000}"/>
    <cellStyle name="60% - Accent3 2" xfId="19" xr:uid="{00000000-0005-0000-0000-00001C000000}"/>
    <cellStyle name="60% - Accent3 2 2" xfId="193" xr:uid="{00000000-0005-0000-0000-00001D000000}"/>
    <cellStyle name="60% - Accent4 2" xfId="20" xr:uid="{00000000-0005-0000-0000-00001E000000}"/>
    <cellStyle name="60% - Accent4 2 2" xfId="194" xr:uid="{00000000-0005-0000-0000-00001F000000}"/>
    <cellStyle name="60% - Accent5 2" xfId="21" xr:uid="{00000000-0005-0000-0000-000020000000}"/>
    <cellStyle name="60% - Accent5 2 2" xfId="195" xr:uid="{00000000-0005-0000-0000-000021000000}"/>
    <cellStyle name="60% - Accent6 2" xfId="22" xr:uid="{00000000-0005-0000-0000-000022000000}"/>
    <cellStyle name="60% - Accent6 2 2" xfId="196" xr:uid="{00000000-0005-0000-0000-000023000000}"/>
    <cellStyle name="Accent1 2" xfId="23" xr:uid="{00000000-0005-0000-0000-000024000000}"/>
    <cellStyle name="Accent1 2 2" xfId="197" xr:uid="{00000000-0005-0000-0000-000025000000}"/>
    <cellStyle name="Accent2 2" xfId="24" xr:uid="{00000000-0005-0000-0000-000026000000}"/>
    <cellStyle name="Accent2 2 2" xfId="198" xr:uid="{00000000-0005-0000-0000-000027000000}"/>
    <cellStyle name="Accent3 2" xfId="25" xr:uid="{00000000-0005-0000-0000-000028000000}"/>
    <cellStyle name="Accent3 2 2" xfId="199" xr:uid="{00000000-0005-0000-0000-000029000000}"/>
    <cellStyle name="Accent4 2" xfId="26" xr:uid="{00000000-0005-0000-0000-00002A000000}"/>
    <cellStyle name="Accent4 2 2" xfId="200" xr:uid="{00000000-0005-0000-0000-00002B000000}"/>
    <cellStyle name="Accent5 2" xfId="27" xr:uid="{00000000-0005-0000-0000-00002C000000}"/>
    <cellStyle name="Accent5 2 2" xfId="201" xr:uid="{00000000-0005-0000-0000-00002D000000}"/>
    <cellStyle name="Accent6 2" xfId="28" xr:uid="{00000000-0005-0000-0000-00002E000000}"/>
    <cellStyle name="Accent6 2 2" xfId="202" xr:uid="{00000000-0005-0000-0000-00002F000000}"/>
    <cellStyle name="Bad 2" xfId="29" xr:uid="{00000000-0005-0000-0000-000030000000}"/>
    <cellStyle name="Bad 2 2" xfId="203" xr:uid="{00000000-0005-0000-0000-000031000000}"/>
    <cellStyle name="Calculation 2" xfId="30" xr:uid="{00000000-0005-0000-0000-000032000000}"/>
    <cellStyle name="Calculation 2 2" xfId="204" xr:uid="{00000000-0005-0000-0000-000033000000}"/>
    <cellStyle name="Calculation 2 2 2" xfId="255" xr:uid="{00000000-0005-0000-0000-000034000000}"/>
    <cellStyle name="Calculation 2 3" xfId="256" xr:uid="{00000000-0005-0000-0000-000035000000}"/>
    <cellStyle name="Calculation 2 3 2" xfId="257" xr:uid="{00000000-0005-0000-0000-000036000000}"/>
    <cellStyle name="Calculation 2 4" xfId="258" xr:uid="{00000000-0005-0000-0000-000037000000}"/>
    <cellStyle name="Check Cell 2" xfId="31" xr:uid="{00000000-0005-0000-0000-000038000000}"/>
    <cellStyle name="Check Cell 2 2" xfId="205" xr:uid="{00000000-0005-0000-0000-000039000000}"/>
    <cellStyle name="Comma" xfId="1" builtinId="3"/>
    <cellStyle name="Comma [0] 2" xfId="144" xr:uid="{00000000-0005-0000-0000-00003B000000}"/>
    <cellStyle name="Comma [0] 2 2" xfId="206" xr:uid="{00000000-0005-0000-0000-00003C000000}"/>
    <cellStyle name="Comma [0] 3" xfId="207" xr:uid="{00000000-0005-0000-0000-00003D000000}"/>
    <cellStyle name="Comma 10" xfId="32" xr:uid="{00000000-0005-0000-0000-00003E000000}"/>
    <cellStyle name="Comma 10 2" xfId="33" xr:uid="{00000000-0005-0000-0000-00003F000000}"/>
    <cellStyle name="Comma 10 2 2" xfId="254" xr:uid="{00000000-0005-0000-0000-000040000000}"/>
    <cellStyle name="Comma 10 2 3" xfId="259" xr:uid="{00000000-0005-0000-0000-000041000000}"/>
    <cellStyle name="Comma 10 3" xfId="260" xr:uid="{00000000-0005-0000-0000-000042000000}"/>
    <cellStyle name="Comma 10 4" xfId="261" xr:uid="{00000000-0005-0000-0000-000043000000}"/>
    <cellStyle name="Comma 11" xfId="34" xr:uid="{00000000-0005-0000-0000-000044000000}"/>
    <cellStyle name="Comma 11 2" xfId="35" xr:uid="{00000000-0005-0000-0000-000045000000}"/>
    <cellStyle name="Comma 11 3" xfId="262" xr:uid="{00000000-0005-0000-0000-000046000000}"/>
    <cellStyle name="Comma 11 4" xfId="263" xr:uid="{00000000-0005-0000-0000-000047000000}"/>
    <cellStyle name="Comma 12" xfId="36" xr:uid="{00000000-0005-0000-0000-000048000000}"/>
    <cellStyle name="Comma 12 2" xfId="264" xr:uid="{00000000-0005-0000-0000-000049000000}"/>
    <cellStyle name="Comma 12 3" xfId="265" xr:uid="{00000000-0005-0000-0000-00004A000000}"/>
    <cellStyle name="Comma 13" xfId="37" xr:uid="{00000000-0005-0000-0000-00004B000000}"/>
    <cellStyle name="Comma 13 2" xfId="208" xr:uid="{00000000-0005-0000-0000-00004C000000}"/>
    <cellStyle name="Comma 14" xfId="209" xr:uid="{00000000-0005-0000-0000-00004D000000}"/>
    <cellStyle name="Comma 14 2" xfId="266" xr:uid="{00000000-0005-0000-0000-00004E000000}"/>
    <cellStyle name="Comma 15" xfId="210" xr:uid="{00000000-0005-0000-0000-00004F000000}"/>
    <cellStyle name="Comma 2" xfId="38" xr:uid="{00000000-0005-0000-0000-000050000000}"/>
    <cellStyle name="Comma 2 10" xfId="147" xr:uid="{00000000-0005-0000-0000-000051000000}"/>
    <cellStyle name="Comma 2 10 2" xfId="148" xr:uid="{00000000-0005-0000-0000-000052000000}"/>
    <cellStyle name="Comma 2 2" xfId="39" xr:uid="{00000000-0005-0000-0000-000053000000}"/>
    <cellStyle name="Comma 2 2 2" xfId="40" xr:uid="{00000000-0005-0000-0000-000054000000}"/>
    <cellStyle name="Comma 2 2 2 2" xfId="41" xr:uid="{00000000-0005-0000-0000-000055000000}"/>
    <cellStyle name="Comma 2 2 3" xfId="267" xr:uid="{00000000-0005-0000-0000-000056000000}"/>
    <cellStyle name="Comma 2 3" xfId="42" xr:uid="{00000000-0005-0000-0000-000057000000}"/>
    <cellStyle name="Comma 2 3 2" xfId="43" xr:uid="{00000000-0005-0000-0000-000058000000}"/>
    <cellStyle name="Comma 2 3 2 2" xfId="149" xr:uid="{00000000-0005-0000-0000-000059000000}"/>
    <cellStyle name="Comma 2 3 2 3" xfId="268" xr:uid="{00000000-0005-0000-0000-00005A000000}"/>
    <cellStyle name="Comma 2 3 3" xfId="269" xr:uid="{00000000-0005-0000-0000-00005B000000}"/>
    <cellStyle name="Comma 2 3 4" xfId="270" xr:uid="{00000000-0005-0000-0000-00005C000000}"/>
    <cellStyle name="Comma 2 4" xfId="44" xr:uid="{00000000-0005-0000-0000-00005D000000}"/>
    <cellStyle name="Comma 2 4 2" xfId="211" xr:uid="{00000000-0005-0000-0000-00005E000000}"/>
    <cellStyle name="Comma 2 4 3" xfId="271" xr:uid="{00000000-0005-0000-0000-00005F000000}"/>
    <cellStyle name="Comma 2 5" xfId="45" xr:uid="{00000000-0005-0000-0000-000060000000}"/>
    <cellStyle name="Comma 2 5 2" xfId="272" xr:uid="{00000000-0005-0000-0000-000061000000}"/>
    <cellStyle name="Comma 2 5 3" xfId="273" xr:uid="{00000000-0005-0000-0000-000062000000}"/>
    <cellStyle name="Comma 2 6" xfId="150" xr:uid="{00000000-0005-0000-0000-000063000000}"/>
    <cellStyle name="Comma 2 7" xfId="151" xr:uid="{00000000-0005-0000-0000-000064000000}"/>
    <cellStyle name="Comma 2 8" xfId="152" xr:uid="{00000000-0005-0000-0000-000065000000}"/>
    <cellStyle name="Comma 2 9" xfId="153" xr:uid="{00000000-0005-0000-0000-000066000000}"/>
    <cellStyle name="Comma 2_New Drains 19-02-2009" xfId="46" xr:uid="{00000000-0005-0000-0000-000067000000}"/>
    <cellStyle name="Comma 22" xfId="154" xr:uid="{00000000-0005-0000-0000-000068000000}"/>
    <cellStyle name="Comma 3" xfId="47" xr:uid="{00000000-0005-0000-0000-000069000000}"/>
    <cellStyle name="Comma 3 2" xfId="48" xr:uid="{00000000-0005-0000-0000-00006A000000}"/>
    <cellStyle name="Comma 3 2 2" xfId="212" xr:uid="{00000000-0005-0000-0000-00006B000000}"/>
    <cellStyle name="Comma 3 2 3" xfId="250" xr:uid="{00000000-0005-0000-0000-00006C000000}"/>
    <cellStyle name="Comma 3 3" xfId="49" xr:uid="{00000000-0005-0000-0000-00006D000000}"/>
    <cellStyle name="Comma 3 3 2" xfId="274" xr:uid="{00000000-0005-0000-0000-00006E000000}"/>
    <cellStyle name="Comma 3 3 3" xfId="275" xr:uid="{00000000-0005-0000-0000-00006F000000}"/>
    <cellStyle name="Comma 3 4" xfId="276" xr:uid="{00000000-0005-0000-0000-000070000000}"/>
    <cellStyle name="Comma 3 5" xfId="277" xr:uid="{00000000-0005-0000-0000-000071000000}"/>
    <cellStyle name="Comma 3_DHA Club - Rate Analysis (Plumbing)new file" xfId="50" xr:uid="{00000000-0005-0000-0000-000072000000}"/>
    <cellStyle name="Comma 4" xfId="51" xr:uid="{00000000-0005-0000-0000-000073000000}"/>
    <cellStyle name="Comma 4 2" xfId="52" xr:uid="{00000000-0005-0000-0000-000074000000}"/>
    <cellStyle name="Comma 4 2 2" xfId="278" xr:uid="{00000000-0005-0000-0000-000075000000}"/>
    <cellStyle name="Comma 4 2 3" xfId="279" xr:uid="{00000000-0005-0000-0000-000076000000}"/>
    <cellStyle name="Comma 4 3" xfId="155" xr:uid="{00000000-0005-0000-0000-000077000000}"/>
    <cellStyle name="Comma 4 3 2" xfId="213" xr:uid="{00000000-0005-0000-0000-000078000000}"/>
    <cellStyle name="Comma 4 3 2 2" xfId="214" xr:uid="{00000000-0005-0000-0000-000079000000}"/>
    <cellStyle name="Comma 4 3 2 2 2" xfId="215" xr:uid="{00000000-0005-0000-0000-00007A000000}"/>
    <cellStyle name="Comma 4 3 2 2 3" xfId="216" xr:uid="{00000000-0005-0000-0000-00007B000000}"/>
    <cellStyle name="Comma 4 3 2 2 3 2" xfId="217" xr:uid="{00000000-0005-0000-0000-00007C000000}"/>
    <cellStyle name="Comma 4 3 2 2 3 2 2" xfId="218" xr:uid="{00000000-0005-0000-0000-00007D000000}"/>
    <cellStyle name="Comma 4 3 3" xfId="280" xr:uid="{00000000-0005-0000-0000-00007E000000}"/>
    <cellStyle name="Comma 4 4" xfId="281" xr:uid="{00000000-0005-0000-0000-00007F000000}"/>
    <cellStyle name="Comma 4 5" xfId="282" xr:uid="{00000000-0005-0000-0000-000080000000}"/>
    <cellStyle name="Comma 5" xfId="53" xr:uid="{00000000-0005-0000-0000-000081000000}"/>
    <cellStyle name="Comma 5 2" xfId="219" xr:uid="{00000000-0005-0000-0000-000082000000}"/>
    <cellStyle name="Comma 5 3" xfId="283" xr:uid="{00000000-0005-0000-0000-000083000000}"/>
    <cellStyle name="Comma 6" xfId="54" xr:uid="{00000000-0005-0000-0000-000084000000}"/>
    <cellStyle name="Comma 6 2" xfId="55" xr:uid="{00000000-0005-0000-0000-000085000000}"/>
    <cellStyle name="Comma 6 2 2" xfId="220" xr:uid="{00000000-0005-0000-0000-000086000000}"/>
    <cellStyle name="Comma 6 3" xfId="251" xr:uid="{00000000-0005-0000-0000-000087000000}"/>
    <cellStyle name="Comma 6 4" xfId="284" xr:uid="{00000000-0005-0000-0000-000088000000}"/>
    <cellStyle name="Comma 7" xfId="56" xr:uid="{00000000-0005-0000-0000-000089000000}"/>
    <cellStyle name="Comma 7 2" xfId="221" xr:uid="{00000000-0005-0000-0000-00008A000000}"/>
    <cellStyle name="Comma 7 3" xfId="285" xr:uid="{00000000-0005-0000-0000-00008B000000}"/>
    <cellStyle name="Comma 8" xfId="57" xr:uid="{00000000-0005-0000-0000-00008C000000}"/>
    <cellStyle name="Comma 8 2" xfId="58" xr:uid="{00000000-0005-0000-0000-00008D000000}"/>
    <cellStyle name="Comma 8 2 2" xfId="286" xr:uid="{00000000-0005-0000-0000-00008E000000}"/>
    <cellStyle name="Comma 8 2 3" xfId="287" xr:uid="{00000000-0005-0000-0000-00008F000000}"/>
    <cellStyle name="Comma 8 3" xfId="59" xr:uid="{00000000-0005-0000-0000-000090000000}"/>
    <cellStyle name="Comma 8 3 2" xfId="288" xr:uid="{00000000-0005-0000-0000-000091000000}"/>
    <cellStyle name="Comma 8 3 3" xfId="289" xr:uid="{00000000-0005-0000-0000-000092000000}"/>
    <cellStyle name="Comma 8 4" xfId="290" xr:uid="{00000000-0005-0000-0000-000093000000}"/>
    <cellStyle name="Comma 8 5" xfId="291" xr:uid="{00000000-0005-0000-0000-000094000000}"/>
    <cellStyle name="Comma 9" xfId="60" xr:uid="{00000000-0005-0000-0000-000095000000}"/>
    <cellStyle name="Comma 9 2" xfId="61" xr:uid="{00000000-0005-0000-0000-000096000000}"/>
    <cellStyle name="Comma 9 2 2" xfId="292" xr:uid="{00000000-0005-0000-0000-000097000000}"/>
    <cellStyle name="Comma 9 2 3" xfId="293" xr:uid="{00000000-0005-0000-0000-000098000000}"/>
    <cellStyle name="Comma 9 3" xfId="294" xr:uid="{00000000-0005-0000-0000-000099000000}"/>
    <cellStyle name="Comma 9 4" xfId="295" xr:uid="{00000000-0005-0000-0000-00009A000000}"/>
    <cellStyle name="Comma0" xfId="62" xr:uid="{00000000-0005-0000-0000-00009B000000}"/>
    <cellStyle name="Comma0 2" xfId="63" xr:uid="{00000000-0005-0000-0000-00009C000000}"/>
    <cellStyle name="Comma0 3" xfId="64" xr:uid="{00000000-0005-0000-0000-00009D000000}"/>
    <cellStyle name="Comma0 4" xfId="65" xr:uid="{00000000-0005-0000-0000-00009E000000}"/>
    <cellStyle name="Comma0 5" xfId="222" xr:uid="{00000000-0005-0000-0000-00009F000000}"/>
    <cellStyle name="Comma0_Rate Analysis (Civil)" xfId="66" xr:uid="{00000000-0005-0000-0000-0000A0000000}"/>
    <cellStyle name="Currency 2" xfId="67" xr:uid="{00000000-0005-0000-0000-0000A1000000}"/>
    <cellStyle name="Currency 2 2" xfId="156" xr:uid="{00000000-0005-0000-0000-0000A2000000}"/>
    <cellStyle name="Currency 2 3" xfId="296" xr:uid="{00000000-0005-0000-0000-0000A3000000}"/>
    <cellStyle name="Currency0" xfId="68" xr:uid="{00000000-0005-0000-0000-0000A4000000}"/>
    <cellStyle name="Currency0 2" xfId="69" xr:uid="{00000000-0005-0000-0000-0000A5000000}"/>
    <cellStyle name="Currency0 3" xfId="70" xr:uid="{00000000-0005-0000-0000-0000A6000000}"/>
    <cellStyle name="Currency0 4" xfId="71" xr:uid="{00000000-0005-0000-0000-0000A7000000}"/>
    <cellStyle name="Currency0_Rate Analysis (Civil)" xfId="72" xr:uid="{00000000-0005-0000-0000-0000A8000000}"/>
    <cellStyle name="Date" xfId="73" xr:uid="{00000000-0005-0000-0000-0000A9000000}"/>
    <cellStyle name="Date 2" xfId="74" xr:uid="{00000000-0005-0000-0000-0000AA000000}"/>
    <cellStyle name="Date 3" xfId="75" xr:uid="{00000000-0005-0000-0000-0000AB000000}"/>
    <cellStyle name="Date 4" xfId="76" xr:uid="{00000000-0005-0000-0000-0000AC000000}"/>
    <cellStyle name="Date_Rate Analysis (public health)" xfId="77" xr:uid="{00000000-0005-0000-0000-0000AD000000}"/>
    <cellStyle name="Description" xfId="252" xr:uid="{00000000-0005-0000-0000-0000AE000000}"/>
    <cellStyle name="Excel Built-in Comma" xfId="78" xr:uid="{00000000-0005-0000-0000-0000AF000000}"/>
    <cellStyle name="Excel Built-in Comma 2" xfId="79" xr:uid="{00000000-0005-0000-0000-0000B0000000}"/>
    <cellStyle name="Excel Built-in Comma 3" xfId="223" xr:uid="{00000000-0005-0000-0000-0000B1000000}"/>
    <cellStyle name="Excel Built-in Normal" xfId="80" xr:uid="{00000000-0005-0000-0000-0000B2000000}"/>
    <cellStyle name="Excel Built-in Normal 2" xfId="81" xr:uid="{00000000-0005-0000-0000-0000B3000000}"/>
    <cellStyle name="Explanatory Text 2" xfId="82" xr:uid="{00000000-0005-0000-0000-0000B4000000}"/>
    <cellStyle name="Fixed" xfId="83" xr:uid="{00000000-0005-0000-0000-0000B5000000}"/>
    <cellStyle name="Fixed 2" xfId="84" xr:uid="{00000000-0005-0000-0000-0000B6000000}"/>
    <cellStyle name="Fixed 3" xfId="85" xr:uid="{00000000-0005-0000-0000-0000B7000000}"/>
    <cellStyle name="Fixed 4" xfId="86" xr:uid="{00000000-0005-0000-0000-0000B8000000}"/>
    <cellStyle name="Fixed_Rate Analysis (public health)" xfId="87" xr:uid="{00000000-0005-0000-0000-0000B9000000}"/>
    <cellStyle name="Good 2" xfId="88" xr:uid="{00000000-0005-0000-0000-0000BA000000}"/>
    <cellStyle name="Good 2 2" xfId="224" xr:uid="{00000000-0005-0000-0000-0000BB000000}"/>
    <cellStyle name="Heading 1 2" xfId="89" xr:uid="{00000000-0005-0000-0000-0000BC000000}"/>
    <cellStyle name="Heading 1 2 2" xfId="225" xr:uid="{00000000-0005-0000-0000-0000BD000000}"/>
    <cellStyle name="Heading 1 3" xfId="90" xr:uid="{00000000-0005-0000-0000-0000BE000000}"/>
    <cellStyle name="Heading 1 4" xfId="91" xr:uid="{00000000-0005-0000-0000-0000BF000000}"/>
    <cellStyle name="Heading 1 5" xfId="226" xr:uid="{00000000-0005-0000-0000-0000C0000000}"/>
    <cellStyle name="Heading 2 2" xfId="92" xr:uid="{00000000-0005-0000-0000-0000C1000000}"/>
    <cellStyle name="Heading 2 2 2" xfId="227" xr:uid="{00000000-0005-0000-0000-0000C2000000}"/>
    <cellStyle name="Heading 2 3" xfId="93" xr:uid="{00000000-0005-0000-0000-0000C3000000}"/>
    <cellStyle name="Heading 2 4" xfId="94" xr:uid="{00000000-0005-0000-0000-0000C4000000}"/>
    <cellStyle name="Heading 3 2" xfId="95" xr:uid="{00000000-0005-0000-0000-0000C5000000}"/>
    <cellStyle name="Heading 4 2" xfId="96" xr:uid="{00000000-0005-0000-0000-0000C6000000}"/>
    <cellStyle name="Heading1" xfId="97" xr:uid="{00000000-0005-0000-0000-0000C7000000}"/>
    <cellStyle name="HEADING1 2" xfId="98" xr:uid="{00000000-0005-0000-0000-0000C8000000}"/>
    <cellStyle name="HEADING1 3" xfId="99" xr:uid="{00000000-0005-0000-0000-0000C9000000}"/>
    <cellStyle name="HEADING1 4" xfId="100" xr:uid="{00000000-0005-0000-0000-0000CA000000}"/>
    <cellStyle name="Heading1_Rate Analysis (public health)" xfId="101" xr:uid="{00000000-0005-0000-0000-0000CB000000}"/>
    <cellStyle name="Heading2" xfId="102" xr:uid="{00000000-0005-0000-0000-0000CC000000}"/>
    <cellStyle name="HEADING2 2" xfId="103" xr:uid="{00000000-0005-0000-0000-0000CD000000}"/>
    <cellStyle name="HEADING2 3" xfId="104" xr:uid="{00000000-0005-0000-0000-0000CE000000}"/>
    <cellStyle name="HEADING2 4" xfId="105" xr:uid="{00000000-0005-0000-0000-0000CF000000}"/>
    <cellStyle name="Heading2_Rate Analysis (public health)" xfId="106" xr:uid="{00000000-0005-0000-0000-0000D0000000}"/>
    <cellStyle name="Hyperlink 2" xfId="107" xr:uid="{00000000-0005-0000-0000-0000D1000000}"/>
    <cellStyle name="Hyperlink 2 2" xfId="157" xr:uid="{00000000-0005-0000-0000-0000D2000000}"/>
    <cellStyle name="Hyperlink 3" xfId="108" xr:uid="{00000000-0005-0000-0000-0000D3000000}"/>
    <cellStyle name="Input 2" xfId="109" xr:uid="{00000000-0005-0000-0000-0000D4000000}"/>
    <cellStyle name="Input 2 2" xfId="228" xr:uid="{00000000-0005-0000-0000-0000D5000000}"/>
    <cellStyle name="Input 2 2 2" xfId="297" xr:uid="{00000000-0005-0000-0000-0000D6000000}"/>
    <cellStyle name="Input 2 3" xfId="298" xr:uid="{00000000-0005-0000-0000-0000D7000000}"/>
    <cellStyle name="Input 2 3 2" xfId="299" xr:uid="{00000000-0005-0000-0000-0000D8000000}"/>
    <cellStyle name="Input 2 4" xfId="300" xr:uid="{00000000-0005-0000-0000-0000D9000000}"/>
    <cellStyle name="Linked Cell 2" xfId="110" xr:uid="{00000000-0005-0000-0000-0000DA000000}"/>
    <cellStyle name="Neutral 2" xfId="111" xr:uid="{00000000-0005-0000-0000-0000DB000000}"/>
    <cellStyle name="Neutral 2 2" xfId="229" xr:uid="{00000000-0005-0000-0000-0000DC000000}"/>
    <cellStyle name="Normal" xfId="0" builtinId="0"/>
    <cellStyle name="Normal 10" xfId="178" xr:uid="{00000000-0005-0000-0000-0000DE000000}"/>
    <cellStyle name="Normal 10 2" xfId="158" xr:uid="{00000000-0005-0000-0000-0000DF000000}"/>
    <cellStyle name="Normal 10 3" xfId="159" xr:uid="{00000000-0005-0000-0000-0000E0000000}"/>
    <cellStyle name="Normal 11" xfId="160" xr:uid="{00000000-0005-0000-0000-0000E1000000}"/>
    <cellStyle name="Normal 11 2" xfId="230" xr:uid="{00000000-0005-0000-0000-0000E2000000}"/>
    <cellStyle name="Normal 12" xfId="231" xr:uid="{00000000-0005-0000-0000-0000E3000000}"/>
    <cellStyle name="Normal 12 2" xfId="161" xr:uid="{00000000-0005-0000-0000-0000E4000000}"/>
    <cellStyle name="Normal 12 3" xfId="162" xr:uid="{00000000-0005-0000-0000-0000E5000000}"/>
    <cellStyle name="Normal 13" xfId="232" xr:uid="{00000000-0005-0000-0000-0000E6000000}"/>
    <cellStyle name="Normal 13 2" xfId="249" xr:uid="{00000000-0005-0000-0000-0000E7000000}"/>
    <cellStyle name="Normal 14" xfId="143" xr:uid="{00000000-0005-0000-0000-0000E8000000}"/>
    <cellStyle name="Normal 15" xfId="248" xr:uid="{00000000-0005-0000-0000-0000E9000000}"/>
    <cellStyle name="Normal 16 2" xfId="163" xr:uid="{00000000-0005-0000-0000-0000EA000000}"/>
    <cellStyle name="Normal 16 3" xfId="164" xr:uid="{00000000-0005-0000-0000-0000EB000000}"/>
    <cellStyle name="Normal 17" xfId="145" xr:uid="{00000000-0005-0000-0000-0000EC000000}"/>
    <cellStyle name="Normal 19" xfId="253" xr:uid="{00000000-0005-0000-0000-0000ED000000}"/>
    <cellStyle name="Normal 2" xfId="112" xr:uid="{00000000-0005-0000-0000-0000EE000000}"/>
    <cellStyle name="Normal 2 10" xfId="165" xr:uid="{00000000-0005-0000-0000-0000EF000000}"/>
    <cellStyle name="Normal 2 11" xfId="166" xr:uid="{00000000-0005-0000-0000-0000F0000000}"/>
    <cellStyle name="Normal 2 12" xfId="167" xr:uid="{00000000-0005-0000-0000-0000F1000000}"/>
    <cellStyle name="Normal 2 13" xfId="168" xr:uid="{00000000-0005-0000-0000-0000F2000000}"/>
    <cellStyle name="Normal 2 2" xfId="2" xr:uid="{00000000-0005-0000-0000-0000F3000000}"/>
    <cellStyle name="Normal 2 2 2" xfId="113" xr:uid="{00000000-0005-0000-0000-0000F4000000}"/>
    <cellStyle name="Normal 2 2 2 2" xfId="233" xr:uid="{00000000-0005-0000-0000-0000F5000000}"/>
    <cellStyle name="Normal 2 2 2 3" xfId="169" xr:uid="{00000000-0005-0000-0000-0000F6000000}"/>
    <cellStyle name="Normal 2 2 3" xfId="234" xr:uid="{00000000-0005-0000-0000-0000F7000000}"/>
    <cellStyle name="Normal 2 2 4" xfId="301" xr:uid="{00000000-0005-0000-0000-0000F8000000}"/>
    <cellStyle name="Normal 2 3" xfId="114" xr:uid="{00000000-0005-0000-0000-0000F9000000}"/>
    <cellStyle name="Normal 2 3 2" xfId="235" xr:uid="{00000000-0005-0000-0000-0000FA000000}"/>
    <cellStyle name="Normal 2 3 3" xfId="170" xr:uid="{00000000-0005-0000-0000-0000FB000000}"/>
    <cellStyle name="Normal 2 4" xfId="4" xr:uid="{00000000-0005-0000-0000-0000FC000000}"/>
    <cellStyle name="Normal 2 4 2" xfId="146" xr:uid="{00000000-0005-0000-0000-0000FD000000}"/>
    <cellStyle name="normal 2 4 3" xfId="302" xr:uid="{00000000-0005-0000-0000-0000FE000000}"/>
    <cellStyle name="normal 2 5" xfId="115" xr:uid="{00000000-0005-0000-0000-0000FF000000}"/>
    <cellStyle name="normal 2 5 2" xfId="303" xr:uid="{00000000-0005-0000-0000-000000010000}"/>
    <cellStyle name="normal 2 5 3" xfId="304" xr:uid="{00000000-0005-0000-0000-000001010000}"/>
    <cellStyle name="Normal 2 6" xfId="3" xr:uid="{00000000-0005-0000-0000-000002010000}"/>
    <cellStyle name="Normal 2 6 2" xfId="305" xr:uid="{00000000-0005-0000-0000-000003010000}"/>
    <cellStyle name="Normal 2 6 3" xfId="306" xr:uid="{00000000-0005-0000-0000-000004010000}"/>
    <cellStyle name="Normal 2 7" xfId="171" xr:uid="{00000000-0005-0000-0000-000005010000}"/>
    <cellStyle name="Normal 2 7 2" xfId="236" xr:uid="{00000000-0005-0000-0000-000006010000}"/>
    <cellStyle name="Normal 2 7 2 2" xfId="237" xr:uid="{00000000-0005-0000-0000-000007010000}"/>
    <cellStyle name="Normal 2 7 2 2 2" xfId="238" xr:uid="{00000000-0005-0000-0000-000008010000}"/>
    <cellStyle name="Normal 2 7 2 2 3" xfId="239" xr:uid="{00000000-0005-0000-0000-000009010000}"/>
    <cellStyle name="Normal 2 7 2 2 3 2" xfId="240" xr:uid="{00000000-0005-0000-0000-00000A010000}"/>
    <cellStyle name="Normal 2 7 2 2 3 2 2" xfId="241" xr:uid="{00000000-0005-0000-0000-00000B010000}"/>
    <cellStyle name="Normal 2 8" xfId="172" xr:uid="{00000000-0005-0000-0000-00000C010000}"/>
    <cellStyle name="Normal 2 9" xfId="173" xr:uid="{00000000-0005-0000-0000-00000D010000}"/>
    <cellStyle name="Normal 2_2 (water supply)" xfId="116" xr:uid="{00000000-0005-0000-0000-00000E010000}"/>
    <cellStyle name="Normal 3" xfId="117" xr:uid="{00000000-0005-0000-0000-00000F010000}"/>
    <cellStyle name="Normal 3 2" xfId="118" xr:uid="{00000000-0005-0000-0000-000010010000}"/>
    <cellStyle name="Normal 3 2 2" xfId="119" xr:uid="{00000000-0005-0000-0000-000011010000}"/>
    <cellStyle name="Normal 3 2 2 2" xfId="307" xr:uid="{00000000-0005-0000-0000-000012010000}"/>
    <cellStyle name="Normal 3 2 2 3" xfId="308" xr:uid="{00000000-0005-0000-0000-000013010000}"/>
    <cellStyle name="Normal 3 2 3" xfId="242" xr:uid="{00000000-0005-0000-0000-000014010000}"/>
    <cellStyle name="Normal 3 3" xfId="120" xr:uid="{00000000-0005-0000-0000-000015010000}"/>
    <cellStyle name="Normal 3 3 2" xfId="309" xr:uid="{00000000-0005-0000-0000-000016010000}"/>
    <cellStyle name="Normal 3 3 3" xfId="310" xr:uid="{00000000-0005-0000-0000-000017010000}"/>
    <cellStyle name="Normal 3 4" xfId="121" xr:uid="{00000000-0005-0000-0000-000018010000}"/>
    <cellStyle name="Normal 3 4 2" xfId="311" xr:uid="{00000000-0005-0000-0000-000019010000}"/>
    <cellStyle name="Normal 3 4 3" xfId="312" xr:uid="{00000000-0005-0000-0000-00001A010000}"/>
    <cellStyle name="Normal 3 5" xfId="122" xr:uid="{00000000-0005-0000-0000-00001B010000}"/>
    <cellStyle name="Normal 3 5 2" xfId="313" xr:uid="{00000000-0005-0000-0000-00001C010000}"/>
    <cellStyle name="Normal 3 5 3" xfId="314" xr:uid="{00000000-0005-0000-0000-00001D010000}"/>
    <cellStyle name="Normal 3_02- Cost Estimate of  Drains" xfId="123" xr:uid="{00000000-0005-0000-0000-00001E010000}"/>
    <cellStyle name="Normal 4" xfId="124" xr:uid="{00000000-0005-0000-0000-00001F010000}"/>
    <cellStyle name="Normal 4 10" xfId="174" xr:uid="{00000000-0005-0000-0000-000020010000}"/>
    <cellStyle name="Normal 4 2" xfId="125" xr:uid="{00000000-0005-0000-0000-000021010000}"/>
    <cellStyle name="Normal 4 2 2" xfId="315" xr:uid="{00000000-0005-0000-0000-000022010000}"/>
    <cellStyle name="Normal 4 2 3" xfId="316" xr:uid="{00000000-0005-0000-0000-000023010000}"/>
    <cellStyle name="Normal 4 3" xfId="126" xr:uid="{00000000-0005-0000-0000-000024010000}"/>
    <cellStyle name="Normal 4 4" xfId="317" xr:uid="{00000000-0005-0000-0000-000025010000}"/>
    <cellStyle name="Normal 5" xfId="127" xr:uid="{00000000-0005-0000-0000-000026010000}"/>
    <cellStyle name="Normal 5 2" xfId="243" xr:uid="{00000000-0005-0000-0000-000027010000}"/>
    <cellStyle name="Normal 5 3" xfId="318" xr:uid="{00000000-0005-0000-0000-000028010000}"/>
    <cellStyle name="Normal 6" xfId="128" xr:uid="{00000000-0005-0000-0000-000029010000}"/>
    <cellStyle name="Normal 6 2" xfId="319" xr:uid="{00000000-0005-0000-0000-00002A010000}"/>
    <cellStyle name="Normal 6 3" xfId="320" xr:uid="{00000000-0005-0000-0000-00002B010000}"/>
    <cellStyle name="Normal 65" xfId="175" xr:uid="{00000000-0005-0000-0000-00002C010000}"/>
    <cellStyle name="Normal 7" xfId="129" xr:uid="{00000000-0005-0000-0000-00002D010000}"/>
    <cellStyle name="Normal 7 2" xfId="321" xr:uid="{00000000-0005-0000-0000-00002E010000}"/>
    <cellStyle name="Normal 7 3" xfId="322" xr:uid="{00000000-0005-0000-0000-00002F010000}"/>
    <cellStyle name="Normal 8" xfId="130" xr:uid="{00000000-0005-0000-0000-000030010000}"/>
    <cellStyle name="Normal 8 2" xfId="323" xr:uid="{00000000-0005-0000-0000-000031010000}"/>
    <cellStyle name="Normal 8 3" xfId="324" xr:uid="{00000000-0005-0000-0000-000032010000}"/>
    <cellStyle name="Normal 9" xfId="131" xr:uid="{00000000-0005-0000-0000-000033010000}"/>
    <cellStyle name="Note 2" xfId="132" xr:uid="{00000000-0005-0000-0000-000034010000}"/>
    <cellStyle name="Note 2 2" xfId="244" xr:uid="{00000000-0005-0000-0000-000035010000}"/>
    <cellStyle name="Note 2 2 2" xfId="325" xr:uid="{00000000-0005-0000-0000-000036010000}"/>
    <cellStyle name="Note 2 2 2 2" xfId="326" xr:uid="{00000000-0005-0000-0000-000037010000}"/>
    <cellStyle name="Note 2 2 3" xfId="327" xr:uid="{00000000-0005-0000-0000-000038010000}"/>
    <cellStyle name="Note 2 3" xfId="328" xr:uid="{00000000-0005-0000-0000-000039010000}"/>
    <cellStyle name="Note 2 3 2" xfId="329" xr:uid="{00000000-0005-0000-0000-00003A010000}"/>
    <cellStyle name="Note 2 4" xfId="330" xr:uid="{00000000-0005-0000-0000-00003B010000}"/>
    <cellStyle name="Output 2" xfId="133" xr:uid="{00000000-0005-0000-0000-00003C010000}"/>
    <cellStyle name="Output 2 2" xfId="245" xr:uid="{00000000-0005-0000-0000-00003D010000}"/>
    <cellStyle name="Output 2 2 2" xfId="331" xr:uid="{00000000-0005-0000-0000-00003E010000}"/>
    <cellStyle name="Output 2 3" xfId="332" xr:uid="{00000000-0005-0000-0000-00003F010000}"/>
    <cellStyle name="Output 2 3 2" xfId="333" xr:uid="{00000000-0005-0000-0000-000040010000}"/>
    <cellStyle name="Output 2 4" xfId="334" xr:uid="{00000000-0005-0000-0000-000041010000}"/>
    <cellStyle name="Percent 2" xfId="134" xr:uid="{00000000-0005-0000-0000-000042010000}"/>
    <cellStyle name="Percent 2 2" xfId="135" xr:uid="{00000000-0005-0000-0000-000043010000}"/>
    <cellStyle name="Percent 2 2 2" xfId="335" xr:uid="{00000000-0005-0000-0000-000044010000}"/>
    <cellStyle name="Percent 2 2 3" xfId="336" xr:uid="{00000000-0005-0000-0000-000045010000}"/>
    <cellStyle name="Percent 2 3" xfId="337" xr:uid="{00000000-0005-0000-0000-000046010000}"/>
    <cellStyle name="Percent 2 4" xfId="338" xr:uid="{00000000-0005-0000-0000-000047010000}"/>
    <cellStyle name="Percent 2 5" xfId="176" xr:uid="{00000000-0005-0000-0000-000048010000}"/>
    <cellStyle name="Percent 3" xfId="136" xr:uid="{00000000-0005-0000-0000-000049010000}"/>
    <cellStyle name="Percent 3 2" xfId="339" xr:uid="{00000000-0005-0000-0000-00004A010000}"/>
    <cellStyle name="Percent 3 3" xfId="340" xr:uid="{00000000-0005-0000-0000-00004B010000}"/>
    <cellStyle name="Percent 4" xfId="137" xr:uid="{00000000-0005-0000-0000-00004C010000}"/>
    <cellStyle name="Percent 4 2" xfId="341" xr:uid="{00000000-0005-0000-0000-00004D010000}"/>
    <cellStyle name="Percent 4 3" xfId="342" xr:uid="{00000000-0005-0000-0000-00004E010000}"/>
    <cellStyle name="Title 2" xfId="138" xr:uid="{00000000-0005-0000-0000-00004F010000}"/>
    <cellStyle name="Title 3" xfId="246" xr:uid="{00000000-0005-0000-0000-000050010000}"/>
    <cellStyle name="Total 2" xfId="139" xr:uid="{00000000-0005-0000-0000-000051010000}"/>
    <cellStyle name="Total 2 2" xfId="247" xr:uid="{00000000-0005-0000-0000-000052010000}"/>
    <cellStyle name="Total 3" xfId="140" xr:uid="{00000000-0005-0000-0000-000053010000}"/>
    <cellStyle name="Total 4" xfId="141" xr:uid="{00000000-0005-0000-0000-000054010000}"/>
    <cellStyle name="Warning Text 2" xfId="142" xr:uid="{00000000-0005-0000-0000-000055010000}"/>
    <cellStyle name="標準_Book5" xfId="177" xr:uid="{00000000-0005-0000-0000-000056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48650</xdr:colOff>
      <xdr:row>4</xdr:row>
      <xdr:rowOff>123825</xdr:rowOff>
    </xdr:to>
    <xdr:pic>
      <xdr:nvPicPr>
        <xdr:cNvPr id="3" name="Picture 2" descr="LOGO.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rcRect/>
        <a:stretch>
          <a:fillRect/>
        </a:stretch>
      </xdr:blipFill>
      <xdr:spPr bwMode="auto">
        <a:xfrm>
          <a:off x="0" y="0"/>
          <a:ext cx="858275" cy="9239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96275</xdr:colOff>
      <xdr:row>4</xdr:row>
      <xdr:rowOff>114300</xdr:rowOff>
    </xdr:to>
    <xdr:pic>
      <xdr:nvPicPr>
        <xdr:cNvPr id="3" name="Picture 2" descr="LOG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rcRect/>
        <a:stretch>
          <a:fillRect/>
        </a:stretch>
      </xdr:blipFill>
      <xdr:spPr bwMode="auto">
        <a:xfrm>
          <a:off x="0" y="0"/>
          <a:ext cx="858275" cy="9239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343925</xdr:colOff>
      <xdr:row>4</xdr:row>
      <xdr:rowOff>114300</xdr:rowOff>
    </xdr:to>
    <xdr:pic>
      <xdr:nvPicPr>
        <xdr:cNvPr id="2" name="Picture 1" descr="LOGO.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rcRect/>
        <a:stretch>
          <a:fillRect/>
        </a:stretch>
      </xdr:blipFill>
      <xdr:spPr bwMode="auto">
        <a:xfrm>
          <a:off x="0" y="0"/>
          <a:ext cx="858275" cy="9239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04/common/Riaz%20Bhatti/XYZ/skb/ten/CAMPU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h/Prints/INCOMTAX%20BUILDING%20-%20LAHORE%20-%20%20GUJRANWAL/My%20Documents/KACHHI%20CANAL%20KC-4-FIRS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Analysi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0000-000/B-WINDSR/WINDSR96/SPECS/K-DRYWAL.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Startup" Target="DATA/TEN/TALIBWAL.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E04/common/Riaz%20Bhatti/XYZ/786-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w-1/SHAHID%20(F)/data/DO%20BURJ%20SHOPING%20MALL%20FAISALAB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utt-sb/E/ayyub/gujrat/Sewerage.%20pump%20Stn,cost%20estimate/disposal%20stn/disposal%20s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angu/E%20C%20E%2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abib/JOb%20#2559 Rahim Yar Khan/Detailed Cost Estimate April 08/Contract Package-I/Line VX (package -I).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000-000/B-WINDSR/WINDSR96/SPECS/VOLUM-1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aiz/D/JAMIL/2497%20PGSHS%20Faisal%20Abad/PC-1%20(Rev.06)%20June%202005/amir-data-10-7-03/DATA/AMIR-1/ESTIMATES/PUNJAB%20SQUASH%20COMPLEX/Rate%20Analysis/RATE%20ANALYSIS%20FOR%20PC-1-18-03-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atabank3/shared/Kashif/Data/Rate%20Analysis/2%20-%20%20Rate%20Analtsis%20(Plumbing)/1-%20Main%20Salon%20Plan%20(Plumbi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abib/JOb%20#2559 Rahim Yar Khan/Job # 2559 Rahim yar Khan/Final Detailed Cost Estimate Jan 08/Contract Package-III/Unserved Sewer Zone-I&amp;II/Line KLM (BSSW)  (package -II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ovhd"/>
      <sheetName val="URA-C1"/>
      <sheetName val="Sheet1"/>
      <sheetName val="URA-R1"/>
    </sheetNames>
    <sheetDataSet>
      <sheetData sheetId="0" refreshError="1"/>
      <sheetData sheetId="1" refreshError="1"/>
      <sheetData sheetId="2"/>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C PIPES ANALYSIS"/>
      <sheetName val="INSURANCE-NICL"/>
      <sheetName val="Masonry Works"/>
      <sheetName val="KACHHI MATERIALS"/>
      <sheetName val="Rent of Machine"/>
      <sheetName val="EARTH WORK &amp; ROAD BPASS"/>
      <sheetName val="MS- G.I PiPEs"/>
      <sheetName val="BOQ KACHHI"/>
      <sheetName val="In-direct cost"/>
      <sheetName val="Sheet1"/>
      <sheetName val="PROCESS"/>
      <sheetName val="RCC_PIPES_ANALYSIS"/>
      <sheetName val="Masonry_Works"/>
      <sheetName val="KACHHI_MATERIALS"/>
      <sheetName val="Rent_of_Machine"/>
      <sheetName val="EARTH_WORK_&amp;_ROAD_BPASS"/>
      <sheetName val="MS-_G_I_PiPEs"/>
      <sheetName val="BOQ_KACHHI"/>
      <sheetName val="In-direct_cost"/>
      <sheetName val="KACHHI CANAL KC-4-FIRST"/>
    </sheetNames>
    <sheetDataSet>
      <sheetData sheetId="0"/>
      <sheetData sheetId="1"/>
      <sheetData sheetId="2"/>
      <sheetData sheetId="3"/>
      <sheetData sheetId="4"/>
      <sheetData sheetId="5"/>
      <sheetData sheetId="6"/>
      <sheetData sheetId="7" refreshError="1">
        <row r="4">
          <cell r="H4">
            <v>0.1751352251774892</v>
          </cell>
        </row>
      </sheetData>
      <sheetData sheetId="8"/>
      <sheetData sheetId="9"/>
      <sheetData sheetId="10" refreshError="1"/>
      <sheetData sheetId="11"/>
      <sheetData sheetId="12"/>
      <sheetData sheetId="13"/>
      <sheetData sheetId="14"/>
      <sheetData sheetId="15"/>
      <sheetData sheetId="16"/>
      <sheetData sheetId="17" refreshError="1"/>
      <sheetData sheetId="18"/>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ncrete "/>
      <sheetName val="Plaster"/>
      <sheetName val="brick masonary"/>
      <sheetName val="R.c.c "/>
      <sheetName val="uPVC pipe"/>
      <sheetName val="steel 60 grade"/>
      <sheetName val="excavation WS "/>
      <sheetName val="6.Excavation (Bilding.)"/>
      <sheetName val="sand filling"/>
      <sheetName val="sluice valve"/>
      <sheetName val="fiting of valve"/>
      <sheetName val="Re-hand&amp; comp."/>
      <sheetName val="Sewer pipe"/>
      <sheetName val="(354-9)1"/>
      <sheetName val="door"/>
      <sheetName val="Mosaic"/>
      <sheetName val="C.I Pipes"/>
      <sheetName val="PE Pipes"/>
      <sheetName val="Level Indicator"/>
      <sheetName val="Service Connection "/>
      <sheetName val=" Indication Post"/>
      <sheetName val="MS Ladder"/>
      <sheetName val="Tuff tile"/>
      <sheetName val="Vent pipe"/>
      <sheetName val="Ms pipe"/>
      <sheetName val="House conection"/>
      <sheetName val="Stone bedding"/>
      <sheetName val="graiting"/>
      <sheetName val="Sheet1"/>
      <sheetName val="B.O.Q"/>
    </sheetNames>
    <sheetDataSet>
      <sheetData sheetId="0" refreshError="1"/>
      <sheetData sheetId="1">
        <row r="19">
          <cell r="K19" t="str">
            <v>Mason</v>
          </cell>
          <cell r="L19">
            <v>600</v>
          </cell>
        </row>
        <row r="20">
          <cell r="K20" t="str">
            <v>Cooly un-skilled</v>
          </cell>
          <cell r="L20">
            <v>350</v>
          </cell>
        </row>
        <row r="21">
          <cell r="K21" t="str">
            <v>Bahisthi</v>
          </cell>
          <cell r="L21">
            <v>350</v>
          </cell>
        </row>
        <row r="22">
          <cell r="K22" t="str">
            <v>Cooly skilled</v>
          </cell>
          <cell r="L22">
            <v>400</v>
          </cell>
        </row>
        <row r="23">
          <cell r="K23" t="str">
            <v>Carpanter</v>
          </cell>
          <cell r="L23">
            <v>600</v>
          </cell>
        </row>
        <row r="24">
          <cell r="K24" t="str">
            <v>Helper</v>
          </cell>
          <cell r="L24">
            <v>350</v>
          </cell>
        </row>
        <row r="25">
          <cell r="K25" t="str">
            <v>Plumber</v>
          </cell>
          <cell r="L25">
            <v>550</v>
          </cell>
        </row>
        <row r="26">
          <cell r="K26" t="str">
            <v>Black Smith</v>
          </cell>
          <cell r="L26">
            <v>600</v>
          </cell>
        </row>
        <row r="27">
          <cell r="K27" t="str">
            <v>Dresser</v>
          </cell>
          <cell r="L27">
            <v>350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 DRYWALL-Villa B"/>
      <sheetName val="K DRYWALL-Villa A"/>
      <sheetName val="K - Drywall-Corrd"/>
      <sheetName val="K - Drywall-Excut"/>
      <sheetName val="K - Drywall-Presd"/>
    </sheetNames>
    <sheetDataSet>
      <sheetData sheetId="0" refreshError="1"/>
      <sheetData sheetId="1" refreshError="1"/>
      <sheetData sheetId="2" refreshError="1"/>
      <sheetData sheetId="3" refreshError="1"/>
      <sheetData sheetId="4">
        <row r="7">
          <cell r="B7" t="str">
            <v>K LININGS/ SHEATHING/DRY PARTITIONING</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RA"/>
      <sheetName val="BID"/>
      <sheetName val="Ext.Boq"/>
      <sheetName val="Tables"/>
      <sheetName val="BBS"/>
      <sheetName val="Titel"/>
      <sheetName val="Mst"/>
      <sheetName val="RFP003D"/>
      <sheetName val="B.O.Q"/>
      <sheetName val="BQ Working"/>
      <sheetName val="TALIBWAL"/>
      <sheetName val="External 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2)"/>
      <sheetName val="STND-MATERIAL COST "/>
      <sheetName val="MATERIALS - RATES  (2)"/>
      <sheetName val="MATERIALS - RATES "/>
      <sheetName val="BOQ"/>
      <sheetName val="EARTH WORK &amp; ROAD"/>
      <sheetName val="BOQ_(2)"/>
      <sheetName val="STND-MATERIAL_COST_"/>
      <sheetName val="MATERIALS_-_RATES__(2)"/>
      <sheetName val="MATERIALS_-_RATES_"/>
      <sheetName val="EARTH_WORK_&amp;_ROAD"/>
      <sheetName val="Tabl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CIVIL (2)"/>
      <sheetName val="R.A"/>
      <sheetName val="MAT-R"/>
      <sheetName val="Results"/>
      <sheetName val="CIVIL"/>
      <sheetName val="BOQ (2)"/>
      <sheetName val="BOQ"/>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detail qty"/>
      <sheetName val="rate analysis(REV)"/>
      <sheetName val="elec.rate analysis"/>
      <sheetName val="dewatering"/>
      <sheetName val="GRATING"/>
      <sheetName val="r a old"/>
      <sheetName val="detail_qty"/>
      <sheetName val="rate_analysis(REV)"/>
      <sheetName val="elec_rate_analysis"/>
      <sheetName val="r_a_old"/>
      <sheetName val="Backup_data"/>
      <sheetName val="Input_Rates"/>
      <sheetName val="brick_masonary"/>
      <sheetName val="Sheet1"/>
      <sheetName val="Concrete_"/>
      <sheetName val="B-RATE"/>
      <sheetName val="Plaster"/>
      <sheetName val="R_c_c_"/>
      <sheetName val="detail_qty1"/>
      <sheetName val="rate_analysis(REV)1"/>
      <sheetName val="elec_rate_analysis1"/>
      <sheetName val="r_a_old1"/>
      <sheetName val="SummaryWD,Shops"/>
      <sheetName val="SummaryWD,A-1"/>
      <sheetName val="SummaryWD,A-2"/>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Bill - 1"/>
      <sheetName val="Bill 2"/>
      <sheetName val="Bill 3"/>
      <sheetName val="Bill 4"/>
      <sheetName val="Bill 5"/>
      <sheetName val="Bill 6"/>
      <sheetName val="Bill - 7"/>
      <sheetName val="ECE SUM"/>
      <sheetName val="Sec 1"/>
      <sheetName val="Sec 2 "/>
      <sheetName val="Sec 3"/>
      <sheetName val="Sec 4"/>
      <sheetName val="Sec 5"/>
      <sheetName val="Sec 6"/>
      <sheetName val="NGC"/>
      <sheetName val=" Cut Area"/>
      <sheetName val="Fill Area"/>
      <sheetName val="E.W SUMM"/>
      <sheetName val="Sub Grade"/>
      <sheetName val="C &amp; G"/>
      <sheetName val="Sturcture Sum"/>
      <sheetName val="2-3 x1"/>
      <sheetName val="1-.6 x .6"/>
      <sheetName val="1-2 x 1"/>
      <sheetName val="1-1.5 x 1"/>
      <sheetName val="1-1 x 1"/>
      <sheetName val="8 - 3 x1"/>
      <sheetName val="1-1.5 x 1.5 "/>
      <sheetName val="1 - 3 x 1"/>
      <sheetName val="4 - 3 x 1.5"/>
      <sheetName val="4-3 x1  "/>
      <sheetName val="2 - 2 x 1"/>
      <sheetName val="610mm"/>
      <sheetName val="460mm, "/>
      <sheetName val="BOQ-Pnds  "/>
      <sheetName val="BOQ-Drn"/>
      <sheetName val="BOQ-BZ"/>
      <sheetName val="BOQ-F &amp; G"/>
      <sheetName val="Electrical Works"/>
      <sheetName val="2 Rooms Staff Qtr"/>
      <sheetName val="BOQ-D.Box (2)"/>
      <sheetName val="Grit Chamber "/>
      <sheetName val="BOQ-P.Flume "/>
      <sheetName val="wORKSHOP"/>
      <sheetName val="MixBed"/>
      <sheetName val="CondPol"/>
    </sheetNames>
    <sheetDataSet>
      <sheetData sheetId="0"/>
      <sheetData sheetId="1" refreshError="1">
        <row r="1">
          <cell r="A1" t="str">
            <v>DALLAN TO KHARMAS KHEL ROAD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VX) "/>
      <sheetName val="G.Non Schedule"/>
      <sheetName val="Sewerage (Non-Sch)"/>
      <sheetName val="Input Data"/>
      <sheetName val="Backup Sewerage (1)"/>
      <sheetName val="Backup Sewerage (ss)"/>
      <sheetName val="Back up (Dismentalling) "/>
      <sheetName val="Back up (Manhole) "/>
      <sheetName val="Manhol Backup Calc"/>
      <sheetName val="Backup data"/>
      <sheetName val="Left over Shuttering"/>
      <sheetName val="Sheet1 (2)"/>
      <sheetName val="Sheet1 (3)"/>
      <sheetName val="MATave I&amp;II MODEL"/>
      <sheetName val="B.O.Q"/>
      <sheetName val="Matl Sum"/>
    </sheetNames>
    <sheetDataSet>
      <sheetData sheetId="0"/>
      <sheetData sheetId="1"/>
      <sheetData sheetId="2"/>
      <sheetData sheetId="3"/>
      <sheetData sheetId="4"/>
      <sheetData sheetId="5"/>
      <sheetData sheetId="6"/>
      <sheetData sheetId="7"/>
      <sheetData sheetId="8">
        <row r="5">
          <cell r="C5">
            <v>225</v>
          </cell>
        </row>
      </sheetData>
      <sheetData sheetId="9" refreshError="1">
        <row r="5">
          <cell r="C5">
            <v>225</v>
          </cell>
          <cell r="D5">
            <v>13</v>
          </cell>
          <cell r="E5">
            <v>330</v>
          </cell>
          <cell r="F5">
            <v>2</v>
          </cell>
          <cell r="G5">
            <v>45</v>
          </cell>
          <cell r="H5">
            <v>4</v>
          </cell>
          <cell r="I5">
            <v>102</v>
          </cell>
          <cell r="J5">
            <v>1220</v>
          </cell>
          <cell r="K5">
            <v>1070</v>
          </cell>
          <cell r="L5">
            <v>980</v>
          </cell>
          <cell r="M5">
            <v>880</v>
          </cell>
          <cell r="N5">
            <v>0.875</v>
          </cell>
          <cell r="O5">
            <v>0.27</v>
          </cell>
          <cell r="P5">
            <v>2.88</v>
          </cell>
          <cell r="Q5">
            <v>0.88</v>
          </cell>
          <cell r="R5">
            <v>2.06</v>
          </cell>
          <cell r="S5">
            <v>0.19</v>
          </cell>
          <cell r="T5">
            <v>1.1000000000000001</v>
          </cell>
          <cell r="U5" t="str">
            <v>1/265</v>
          </cell>
        </row>
        <row r="6">
          <cell r="C6">
            <v>310</v>
          </cell>
          <cell r="D6">
            <v>16</v>
          </cell>
          <cell r="E6">
            <v>406</v>
          </cell>
          <cell r="F6">
            <v>2</v>
          </cell>
          <cell r="G6">
            <v>51</v>
          </cell>
          <cell r="H6">
            <v>4</v>
          </cell>
          <cell r="I6">
            <v>102</v>
          </cell>
          <cell r="J6">
            <v>1220</v>
          </cell>
          <cell r="K6">
            <v>1070</v>
          </cell>
          <cell r="L6">
            <v>1050</v>
          </cell>
          <cell r="M6">
            <v>950</v>
          </cell>
          <cell r="N6">
            <v>1</v>
          </cell>
          <cell r="O6">
            <v>0.3</v>
          </cell>
          <cell r="P6">
            <v>3.13</v>
          </cell>
          <cell r="Q6">
            <v>0.95</v>
          </cell>
          <cell r="R6">
            <v>2.4300000000000002</v>
          </cell>
          <cell r="S6">
            <v>0.23</v>
          </cell>
          <cell r="T6">
            <v>1.96</v>
          </cell>
          <cell r="U6" t="str">
            <v>1/385</v>
          </cell>
        </row>
        <row r="7">
          <cell r="C7">
            <v>380</v>
          </cell>
          <cell r="D7">
            <v>19.5</v>
          </cell>
          <cell r="E7">
            <v>495</v>
          </cell>
          <cell r="F7">
            <v>2.25</v>
          </cell>
          <cell r="G7">
            <v>57</v>
          </cell>
          <cell r="H7">
            <v>4.875</v>
          </cell>
          <cell r="I7">
            <v>124</v>
          </cell>
          <cell r="J7">
            <v>1220</v>
          </cell>
          <cell r="K7">
            <v>1070</v>
          </cell>
          <cell r="L7">
            <v>1140</v>
          </cell>
          <cell r="M7">
            <v>1040</v>
          </cell>
          <cell r="N7">
            <v>1.2190000000000001</v>
          </cell>
          <cell r="O7">
            <v>0.37</v>
          </cell>
          <cell r="P7">
            <v>3.42</v>
          </cell>
          <cell r="Q7">
            <v>1.04</v>
          </cell>
          <cell r="R7">
            <v>3.13</v>
          </cell>
          <cell r="S7">
            <v>0.28999999999999998</v>
          </cell>
          <cell r="T7">
            <v>3.06</v>
          </cell>
          <cell r="U7" t="str">
            <v>1/520</v>
          </cell>
        </row>
        <row r="8">
          <cell r="C8">
            <v>460</v>
          </cell>
          <cell r="D8">
            <v>23</v>
          </cell>
          <cell r="E8">
            <v>584</v>
          </cell>
          <cell r="F8">
            <v>2.5</v>
          </cell>
          <cell r="G8">
            <v>63</v>
          </cell>
          <cell r="H8">
            <v>5.75</v>
          </cell>
          <cell r="I8">
            <v>146</v>
          </cell>
          <cell r="J8">
            <v>1520</v>
          </cell>
          <cell r="K8">
            <v>1220</v>
          </cell>
          <cell r="L8">
            <v>1230</v>
          </cell>
          <cell r="M8">
            <v>1130</v>
          </cell>
          <cell r="N8">
            <v>1.4379999999999999</v>
          </cell>
          <cell r="O8">
            <v>0.44</v>
          </cell>
          <cell r="P8">
            <v>3.71</v>
          </cell>
          <cell r="Q8">
            <v>1.1299999999999999</v>
          </cell>
          <cell r="R8">
            <v>3.89</v>
          </cell>
          <cell r="S8">
            <v>0.36</v>
          </cell>
          <cell r="T8">
            <v>4.43</v>
          </cell>
          <cell r="U8" t="str">
            <v>1/660</v>
          </cell>
        </row>
        <row r="9">
          <cell r="C9">
            <v>530</v>
          </cell>
          <cell r="D9">
            <v>26.5</v>
          </cell>
          <cell r="E9">
            <v>673</v>
          </cell>
          <cell r="F9">
            <v>2.75</v>
          </cell>
          <cell r="G9">
            <v>70</v>
          </cell>
          <cell r="H9">
            <v>6.625</v>
          </cell>
          <cell r="I9">
            <v>168</v>
          </cell>
          <cell r="J9">
            <v>1520</v>
          </cell>
          <cell r="K9">
            <v>1220</v>
          </cell>
          <cell r="L9">
            <v>1320</v>
          </cell>
          <cell r="M9">
            <v>1220</v>
          </cell>
          <cell r="N9">
            <v>1.6559999999999999</v>
          </cell>
          <cell r="O9">
            <v>0.5</v>
          </cell>
          <cell r="P9">
            <v>4</v>
          </cell>
          <cell r="Q9">
            <v>1.22</v>
          </cell>
          <cell r="R9">
            <v>4.71</v>
          </cell>
          <cell r="S9">
            <v>0.44</v>
          </cell>
          <cell r="T9">
            <v>6</v>
          </cell>
          <cell r="U9" t="str">
            <v>1/820</v>
          </cell>
        </row>
        <row r="10">
          <cell r="C10">
            <v>610</v>
          </cell>
          <cell r="D10">
            <v>30</v>
          </cell>
          <cell r="E10">
            <v>762</v>
          </cell>
          <cell r="F10">
            <v>3</v>
          </cell>
          <cell r="G10">
            <v>76</v>
          </cell>
          <cell r="H10">
            <v>7.5</v>
          </cell>
          <cell r="I10">
            <v>191</v>
          </cell>
          <cell r="J10">
            <v>1520</v>
          </cell>
          <cell r="K10">
            <v>1220</v>
          </cell>
          <cell r="L10">
            <v>1410</v>
          </cell>
          <cell r="M10">
            <v>1310</v>
          </cell>
          <cell r="N10">
            <v>1.875</v>
          </cell>
          <cell r="O10">
            <v>0.56999999999999995</v>
          </cell>
          <cell r="P10">
            <v>4.29</v>
          </cell>
          <cell r="Q10">
            <v>1.31</v>
          </cell>
          <cell r="R10">
            <v>5.59</v>
          </cell>
          <cell r="S10">
            <v>0.52</v>
          </cell>
          <cell r="T10">
            <v>7.88</v>
          </cell>
          <cell r="U10" t="str">
            <v>1/970</v>
          </cell>
        </row>
        <row r="11">
          <cell r="C11">
            <v>690</v>
          </cell>
          <cell r="D11">
            <v>33.5</v>
          </cell>
          <cell r="E11">
            <v>851</v>
          </cell>
          <cell r="F11">
            <v>3.25</v>
          </cell>
          <cell r="G11">
            <v>83</v>
          </cell>
          <cell r="H11">
            <v>8.375</v>
          </cell>
          <cell r="I11">
            <v>213</v>
          </cell>
          <cell r="J11">
            <v>1520</v>
          </cell>
          <cell r="K11">
            <v>1220</v>
          </cell>
          <cell r="L11">
            <v>1500</v>
          </cell>
          <cell r="M11">
            <v>1400</v>
          </cell>
          <cell r="N11">
            <v>2.0939999999999999</v>
          </cell>
          <cell r="O11">
            <v>0.64</v>
          </cell>
          <cell r="P11">
            <v>4.58</v>
          </cell>
          <cell r="Q11">
            <v>1.4</v>
          </cell>
          <cell r="R11">
            <v>6.54</v>
          </cell>
          <cell r="S11">
            <v>0.61</v>
          </cell>
          <cell r="T11">
            <v>10.130000000000001</v>
          </cell>
          <cell r="U11" t="str">
            <v>1/1100</v>
          </cell>
        </row>
        <row r="12">
          <cell r="C12">
            <v>760</v>
          </cell>
          <cell r="D12">
            <v>37</v>
          </cell>
          <cell r="E12">
            <v>940</v>
          </cell>
          <cell r="F12">
            <v>3.5</v>
          </cell>
          <cell r="G12">
            <v>89</v>
          </cell>
          <cell r="H12">
            <v>9.25</v>
          </cell>
          <cell r="I12">
            <v>235</v>
          </cell>
          <cell r="J12">
            <v>1520</v>
          </cell>
          <cell r="K12">
            <v>1220</v>
          </cell>
          <cell r="L12">
            <v>1590</v>
          </cell>
          <cell r="M12">
            <v>1490</v>
          </cell>
          <cell r="N12">
            <v>2.3130000000000002</v>
          </cell>
          <cell r="O12">
            <v>0.71</v>
          </cell>
          <cell r="P12">
            <v>4.88</v>
          </cell>
          <cell r="Q12">
            <v>1.49</v>
          </cell>
          <cell r="R12">
            <v>7.54</v>
          </cell>
          <cell r="S12">
            <v>0.7</v>
          </cell>
          <cell r="T12">
            <v>12.33</v>
          </cell>
          <cell r="U12" t="str">
            <v>1/1300</v>
          </cell>
        </row>
        <row r="13">
          <cell r="C13">
            <v>840</v>
          </cell>
          <cell r="D13">
            <v>40.5</v>
          </cell>
          <cell r="E13">
            <v>1029</v>
          </cell>
          <cell r="F13">
            <v>3.75</v>
          </cell>
          <cell r="G13">
            <v>95</v>
          </cell>
          <cell r="H13">
            <v>10.125</v>
          </cell>
          <cell r="I13">
            <v>257</v>
          </cell>
          <cell r="J13">
            <v>1860</v>
          </cell>
          <cell r="K13">
            <v>1370</v>
          </cell>
          <cell r="L13">
            <v>1680</v>
          </cell>
          <cell r="M13">
            <v>1580</v>
          </cell>
          <cell r="N13">
            <v>2.5310000000000001</v>
          </cell>
          <cell r="O13">
            <v>0.77</v>
          </cell>
          <cell r="P13">
            <v>5.17</v>
          </cell>
          <cell r="Q13">
            <v>1.58</v>
          </cell>
          <cell r="R13">
            <v>8.61</v>
          </cell>
          <cell r="S13">
            <v>0.8</v>
          </cell>
          <cell r="T13">
            <v>14.81</v>
          </cell>
          <cell r="U13" t="str">
            <v>1/1500</v>
          </cell>
        </row>
        <row r="14">
          <cell r="C14">
            <v>910</v>
          </cell>
          <cell r="D14">
            <v>44</v>
          </cell>
          <cell r="E14">
            <v>1118</v>
          </cell>
          <cell r="F14">
            <v>4</v>
          </cell>
          <cell r="G14">
            <v>101</v>
          </cell>
          <cell r="H14">
            <v>11</v>
          </cell>
          <cell r="I14">
            <v>279</v>
          </cell>
          <cell r="J14">
            <v>1860</v>
          </cell>
          <cell r="K14">
            <v>1370</v>
          </cell>
          <cell r="L14">
            <v>1760</v>
          </cell>
          <cell r="M14">
            <v>1660</v>
          </cell>
          <cell r="N14">
            <v>2.75</v>
          </cell>
          <cell r="O14">
            <v>0.84</v>
          </cell>
          <cell r="P14">
            <v>5.46</v>
          </cell>
          <cell r="Q14">
            <v>1.66</v>
          </cell>
          <cell r="R14">
            <v>9.7200000000000006</v>
          </cell>
          <cell r="S14">
            <v>0.9</v>
          </cell>
          <cell r="T14">
            <v>17.809999999999999</v>
          </cell>
          <cell r="U14" t="str">
            <v>1/1650</v>
          </cell>
        </row>
        <row r="15">
          <cell r="C15">
            <v>1070</v>
          </cell>
          <cell r="D15">
            <v>51</v>
          </cell>
          <cell r="E15">
            <v>1295</v>
          </cell>
          <cell r="F15">
            <v>4.5</v>
          </cell>
          <cell r="G15">
            <v>114</v>
          </cell>
          <cell r="H15">
            <v>12.75</v>
          </cell>
          <cell r="I15">
            <v>324</v>
          </cell>
          <cell r="J15">
            <v>1860</v>
          </cell>
          <cell r="K15">
            <v>1370</v>
          </cell>
          <cell r="L15">
            <v>1940</v>
          </cell>
          <cell r="M15">
            <v>1840</v>
          </cell>
          <cell r="N15">
            <v>3.1880000000000002</v>
          </cell>
          <cell r="O15">
            <v>0.97</v>
          </cell>
          <cell r="P15">
            <v>6.04</v>
          </cell>
          <cell r="Q15">
            <v>1.84</v>
          </cell>
          <cell r="R15">
            <v>12.16</v>
          </cell>
          <cell r="S15">
            <v>1.1299999999999999</v>
          </cell>
          <cell r="T15">
            <v>24.1</v>
          </cell>
          <cell r="U15" t="str">
            <v>1/2050</v>
          </cell>
        </row>
        <row r="16">
          <cell r="C16">
            <v>1220</v>
          </cell>
          <cell r="D16">
            <v>58</v>
          </cell>
          <cell r="E16">
            <v>1473</v>
          </cell>
          <cell r="F16">
            <v>5</v>
          </cell>
          <cell r="G16">
            <v>127</v>
          </cell>
          <cell r="H16">
            <v>14.5</v>
          </cell>
          <cell r="I16">
            <v>368</v>
          </cell>
          <cell r="J16">
            <v>2320</v>
          </cell>
          <cell r="K16">
            <v>1520</v>
          </cell>
          <cell r="L16">
            <v>2120</v>
          </cell>
          <cell r="M16">
            <v>2020</v>
          </cell>
          <cell r="N16">
            <v>3.625</v>
          </cell>
          <cell r="O16">
            <v>1.1000000000000001</v>
          </cell>
          <cell r="P16">
            <v>6.63</v>
          </cell>
          <cell r="Q16">
            <v>2.02</v>
          </cell>
          <cell r="R16">
            <v>14.84</v>
          </cell>
          <cell r="S16">
            <v>1.38</v>
          </cell>
          <cell r="T16">
            <v>31.48</v>
          </cell>
          <cell r="U16" t="str">
            <v>1/2450</v>
          </cell>
        </row>
        <row r="17">
          <cell r="C17">
            <v>1370</v>
          </cell>
          <cell r="D17">
            <v>65</v>
          </cell>
          <cell r="E17">
            <v>1651</v>
          </cell>
          <cell r="F17">
            <v>5.5</v>
          </cell>
          <cell r="G17">
            <v>140</v>
          </cell>
          <cell r="H17">
            <v>16.25</v>
          </cell>
          <cell r="I17">
            <v>413</v>
          </cell>
          <cell r="J17">
            <v>2320</v>
          </cell>
          <cell r="K17">
            <v>1520</v>
          </cell>
          <cell r="L17">
            <v>2300</v>
          </cell>
          <cell r="M17">
            <v>2200</v>
          </cell>
          <cell r="N17">
            <v>4.0629999999999997</v>
          </cell>
          <cell r="O17">
            <v>1.24</v>
          </cell>
          <cell r="P17">
            <v>7.21</v>
          </cell>
          <cell r="Q17">
            <v>2.2000000000000002</v>
          </cell>
          <cell r="R17">
            <v>17.760000000000002</v>
          </cell>
          <cell r="S17">
            <v>1.65</v>
          </cell>
          <cell r="T17">
            <v>39.96</v>
          </cell>
          <cell r="U17" t="str">
            <v>1/2850</v>
          </cell>
        </row>
        <row r="18">
          <cell r="C18">
            <v>1520</v>
          </cell>
          <cell r="D18">
            <v>72</v>
          </cell>
          <cell r="E18">
            <v>1829</v>
          </cell>
          <cell r="F18">
            <v>6</v>
          </cell>
          <cell r="G18">
            <v>152</v>
          </cell>
          <cell r="H18">
            <v>18</v>
          </cell>
          <cell r="I18">
            <v>457</v>
          </cell>
          <cell r="J18">
            <v>2790</v>
          </cell>
          <cell r="K18">
            <v>1660</v>
          </cell>
          <cell r="L18">
            <v>2470</v>
          </cell>
          <cell r="M18">
            <v>2370</v>
          </cell>
          <cell r="N18">
            <v>4.5</v>
          </cell>
          <cell r="O18">
            <v>1.37</v>
          </cell>
          <cell r="P18">
            <v>7.79</v>
          </cell>
          <cell r="Q18">
            <v>2.37</v>
          </cell>
          <cell r="R18">
            <v>20.93</v>
          </cell>
          <cell r="S18">
            <v>1.94</v>
          </cell>
          <cell r="T18">
            <v>49.18</v>
          </cell>
          <cell r="U18" t="str">
            <v>1/3300</v>
          </cell>
        </row>
        <row r="19">
          <cell r="C19">
            <v>1680</v>
          </cell>
          <cell r="D19">
            <v>79</v>
          </cell>
          <cell r="E19">
            <v>2007</v>
          </cell>
          <cell r="F19">
            <v>6.5</v>
          </cell>
          <cell r="G19">
            <v>165</v>
          </cell>
          <cell r="H19">
            <v>19.75</v>
          </cell>
          <cell r="I19">
            <v>502</v>
          </cell>
          <cell r="J19">
            <v>2790</v>
          </cell>
          <cell r="K19">
            <v>1660</v>
          </cell>
          <cell r="L19">
            <v>2650</v>
          </cell>
          <cell r="M19">
            <v>2550</v>
          </cell>
          <cell r="N19">
            <v>5.375</v>
          </cell>
          <cell r="O19">
            <v>1.64</v>
          </cell>
          <cell r="P19">
            <v>8.3800000000000008</v>
          </cell>
          <cell r="Q19">
            <v>2.5499999999999998</v>
          </cell>
          <cell r="R19">
            <v>27.95</v>
          </cell>
          <cell r="S19">
            <v>2.6</v>
          </cell>
          <cell r="T19">
            <v>61.56</v>
          </cell>
          <cell r="U19" t="str">
            <v>1/3500</v>
          </cell>
        </row>
        <row r="20">
          <cell r="C20">
            <v>1830</v>
          </cell>
          <cell r="D20">
            <v>86</v>
          </cell>
          <cell r="E20">
            <v>2184</v>
          </cell>
          <cell r="F20">
            <v>7</v>
          </cell>
          <cell r="G20">
            <v>178</v>
          </cell>
          <cell r="H20">
            <v>21.5</v>
          </cell>
          <cell r="I20">
            <v>546</v>
          </cell>
          <cell r="J20">
            <v>2790</v>
          </cell>
          <cell r="K20">
            <v>1660</v>
          </cell>
          <cell r="L20">
            <v>2830</v>
          </cell>
          <cell r="M20">
            <v>2730</v>
          </cell>
          <cell r="N20">
            <v>5.5479000000000003</v>
          </cell>
          <cell r="O20">
            <v>1.69</v>
          </cell>
          <cell r="P20">
            <v>8.9600000000000009</v>
          </cell>
          <cell r="Q20">
            <v>2.73</v>
          </cell>
          <cell r="R20">
            <v>28.88</v>
          </cell>
          <cell r="S20">
            <v>2.68</v>
          </cell>
          <cell r="T20">
            <v>77.650000000000006</v>
          </cell>
          <cell r="U20" t="str">
            <v>1/3500</v>
          </cell>
        </row>
      </sheetData>
      <sheetData sheetId="10"/>
      <sheetData sheetId="11">
        <row r="6">
          <cell r="E6" t="str">
            <v>Jinnah</v>
          </cell>
        </row>
      </sheetData>
      <sheetData sheetId="12"/>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ock - A"/>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TE"/>
      <sheetName val="STEEL (2)"/>
      <sheetName val="CONST-JNT"/>
      <sheetName val="FF-BW"/>
      <sheetName val="MF-CL"/>
      <sheetName val="DR-CL"/>
      <sheetName val="DR"/>
      <sheetName val="LOUVER"/>
      <sheetName val="GRATTING"/>
      <sheetName val="RAILING"/>
      <sheetName val="RAILING (2)"/>
      <sheetName val="SPIRAL"/>
      <sheetName val="GATE"/>
      <sheetName val="VNL-FL"/>
      <sheetName val="CON-FL"/>
      <sheetName val="VNL-SK"/>
      <sheetName val="PAVER"/>
      <sheetName val="MULTANI"/>
      <sheetName val="GRASS"/>
      <sheetName val="P-EMU"/>
      <sheetName val="V-EMU"/>
      <sheetName val="SPN-2"/>
      <sheetName val="SPN-3"/>
      <sheetName val="SPN-4"/>
      <sheetName val="SPN-6"/>
      <sheetName val="CLEN"/>
      <sheetName val="M-H"/>
      <sheetName val="M-H (2)"/>
      <sheetName val="35-GAL"/>
      <sheetName val="FOUNT"/>
      <sheetName val="OHT"/>
      <sheetName val="PUMP"/>
      <sheetName val="Sheet1"/>
      <sheetName val="Hyd. Statement"/>
      <sheetName val="Concrete "/>
      <sheetName val="Plaster"/>
      <sheetName val="R.c.c "/>
      <sheetName val="Testing"/>
      <sheetName val="BM"/>
      <sheetName val="BEAM"/>
      <sheetName val="CALENDAR ANNUAL"/>
      <sheetName val="KLHT"/>
      <sheetName val="RATE ANALYSIS FOR PC-1-18-03-04"/>
      <sheetName val="SPT vs PHI"/>
      <sheetName val="BOQ"/>
      <sheetName val="Titel"/>
      <sheetName val="RFP003D"/>
      <sheetName val="Ext.Boq"/>
      <sheetName val="ind.prop."/>
      <sheetName val="dis"/>
      <sheetName val="rec"/>
      <sheetName val="Code"/>
      <sheetName val="ES"/>
      <sheetName val="W.B,W.C"/>
      <sheetName val="EXCV-Ord"/>
      <sheetName val="DATA SHEET"/>
    </sheetNames>
    <sheetDataSet>
      <sheetData sheetId="0" refreshError="1">
        <row r="42">
          <cell r="D42">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sheetName val="W.B,W.C"/>
      <sheetName val="Basin Mix"/>
      <sheetName val="Shower Set"/>
      <sheetName val="Pillar tap"/>
      <sheetName val="Accessories"/>
      <sheetName val="Looking Mirror"/>
      <sheetName val="Bib tap"/>
      <sheetName val="G.I PIPE "/>
      <sheetName val="valve"/>
      <sheetName val="uPVC Drainage"/>
      <sheetName val="Gully Trap"/>
      <sheetName val="Vent Cowel"/>
      <sheetName val="Floor Trap"/>
      <sheetName val="Clean out"/>
      <sheetName val="Gully Grating Chamber"/>
      <sheetName val="Sinks"/>
      <sheetName val="J.C"/>
      <sheetName val="Earthenware Sink"/>
      <sheetName val="EXCAVATION"/>
      <sheetName val="SAND FILLING"/>
      <sheetName val="PE Pipes"/>
      <sheetName val="SEWER BEDDING"/>
      <sheetName val="RCC Pipe"/>
      <sheetName val="MH. 2.5x2.5"/>
      <sheetName val="pipe lengths"/>
      <sheetName val="Water Supplybackup "/>
      <sheetName val="Brick Masonry"/>
      <sheetName val="HS"/>
      <sheetName val="concrete"/>
      <sheetName val="Sheet1"/>
      <sheetName val="Steel"/>
      <sheetName val="Insta Gas Geyser 6L"/>
      <sheetName val="Insta Gas Geyser 12L (2)"/>
    </sheetNames>
    <sheetDataSet>
      <sheetData sheetId="0"/>
      <sheetData sheetId="1">
        <row r="3">
          <cell r="H3" t="str">
            <v>Plumber</v>
          </cell>
          <cell r="I3">
            <v>380</v>
          </cell>
        </row>
        <row r="4">
          <cell r="H4" t="str">
            <v>Cooly (Unskilled)</v>
          </cell>
          <cell r="I4">
            <v>330</v>
          </cell>
        </row>
        <row r="5">
          <cell r="H5" t="str">
            <v>Helper</v>
          </cell>
          <cell r="I5">
            <v>290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KLM)"/>
      <sheetName val="G.Non Schedule"/>
      <sheetName val="Sewerage (Non-Sch)"/>
      <sheetName val="Input Data"/>
      <sheetName val="Backup Sewerage"/>
      <sheetName val="Backup Sewerage (ASSW)"/>
      <sheetName val="Backup Sewerage (BSSW)"/>
      <sheetName val="Back up (Dismentalling) "/>
      <sheetName val="Back up (Manhole) "/>
      <sheetName val="Manhol Backup Calc"/>
      <sheetName val="Backup data"/>
      <sheetName val="Left over Shuttering"/>
      <sheetName val="Ext.Boq"/>
    </sheetNames>
    <sheetDataSet>
      <sheetData sheetId="0"/>
      <sheetData sheetId="1"/>
      <sheetData sheetId="2"/>
      <sheetData sheetId="3"/>
      <sheetData sheetId="4"/>
      <sheetData sheetId="5"/>
      <sheetData sheetId="6"/>
      <sheetData sheetId="7"/>
      <sheetData sheetId="8"/>
      <sheetData sheetId="9" refreshError="1">
        <row r="16">
          <cell r="C16">
            <v>225</v>
          </cell>
          <cell r="D16">
            <v>4.68</v>
          </cell>
          <cell r="E16">
            <v>45</v>
          </cell>
          <cell r="F16">
            <v>1220</v>
          </cell>
          <cell r="G16">
            <v>5.4379999999999997</v>
          </cell>
          <cell r="H16">
            <v>2.81</v>
          </cell>
          <cell r="I16">
            <v>2.1</v>
          </cell>
          <cell r="J16">
            <v>13.023323119805443</v>
          </cell>
          <cell r="K16">
            <v>2.4</v>
          </cell>
          <cell r="L16">
            <v>14.88379785120622</v>
          </cell>
          <cell r="M16">
            <v>0.93799999999999972</v>
          </cell>
          <cell r="N16">
            <v>5.8170843268464294</v>
          </cell>
          <cell r="O16">
            <v>2.5100000000000002</v>
          </cell>
          <cell r="P16">
            <v>300</v>
          </cell>
          <cell r="Q16">
            <v>1.4844260907660793</v>
          </cell>
          <cell r="R16">
            <v>2.21</v>
          </cell>
          <cell r="S16">
            <v>300</v>
          </cell>
          <cell r="T16">
            <v>1.150788950954843</v>
          </cell>
          <cell r="U16">
            <v>4.8380000000000001</v>
          </cell>
          <cell r="V16">
            <v>4.9254649888402948</v>
          </cell>
          <cell r="W16">
            <v>1.8773521525340251</v>
          </cell>
          <cell r="X16">
            <v>1220</v>
          </cell>
          <cell r="Y16">
            <v>18.542810814842252</v>
          </cell>
          <cell r="Z16">
            <v>1920</v>
          </cell>
          <cell r="AA16">
            <v>29.182128495489444</v>
          </cell>
          <cell r="AB16">
            <v>300</v>
          </cell>
          <cell r="AC16">
            <v>4.3550000000000004</v>
          </cell>
          <cell r="AD16">
            <v>15</v>
          </cell>
          <cell r="AE16">
            <v>0.46</v>
          </cell>
          <cell r="AF16">
            <v>0.14000000000000001</v>
          </cell>
          <cell r="AG16">
            <v>1.02</v>
          </cell>
          <cell r="AH16">
            <v>168.75</v>
          </cell>
          <cell r="AI16">
            <v>0.33726649320512858</v>
          </cell>
          <cell r="AJ16">
            <v>1.168986626400762</v>
          </cell>
        </row>
        <row r="17">
          <cell r="C17">
            <v>310</v>
          </cell>
          <cell r="D17">
            <v>4.68</v>
          </cell>
          <cell r="E17">
            <v>51</v>
          </cell>
          <cell r="F17">
            <v>1220</v>
          </cell>
          <cell r="G17">
            <v>5.444</v>
          </cell>
          <cell r="H17">
            <v>2.81</v>
          </cell>
          <cell r="I17">
            <v>2.1</v>
          </cell>
          <cell r="J17">
            <v>13.023323119805443</v>
          </cell>
          <cell r="K17">
            <v>2.4</v>
          </cell>
          <cell r="L17">
            <v>14.88379785120622</v>
          </cell>
          <cell r="M17">
            <v>0.94399999999999995</v>
          </cell>
          <cell r="N17">
            <v>5.854293821474446</v>
          </cell>
          <cell r="O17">
            <v>2.5100000000000002</v>
          </cell>
          <cell r="P17">
            <v>300</v>
          </cell>
          <cell r="Q17">
            <v>1.4844260907660793</v>
          </cell>
          <cell r="R17">
            <v>2.21</v>
          </cell>
          <cell r="S17">
            <v>300</v>
          </cell>
          <cell r="T17">
            <v>1.150788950954843</v>
          </cell>
          <cell r="U17">
            <v>4.8440000000000003</v>
          </cell>
          <cell r="V17">
            <v>4.9302414663108127</v>
          </cell>
          <cell r="W17">
            <v>1.8834806144030156</v>
          </cell>
          <cell r="X17">
            <v>1220</v>
          </cell>
          <cell r="Y17">
            <v>18.565807273066529</v>
          </cell>
          <cell r="Z17">
            <v>1920</v>
          </cell>
          <cell r="AA17">
            <v>29.218319642858798</v>
          </cell>
          <cell r="AB17">
            <v>300</v>
          </cell>
          <cell r="AC17">
            <v>4.2700000000000005</v>
          </cell>
          <cell r="AD17">
            <v>14</v>
          </cell>
          <cell r="AE17">
            <v>0.46</v>
          </cell>
          <cell r="AF17">
            <v>0.14000000000000001</v>
          </cell>
          <cell r="AG17">
            <v>1.02</v>
          </cell>
          <cell r="AH17">
            <v>232.5</v>
          </cell>
          <cell r="AI17">
            <v>0.41178939063817721</v>
          </cell>
          <cell r="AJ17">
            <v>1.168986626400762</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row>
        <row r="19">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row>
        <row r="21">
          <cell r="C21">
            <v>610</v>
          </cell>
          <cell r="D21">
            <v>4.68</v>
          </cell>
          <cell r="E21">
            <v>76</v>
          </cell>
          <cell r="F21">
            <v>1520</v>
          </cell>
          <cell r="G21">
            <v>5.4689999999999994</v>
          </cell>
          <cell r="H21">
            <v>3.11</v>
          </cell>
          <cell r="I21">
            <v>2.1</v>
          </cell>
          <cell r="J21">
            <v>15.952544110012566</v>
          </cell>
          <cell r="K21">
            <v>2.4</v>
          </cell>
          <cell r="L21">
            <v>18.231478982871501</v>
          </cell>
          <cell r="M21">
            <v>0.96899999999999942</v>
          </cell>
          <cell r="N21">
            <v>7.3609596393343644</v>
          </cell>
          <cell r="O21">
            <v>2.81</v>
          </cell>
          <cell r="P21">
            <v>300</v>
          </cell>
          <cell r="Q21">
            <v>1.8604747314007775</v>
          </cell>
          <cell r="R21">
            <v>2.5099999999999998</v>
          </cell>
          <cell r="S21">
            <v>300</v>
          </cell>
          <cell r="T21">
            <v>1.4844260907660789</v>
          </cell>
          <cell r="U21">
            <v>4.8689999999999998</v>
          </cell>
          <cell r="V21">
            <v>5.8988981539701149</v>
          </cell>
          <cell r="W21">
            <v>2.3053513473857294</v>
          </cell>
          <cell r="X21">
            <v>1520</v>
          </cell>
          <cell r="Y21">
            <v>23.250550238099631</v>
          </cell>
          <cell r="Z21">
            <v>2220</v>
          </cell>
          <cell r="AA21">
            <v>33.958040479329718</v>
          </cell>
          <cell r="AB21">
            <v>300</v>
          </cell>
          <cell r="AC21">
            <v>3.9699999999999993</v>
          </cell>
          <cell r="AD21">
            <v>13</v>
          </cell>
          <cell r="AE21">
            <v>0.46</v>
          </cell>
          <cell r="AF21">
            <v>0.14000000000000001</v>
          </cell>
          <cell r="AG21">
            <v>1.02</v>
          </cell>
          <cell r="AH21">
            <v>457.5</v>
          </cell>
          <cell r="AI21">
            <v>0.9701721418964101</v>
          </cell>
          <cell r="AJ21">
            <v>1.8145839167134645</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row>
        <row r="23">
          <cell r="C23">
            <v>760</v>
          </cell>
          <cell r="D23">
            <v>5.54</v>
          </cell>
          <cell r="E23">
            <v>89</v>
          </cell>
          <cell r="F23">
            <v>1520</v>
          </cell>
          <cell r="G23">
            <v>6.3420000000000005</v>
          </cell>
          <cell r="H23">
            <v>3.32</v>
          </cell>
          <cell r="I23">
            <v>2.1</v>
          </cell>
          <cell r="J23">
            <v>18.179642704087271</v>
          </cell>
          <cell r="K23">
            <v>2.4</v>
          </cell>
          <cell r="L23">
            <v>20.776734518956879</v>
          </cell>
          <cell r="M23">
            <v>1.8420000000000005</v>
          </cell>
          <cell r="N23">
            <v>15.946143743299411</v>
          </cell>
          <cell r="O23">
            <v>3.02</v>
          </cell>
          <cell r="P23">
            <v>300</v>
          </cell>
          <cell r="Q23">
            <v>2.1489436228350263</v>
          </cell>
          <cell r="R23">
            <v>2.7199999999999998</v>
          </cell>
          <cell r="S23">
            <v>300</v>
          </cell>
          <cell r="T23">
            <v>1.7432069316239041</v>
          </cell>
          <cell r="U23">
            <v>5.7420000000000009</v>
          </cell>
          <cell r="V23">
            <v>6.9471403370839084</v>
          </cell>
          <cell r="W23">
            <v>3.6067511561268737</v>
          </cell>
          <cell r="X23">
            <v>1520</v>
          </cell>
          <cell r="Y23">
            <v>27.419318025707149</v>
          </cell>
          <cell r="Z23">
            <v>2220</v>
          </cell>
          <cell r="AA23">
            <v>40.046635537545967</v>
          </cell>
          <cell r="AB23">
            <v>300</v>
          </cell>
          <cell r="AC23">
            <v>4.6800000000000006</v>
          </cell>
          <cell r="AD23">
            <v>16</v>
          </cell>
          <cell r="AE23">
            <v>0.46</v>
          </cell>
          <cell r="AF23">
            <v>0.14000000000000001</v>
          </cell>
          <cell r="AG23">
            <v>1.02</v>
          </cell>
          <cell r="AH23">
            <v>570</v>
          </cell>
          <cell r="AI23">
            <v>1.1743128325266747</v>
          </cell>
          <cell r="AJ23">
            <v>1.8145839167134645</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row>
        <row r="25">
          <cell r="C25">
            <v>910</v>
          </cell>
          <cell r="D25">
            <v>7.15</v>
          </cell>
          <cell r="E25">
            <v>101</v>
          </cell>
          <cell r="F25">
            <v>1860</v>
          </cell>
          <cell r="G25">
            <v>7.9640000000000004</v>
          </cell>
          <cell r="H25">
            <v>3.66</v>
          </cell>
          <cell r="I25">
            <v>2.1</v>
          </cell>
          <cell r="J25">
            <v>22.093847238974405</v>
          </cell>
          <cell r="K25">
            <v>2.4</v>
          </cell>
          <cell r="L25">
            <v>25.25011113025646</v>
          </cell>
          <cell r="M25">
            <v>3.4640000000000004</v>
          </cell>
          <cell r="N25">
            <v>36.444327064670162</v>
          </cell>
          <cell r="O25">
            <v>3.3600000000000003</v>
          </cell>
          <cell r="P25">
            <v>300</v>
          </cell>
          <cell r="Q25">
            <v>2.6600493316475498</v>
          </cell>
          <cell r="R25">
            <v>3.06</v>
          </cell>
          <cell r="S25">
            <v>300</v>
          </cell>
          <cell r="T25">
            <v>2.2062462728365042</v>
          </cell>
          <cell r="U25">
            <v>7.3640000000000008</v>
          </cell>
          <cell r="V25">
            <v>9.3427494057878224</v>
          </cell>
          <cell r="W25">
            <v>8.4402452346351637</v>
          </cell>
          <cell r="X25">
            <v>1860</v>
          </cell>
          <cell r="Y25">
            <v>43.030520239925544</v>
          </cell>
          <cell r="Z25">
            <v>2560</v>
          </cell>
          <cell r="AA25">
            <v>59.224802050650219</v>
          </cell>
          <cell r="AB25">
            <v>300</v>
          </cell>
          <cell r="AC25">
            <v>6.1400000000000006</v>
          </cell>
          <cell r="AD25">
            <v>20</v>
          </cell>
          <cell r="AE25">
            <v>0.46</v>
          </cell>
          <cell r="AF25">
            <v>0.14000000000000001</v>
          </cell>
          <cell r="AG25">
            <v>1.02</v>
          </cell>
          <cell r="AH25">
            <v>682.5</v>
          </cell>
          <cell r="AI25">
            <v>1.9944640792562973</v>
          </cell>
          <cell r="AJ25">
            <v>2.7171634860898126</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row>
      </sheetData>
      <sheetData sheetId="10"/>
      <sheetData sheetId="11"/>
      <sheetData sheetId="1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opLeftCell="A7" workbookViewId="0">
      <selection activeCell="C13" sqref="C13:C15"/>
    </sheetView>
  </sheetViews>
  <sheetFormatPr baseColWidth="10" defaultColWidth="8.83203125" defaultRowHeight="15"/>
  <cols>
    <col min="1" max="1" width="12.1640625" customWidth="1"/>
    <col min="2" max="2" width="66.6640625" customWidth="1"/>
    <col min="3" max="3" width="17.1640625" bestFit="1" customWidth="1"/>
    <col min="4" max="4" width="9.5" bestFit="1" customWidth="1"/>
  </cols>
  <sheetData>
    <row r="1" spans="1:4" ht="16">
      <c r="A1" s="158"/>
      <c r="B1" s="158"/>
      <c r="C1" s="158"/>
    </row>
    <row r="2" spans="1:4" ht="16">
      <c r="A2" s="9"/>
      <c r="B2" s="9"/>
      <c r="C2" s="6" t="s">
        <v>17</v>
      </c>
    </row>
    <row r="3" spans="1:4" ht="16">
      <c r="A3" s="9"/>
      <c r="B3" s="9"/>
      <c r="C3" s="9"/>
    </row>
    <row r="4" spans="1:4" ht="16">
      <c r="A4" s="9"/>
      <c r="B4" s="9"/>
      <c r="C4" s="9"/>
    </row>
    <row r="5" spans="1:4" ht="16">
      <c r="A5" s="9"/>
      <c r="B5" s="9"/>
      <c r="C5" s="9"/>
    </row>
    <row r="6" spans="1:4" ht="19">
      <c r="A6" s="10" t="s">
        <v>18</v>
      </c>
      <c r="B6" s="163" t="s">
        <v>66</v>
      </c>
      <c r="C6" s="163"/>
    </row>
    <row r="7" spans="1:4" ht="19">
      <c r="A7" s="8" t="s">
        <v>19</v>
      </c>
      <c r="B7" s="159" t="s">
        <v>99</v>
      </c>
      <c r="C7" s="160"/>
    </row>
    <row r="8" spans="1:4" ht="18" customHeight="1">
      <c r="A8" s="8" t="s">
        <v>21</v>
      </c>
      <c r="B8" s="159">
        <v>3250</v>
      </c>
      <c r="C8" s="160"/>
    </row>
    <row r="9" spans="1:4" ht="41.25" customHeight="1">
      <c r="A9" s="64" t="s">
        <v>20</v>
      </c>
      <c r="B9" s="161" t="s">
        <v>98</v>
      </c>
      <c r="C9" s="162"/>
    </row>
    <row r="10" spans="1:4">
      <c r="A10" s="51"/>
      <c r="B10" s="62" t="s">
        <v>31</v>
      </c>
      <c r="C10" s="58" t="s">
        <v>157</v>
      </c>
    </row>
    <row r="11" spans="1:4" ht="28.5" customHeight="1">
      <c r="A11" s="39" t="s">
        <v>5</v>
      </c>
      <c r="B11" s="39" t="s">
        <v>0</v>
      </c>
      <c r="C11" s="39" t="s">
        <v>32</v>
      </c>
    </row>
    <row r="12" spans="1:4" ht="19">
      <c r="A12" s="55"/>
      <c r="B12" s="40"/>
      <c r="C12" s="54"/>
    </row>
    <row r="13" spans="1:4" ht="20.25" customHeight="1">
      <c r="A13" s="41" t="s">
        <v>6</v>
      </c>
      <c r="B13" s="42" t="s">
        <v>63</v>
      </c>
      <c r="C13" s="43"/>
      <c r="D13" s="149"/>
    </row>
    <row r="14" spans="1:4" ht="20.25" customHeight="1">
      <c r="A14" s="41" t="s">
        <v>153</v>
      </c>
      <c r="B14" s="42" t="s">
        <v>154</v>
      </c>
      <c r="C14" s="150"/>
      <c r="D14" s="137"/>
    </row>
    <row r="15" spans="1:4" ht="26.25" customHeight="1">
      <c r="A15" s="151"/>
      <c r="B15" s="45" t="s">
        <v>155</v>
      </c>
      <c r="C15" s="46"/>
    </row>
    <row r="16" spans="1:4" ht="19">
      <c r="A16" s="155" t="s">
        <v>33</v>
      </c>
      <c r="B16" s="156"/>
      <c r="C16" s="74"/>
    </row>
    <row r="17" spans="1:3" ht="19">
      <c r="A17" s="60"/>
      <c r="B17" s="63"/>
      <c r="C17" s="47"/>
    </row>
    <row r="18" spans="1:3" ht="25.5" customHeight="1">
      <c r="A18" s="61" t="s">
        <v>25</v>
      </c>
      <c r="B18" s="157" t="s">
        <v>65</v>
      </c>
      <c r="C18" s="157"/>
    </row>
    <row r="19" spans="1:3" ht="42" customHeight="1">
      <c r="A19" s="61" t="s">
        <v>26</v>
      </c>
      <c r="B19" s="157" t="s">
        <v>34</v>
      </c>
      <c r="C19" s="157"/>
    </row>
    <row r="20" spans="1:3" ht="16">
      <c r="A20" s="153" t="s">
        <v>22</v>
      </c>
      <c r="B20" s="153"/>
      <c r="C20" s="11"/>
    </row>
    <row r="21" spans="1:3" ht="53.25" customHeight="1">
      <c r="A21" s="154" t="s">
        <v>43</v>
      </c>
      <c r="B21" s="154"/>
      <c r="C21" s="154"/>
    </row>
    <row r="22" spans="1:3" ht="55.5" customHeight="1">
      <c r="A22" s="154" t="s">
        <v>42</v>
      </c>
      <c r="B22" s="154"/>
      <c r="C22" s="154"/>
    </row>
    <row r="23" spans="1:3">
      <c r="A23" s="152"/>
      <c r="B23" s="152"/>
      <c r="C23" s="152"/>
    </row>
  </sheetData>
  <mergeCells count="12">
    <mergeCell ref="A1:C1"/>
    <mergeCell ref="B7:C7"/>
    <mergeCell ref="B8:C8"/>
    <mergeCell ref="B9:C9"/>
    <mergeCell ref="B6:C6"/>
    <mergeCell ref="A23:C23"/>
    <mergeCell ref="A20:B20"/>
    <mergeCell ref="A21:C21"/>
    <mergeCell ref="A16:B16"/>
    <mergeCell ref="B18:C18"/>
    <mergeCell ref="B19:C19"/>
    <mergeCell ref="A22:C22"/>
  </mergeCells>
  <pageMargins left="0.7" right="0.7" top="0.75" bottom="0.75" header="0.3" footer="0.3"/>
  <pageSetup scale="84" orientation="portrait" r:id="rId1"/>
  <headerFooter>
    <oddFooter>&amp;LSummary BATIK STORE&amp;Cw  w   w   .  a  r  c  h  i  t  e  c  t  s  i  n  c  .  o  r  g&amp;R&amp;P</oddFooter>
  </headerFooter>
  <rowBreaks count="1" manualBreakCount="1">
    <brk id="22" max="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6"/>
  <sheetViews>
    <sheetView view="pageBreakPreview" zoomScaleSheetLayoutView="100" workbookViewId="0">
      <selection activeCell="K26" sqref="K26"/>
    </sheetView>
  </sheetViews>
  <sheetFormatPr baseColWidth="10" defaultColWidth="8.83203125" defaultRowHeight="15"/>
  <cols>
    <col min="1" max="1" width="11.5" customWidth="1"/>
    <col min="2" max="2" width="55.6640625" customWidth="1"/>
    <col min="3" max="3" width="10.5" customWidth="1"/>
    <col min="4" max="4" width="6.5" bestFit="1" customWidth="1"/>
    <col min="5" max="5" width="7.83203125" bestFit="1" customWidth="1"/>
    <col min="6" max="6" width="19" bestFit="1" customWidth="1"/>
  </cols>
  <sheetData>
    <row r="1" spans="1:6">
      <c r="A1" s="169"/>
      <c r="B1" s="169"/>
      <c r="C1" s="169"/>
      <c r="D1" s="169"/>
      <c r="E1" s="169"/>
      <c r="F1" s="169"/>
    </row>
    <row r="2" spans="1:6" ht="19">
      <c r="A2" s="170" t="s">
        <v>16</v>
      </c>
      <c r="B2" s="171"/>
      <c r="C2" s="171"/>
      <c r="D2" s="171"/>
      <c r="E2" s="171"/>
      <c r="F2" s="172"/>
    </row>
    <row r="3" spans="1:6">
      <c r="A3" s="173"/>
      <c r="B3" s="174"/>
      <c r="C3" s="174"/>
      <c r="D3" s="174"/>
      <c r="E3" s="174"/>
      <c r="F3" s="175"/>
    </row>
    <row r="4" spans="1:6">
      <c r="A4" s="4"/>
      <c r="B4" s="5"/>
      <c r="C4" s="5"/>
      <c r="D4" s="5"/>
      <c r="E4" s="5"/>
      <c r="F4" s="6" t="s">
        <v>17</v>
      </c>
    </row>
    <row r="5" spans="1:6">
      <c r="A5" s="4"/>
      <c r="B5" s="5"/>
      <c r="C5" s="5"/>
      <c r="D5" s="5"/>
      <c r="E5" s="5"/>
      <c r="F5" s="7"/>
    </row>
    <row r="6" spans="1:6" ht="19">
      <c r="A6" s="131" t="s">
        <v>18</v>
      </c>
      <c r="B6" s="163" t="s">
        <v>64</v>
      </c>
      <c r="C6" s="163"/>
      <c r="D6" s="163"/>
      <c r="E6" s="163"/>
      <c r="F6" s="168"/>
    </row>
    <row r="7" spans="1:6" ht="19.5" customHeight="1">
      <c r="A7" s="131" t="s">
        <v>19</v>
      </c>
      <c r="B7" s="163" t="s">
        <v>100</v>
      </c>
      <c r="C7" s="163"/>
      <c r="D7" s="163"/>
      <c r="E7" s="163"/>
      <c r="F7" s="168"/>
    </row>
    <row r="8" spans="1:6" ht="19">
      <c r="A8" s="131" t="s">
        <v>37</v>
      </c>
      <c r="B8" s="163">
        <v>3250</v>
      </c>
      <c r="C8" s="163"/>
      <c r="D8" s="163"/>
      <c r="E8" s="163"/>
      <c r="F8" s="168"/>
    </row>
    <row r="9" spans="1:6" ht="22.5" customHeight="1">
      <c r="A9" s="64" t="s">
        <v>20</v>
      </c>
      <c r="B9" s="166" t="s">
        <v>101</v>
      </c>
      <c r="C9" s="166"/>
      <c r="D9" s="166"/>
      <c r="E9" s="166"/>
      <c r="F9" s="167"/>
    </row>
    <row r="10" spans="1:6" ht="16">
      <c r="A10" s="50"/>
      <c r="B10" s="50"/>
      <c r="F10" s="58" t="s">
        <v>157</v>
      </c>
    </row>
    <row r="11" spans="1:6" ht="18">
      <c r="A11" s="48" t="s">
        <v>5</v>
      </c>
      <c r="B11" s="48" t="s">
        <v>0</v>
      </c>
      <c r="C11" s="48" t="s">
        <v>1</v>
      </c>
      <c r="D11" s="48" t="s">
        <v>2</v>
      </c>
      <c r="E11" s="48" t="s">
        <v>3</v>
      </c>
      <c r="F11" s="48" t="s">
        <v>4</v>
      </c>
    </row>
    <row r="12" spans="1:6">
      <c r="A12" s="15"/>
      <c r="B12" s="1"/>
      <c r="C12" s="2"/>
      <c r="D12" s="2"/>
      <c r="E12" s="2"/>
      <c r="F12" s="15"/>
    </row>
    <row r="13" spans="1:6" ht="20.25" customHeight="1">
      <c r="A13" s="68" t="s">
        <v>6</v>
      </c>
      <c r="B13" s="76" t="s">
        <v>28</v>
      </c>
      <c r="C13" s="15"/>
      <c r="D13" s="15"/>
      <c r="E13" s="15"/>
      <c r="F13" s="15"/>
    </row>
    <row r="14" spans="1:6">
      <c r="A14" s="15"/>
      <c r="B14" s="1"/>
      <c r="C14" s="2"/>
      <c r="D14" s="2"/>
      <c r="E14" s="2"/>
      <c r="F14" s="15"/>
    </row>
    <row r="15" spans="1:6" ht="16">
      <c r="A15" s="44" t="s">
        <v>6</v>
      </c>
      <c r="B15" s="79" t="s">
        <v>36</v>
      </c>
      <c r="C15" s="15"/>
      <c r="D15" s="15"/>
      <c r="E15" s="15"/>
      <c r="F15" s="15"/>
    </row>
    <row r="16" spans="1:6">
      <c r="A16" s="15"/>
      <c r="B16" s="1"/>
      <c r="C16" s="2"/>
      <c r="D16" s="2"/>
      <c r="E16" s="2"/>
      <c r="F16" s="15"/>
    </row>
    <row r="17" spans="1:6">
      <c r="A17" s="14">
        <v>1</v>
      </c>
      <c r="B17" s="12" t="s">
        <v>38</v>
      </c>
      <c r="C17" s="15"/>
      <c r="D17" s="15"/>
      <c r="E17" s="15"/>
      <c r="F17" s="15"/>
    </row>
    <row r="18" spans="1:6" ht="60">
      <c r="A18" s="15"/>
      <c r="B18" s="66" t="s">
        <v>61</v>
      </c>
      <c r="C18" s="34">
        <v>3250</v>
      </c>
      <c r="D18" s="34" t="s">
        <v>7</v>
      </c>
      <c r="E18" s="34"/>
      <c r="F18" s="23"/>
    </row>
    <row r="19" spans="1:6">
      <c r="A19" s="15"/>
      <c r="B19" s="1"/>
      <c r="C19" s="2"/>
      <c r="D19" s="2"/>
      <c r="E19" s="2"/>
      <c r="F19" s="15"/>
    </row>
    <row r="20" spans="1:6">
      <c r="A20" s="14">
        <v>2</v>
      </c>
      <c r="B20" s="12" t="s">
        <v>24</v>
      </c>
      <c r="C20" s="15"/>
      <c r="D20" s="15"/>
      <c r="E20" s="15"/>
      <c r="F20" s="19"/>
    </row>
    <row r="21" spans="1:6" ht="45">
      <c r="A21" s="15"/>
      <c r="B21" s="13" t="s">
        <v>44</v>
      </c>
      <c r="C21" s="34">
        <f>C18</f>
        <v>3250</v>
      </c>
      <c r="D21" s="34" t="s">
        <v>7</v>
      </c>
      <c r="E21" s="34"/>
      <c r="F21" s="21"/>
    </row>
    <row r="22" spans="1:6">
      <c r="A22" s="15"/>
      <c r="B22" s="20"/>
      <c r="C22" s="2"/>
      <c r="D22" s="2"/>
      <c r="E22" s="2"/>
      <c r="F22" s="21"/>
    </row>
    <row r="23" spans="1:6" ht="19.5" customHeight="1">
      <c r="A23" s="68" t="s">
        <v>13</v>
      </c>
      <c r="B23" s="76" t="s">
        <v>35</v>
      </c>
      <c r="C23" s="16"/>
      <c r="D23" s="16"/>
      <c r="E23" s="16"/>
      <c r="F23" s="29"/>
    </row>
    <row r="24" spans="1:6" ht="16">
      <c r="A24" s="22"/>
      <c r="B24" s="30"/>
      <c r="C24" s="31"/>
      <c r="D24" s="31"/>
      <c r="E24" s="31"/>
      <c r="F24" s="29"/>
    </row>
    <row r="25" spans="1:6" ht="16">
      <c r="A25" s="22">
        <v>1</v>
      </c>
      <c r="B25" s="56" t="s">
        <v>109</v>
      </c>
      <c r="C25" s="16"/>
      <c r="D25" s="16"/>
      <c r="E25" s="16"/>
      <c r="F25" s="17"/>
    </row>
    <row r="26" spans="1:6" ht="63.75" customHeight="1">
      <c r="A26" s="22"/>
      <c r="B26" s="67" t="s">
        <v>67</v>
      </c>
      <c r="C26" s="34">
        <f>22.25*4*15-C41+50.75*15-112+76.16*15+8*15</f>
        <v>3134.6499999999996</v>
      </c>
      <c r="D26" s="2" t="s">
        <v>7</v>
      </c>
      <c r="E26" s="2"/>
      <c r="F26" s="49"/>
    </row>
    <row r="27" spans="1:6" ht="16">
      <c r="A27" s="22"/>
      <c r="B27" s="30"/>
      <c r="C27" s="31"/>
      <c r="D27" s="31"/>
      <c r="E27" s="31"/>
      <c r="F27" s="29"/>
    </row>
    <row r="28" spans="1:6">
      <c r="A28" s="22">
        <v>2</v>
      </c>
      <c r="B28" s="56" t="s">
        <v>104</v>
      </c>
      <c r="C28" s="52"/>
      <c r="D28" s="52"/>
      <c r="E28" s="53"/>
      <c r="F28" s="23"/>
    </row>
    <row r="29" spans="1:6" ht="60">
      <c r="A29" s="22"/>
      <c r="B29" s="3" t="s">
        <v>105</v>
      </c>
      <c r="C29" s="18">
        <v>4</v>
      </c>
      <c r="D29" s="18" t="s">
        <v>9</v>
      </c>
      <c r="E29" s="78"/>
      <c r="F29" s="23"/>
    </row>
    <row r="30" spans="1:6" ht="16">
      <c r="A30" s="22"/>
      <c r="B30" s="30"/>
      <c r="C30" s="31"/>
      <c r="D30" s="31"/>
      <c r="E30" s="31"/>
      <c r="F30" s="29"/>
    </row>
    <row r="31" spans="1:6" ht="16">
      <c r="A31" s="22">
        <v>2.1</v>
      </c>
      <c r="B31" s="138" t="s">
        <v>106</v>
      </c>
      <c r="C31" s="16"/>
      <c r="D31" s="16"/>
      <c r="E31" s="16"/>
      <c r="F31" s="29"/>
    </row>
    <row r="32" spans="1:6" ht="46">
      <c r="A32" s="22"/>
      <c r="B32" s="146" t="s">
        <v>107</v>
      </c>
      <c r="C32" s="2">
        <v>4</v>
      </c>
      <c r="D32" s="2" t="s">
        <v>9</v>
      </c>
      <c r="E32" s="2"/>
      <c r="F32" s="23"/>
    </row>
    <row r="33" spans="1:6" ht="16">
      <c r="A33" s="22"/>
      <c r="B33" s="30"/>
      <c r="C33" s="31"/>
      <c r="D33" s="31"/>
      <c r="E33" s="31"/>
      <c r="F33" s="29"/>
    </row>
    <row r="34" spans="1:6" ht="16">
      <c r="A34" s="22">
        <v>3</v>
      </c>
      <c r="B34" s="145" t="s">
        <v>102</v>
      </c>
      <c r="C34" s="16"/>
      <c r="D34" s="16"/>
      <c r="E34" s="16"/>
      <c r="F34" s="29"/>
    </row>
    <row r="35" spans="1:6" ht="81" customHeight="1">
      <c r="A35" s="22"/>
      <c r="B35" s="67" t="s">
        <v>78</v>
      </c>
      <c r="C35" s="2">
        <f>6*8*4</f>
        <v>192</v>
      </c>
      <c r="D35" s="2" t="s">
        <v>7</v>
      </c>
      <c r="E35" s="2"/>
      <c r="F35" s="23"/>
    </row>
    <row r="36" spans="1:6" ht="16">
      <c r="A36" s="22"/>
      <c r="B36" s="30"/>
      <c r="C36" s="31"/>
      <c r="D36" s="31"/>
      <c r="E36" s="31"/>
      <c r="F36" s="29"/>
    </row>
    <row r="37" spans="1:6">
      <c r="A37" s="22">
        <v>4</v>
      </c>
      <c r="B37" s="12" t="s">
        <v>108</v>
      </c>
      <c r="C37" s="15"/>
      <c r="D37" s="15"/>
      <c r="E37" s="15"/>
      <c r="F37" s="15"/>
    </row>
    <row r="38" spans="1:6" ht="60">
      <c r="A38" s="55"/>
      <c r="B38" s="3" t="s">
        <v>111</v>
      </c>
      <c r="C38" s="2">
        <f>(21.66+21.66+5.75*4+4.5+28.33)*15-(3*7)-(2.5*7)*4</f>
        <v>1396.2499999999998</v>
      </c>
      <c r="D38" s="2" t="s">
        <v>7</v>
      </c>
      <c r="E38" s="2"/>
      <c r="F38" s="23"/>
    </row>
    <row r="39" spans="1:6">
      <c r="A39" s="55"/>
      <c r="B39" s="20"/>
      <c r="C39" s="2"/>
      <c r="D39" s="2"/>
      <c r="E39" s="2"/>
      <c r="F39" s="21"/>
    </row>
    <row r="40" spans="1:6" ht="30">
      <c r="A40" s="22">
        <v>5</v>
      </c>
      <c r="B40" s="56" t="s">
        <v>103</v>
      </c>
      <c r="C40" s="52"/>
      <c r="D40" s="52"/>
      <c r="E40" s="53"/>
      <c r="F40" s="23"/>
    </row>
    <row r="41" spans="1:6" ht="105">
      <c r="A41" s="55"/>
      <c r="B41" s="24" t="s">
        <v>112</v>
      </c>
      <c r="C41" s="18">
        <f>(3*7)*2+(2.5*7)*4</f>
        <v>112</v>
      </c>
      <c r="D41" s="18" t="s">
        <v>7</v>
      </c>
      <c r="E41" s="78"/>
      <c r="F41" s="23"/>
    </row>
    <row r="42" spans="1:6" ht="16">
      <c r="A42" s="22"/>
      <c r="B42" s="30"/>
      <c r="C42" s="31"/>
      <c r="D42" s="31"/>
      <c r="E42" s="31"/>
      <c r="F42" s="29"/>
    </row>
    <row r="43" spans="1:6" ht="16">
      <c r="A43" s="22">
        <v>6</v>
      </c>
      <c r="B43" s="86" t="s">
        <v>110</v>
      </c>
      <c r="C43" s="15"/>
      <c r="D43" s="15"/>
      <c r="E43" s="15"/>
      <c r="F43" s="15"/>
    </row>
    <row r="44" spans="1:6" ht="60">
      <c r="A44" s="55"/>
      <c r="B44" s="3" t="s">
        <v>113</v>
      </c>
      <c r="C44" s="34">
        <f>(279)*15-(20.75*15)</f>
        <v>3873.75</v>
      </c>
      <c r="D44" s="34" t="s">
        <v>7</v>
      </c>
      <c r="E44" s="34"/>
      <c r="F44" s="23"/>
    </row>
    <row r="45" spans="1:6" ht="16">
      <c r="A45" s="22"/>
      <c r="B45" s="30"/>
      <c r="C45" s="31"/>
      <c r="D45" s="31"/>
      <c r="E45" s="31"/>
      <c r="F45" s="29"/>
    </row>
    <row r="46" spans="1:6">
      <c r="A46" s="22">
        <v>7</v>
      </c>
      <c r="B46" s="12" t="s">
        <v>116</v>
      </c>
      <c r="C46" s="15"/>
      <c r="D46" s="15"/>
      <c r="E46" s="15"/>
      <c r="F46" s="19"/>
    </row>
    <row r="47" spans="1:6" ht="45">
      <c r="A47" s="22"/>
      <c r="B47" s="13" t="s">
        <v>44</v>
      </c>
      <c r="C47" s="34">
        <f>C44</f>
        <v>3873.75</v>
      </c>
      <c r="D47" s="34" t="s">
        <v>7</v>
      </c>
      <c r="E47" s="34"/>
      <c r="F47" s="21"/>
    </row>
    <row r="48" spans="1:6" ht="16">
      <c r="A48" s="22"/>
      <c r="B48" s="30"/>
      <c r="C48" s="31"/>
      <c r="D48" s="31"/>
      <c r="E48" s="31"/>
      <c r="F48" s="29"/>
    </row>
    <row r="49" spans="1:6">
      <c r="A49" s="22"/>
      <c r="B49" s="77" t="s">
        <v>68</v>
      </c>
      <c r="C49" s="15"/>
      <c r="D49" s="15"/>
      <c r="E49" s="15"/>
      <c r="F49" s="23"/>
    </row>
    <row r="50" spans="1:6">
      <c r="A50" s="22"/>
      <c r="B50" s="32"/>
      <c r="C50" s="2"/>
      <c r="D50" s="2"/>
      <c r="E50" s="2"/>
      <c r="F50" s="23"/>
    </row>
    <row r="51" spans="1:6">
      <c r="A51" s="22">
        <v>1</v>
      </c>
      <c r="B51" s="27" t="s">
        <v>126</v>
      </c>
      <c r="C51" s="15"/>
      <c r="D51" s="15"/>
      <c r="E51" s="15"/>
      <c r="F51" s="23"/>
    </row>
    <row r="52" spans="1:6" ht="211.5" customHeight="1">
      <c r="A52" s="22"/>
      <c r="B52" s="24" t="s">
        <v>79</v>
      </c>
      <c r="C52" s="2">
        <v>3</v>
      </c>
      <c r="D52" s="2" t="s">
        <v>8</v>
      </c>
      <c r="E52" s="2"/>
      <c r="F52" s="23"/>
    </row>
    <row r="53" spans="1:6">
      <c r="A53" s="22"/>
      <c r="B53" s="32"/>
      <c r="C53" s="2"/>
      <c r="D53" s="2"/>
      <c r="E53" s="2"/>
      <c r="F53" s="23"/>
    </row>
    <row r="54" spans="1:6">
      <c r="A54" s="22">
        <v>2</v>
      </c>
      <c r="B54" s="27" t="s">
        <v>127</v>
      </c>
      <c r="C54" s="15"/>
      <c r="D54" s="15"/>
      <c r="E54" s="15"/>
      <c r="F54" s="23"/>
    </row>
    <row r="55" spans="1:6" ht="195">
      <c r="A55" s="22"/>
      <c r="B55" s="24" t="s">
        <v>80</v>
      </c>
      <c r="C55" s="2">
        <v>1</v>
      </c>
      <c r="D55" s="2" t="s">
        <v>8</v>
      </c>
      <c r="E55" s="2"/>
      <c r="F55" s="23"/>
    </row>
    <row r="56" spans="1:6">
      <c r="A56" s="22"/>
      <c r="B56" s="32"/>
      <c r="C56" s="2"/>
      <c r="D56" s="2"/>
      <c r="E56" s="2"/>
      <c r="F56" s="23"/>
    </row>
    <row r="57" spans="1:6">
      <c r="A57" s="22">
        <v>3</v>
      </c>
      <c r="B57" s="27" t="s">
        <v>114</v>
      </c>
      <c r="C57" s="15"/>
      <c r="D57" s="15"/>
      <c r="E57" s="15"/>
      <c r="F57" s="23"/>
    </row>
    <row r="58" spans="1:6" ht="105">
      <c r="A58" s="1"/>
      <c r="B58" s="24" t="s">
        <v>115</v>
      </c>
      <c r="C58" s="2">
        <v>1</v>
      </c>
      <c r="D58" s="2" t="s">
        <v>8</v>
      </c>
      <c r="E58" s="2"/>
      <c r="F58" s="23"/>
    </row>
    <row r="59" spans="1:6" ht="15.75" customHeight="1">
      <c r="A59" s="22"/>
      <c r="B59" s="32"/>
      <c r="C59" s="2"/>
      <c r="D59" s="2"/>
      <c r="E59" s="2"/>
      <c r="F59" s="23"/>
    </row>
    <row r="60" spans="1:6">
      <c r="A60" s="22"/>
      <c r="B60" s="77" t="s">
        <v>70</v>
      </c>
      <c r="C60" s="15"/>
      <c r="D60" s="15"/>
      <c r="E60" s="15"/>
      <c r="F60" s="23"/>
    </row>
    <row r="61" spans="1:6">
      <c r="A61" s="22"/>
      <c r="B61" s="32"/>
      <c r="C61" s="2"/>
      <c r="D61" s="2"/>
      <c r="E61" s="2"/>
      <c r="F61" s="23"/>
    </row>
    <row r="62" spans="1:6" ht="16">
      <c r="A62" s="22">
        <v>1</v>
      </c>
      <c r="B62" s="56" t="s">
        <v>122</v>
      </c>
      <c r="C62" s="16"/>
      <c r="D62" s="16"/>
      <c r="E62" s="16"/>
      <c r="F62" s="17"/>
    </row>
    <row r="63" spans="1:6" ht="90">
      <c r="A63" s="22"/>
      <c r="B63" s="67" t="s">
        <v>118</v>
      </c>
      <c r="C63" s="34">
        <v>2</v>
      </c>
      <c r="D63" s="2" t="s">
        <v>8</v>
      </c>
      <c r="E63" s="2"/>
      <c r="F63" s="49"/>
    </row>
    <row r="64" spans="1:6">
      <c r="A64" s="22"/>
      <c r="B64" s="32"/>
      <c r="C64" s="2"/>
      <c r="D64" s="2"/>
      <c r="E64" s="2"/>
      <c r="F64" s="23"/>
    </row>
    <row r="65" spans="1:6" ht="24" customHeight="1">
      <c r="A65" s="22">
        <v>2</v>
      </c>
      <c r="B65" s="56" t="s">
        <v>117</v>
      </c>
      <c r="C65" s="15"/>
      <c r="D65" s="15"/>
      <c r="E65" s="15"/>
      <c r="F65" s="23"/>
    </row>
    <row r="66" spans="1:6" ht="105">
      <c r="A66" s="22"/>
      <c r="B66" s="24" t="s">
        <v>115</v>
      </c>
      <c r="C66" s="2">
        <v>1</v>
      </c>
      <c r="D66" s="2" t="s">
        <v>8</v>
      </c>
      <c r="E66" s="2"/>
      <c r="F66" s="23"/>
    </row>
    <row r="67" spans="1:6">
      <c r="A67" s="22"/>
      <c r="B67" s="32"/>
      <c r="C67" s="2"/>
      <c r="D67" s="2"/>
      <c r="E67" s="2"/>
      <c r="F67" s="23"/>
    </row>
    <row r="68" spans="1:6">
      <c r="A68" s="22">
        <v>3</v>
      </c>
      <c r="B68" s="27" t="s">
        <v>119</v>
      </c>
      <c r="C68" s="15"/>
      <c r="D68" s="15"/>
      <c r="E68" s="15"/>
      <c r="F68" s="23"/>
    </row>
    <row r="69" spans="1:6" ht="75">
      <c r="A69" s="22"/>
      <c r="B69" s="67" t="s">
        <v>120</v>
      </c>
      <c r="C69" s="2">
        <v>1</v>
      </c>
      <c r="D69" s="2" t="s">
        <v>8</v>
      </c>
      <c r="E69" s="2"/>
      <c r="F69" s="23"/>
    </row>
    <row r="70" spans="1:6">
      <c r="A70" s="22"/>
      <c r="B70" s="32"/>
      <c r="C70" s="2"/>
      <c r="D70" s="2"/>
      <c r="E70" s="2"/>
      <c r="F70" s="23"/>
    </row>
    <row r="71" spans="1:6">
      <c r="A71" s="22">
        <v>4</v>
      </c>
      <c r="B71" s="56" t="s">
        <v>121</v>
      </c>
      <c r="C71" s="15"/>
      <c r="D71" s="15"/>
      <c r="E71" s="15"/>
      <c r="F71" s="23"/>
    </row>
    <row r="72" spans="1:6" ht="105">
      <c r="A72" s="22"/>
      <c r="B72" s="24" t="s">
        <v>115</v>
      </c>
      <c r="C72" s="2">
        <v>1</v>
      </c>
      <c r="D72" s="2" t="s">
        <v>8</v>
      </c>
      <c r="E72" s="2"/>
      <c r="F72" s="23"/>
    </row>
    <row r="73" spans="1:6">
      <c r="A73" s="22"/>
      <c r="B73" s="32"/>
      <c r="C73" s="2"/>
      <c r="D73" s="2"/>
      <c r="E73" s="2"/>
      <c r="F73" s="23"/>
    </row>
    <row r="74" spans="1:6">
      <c r="A74" s="22">
        <v>5</v>
      </c>
      <c r="B74" s="27" t="s">
        <v>123</v>
      </c>
      <c r="C74" s="15"/>
      <c r="D74" s="15"/>
      <c r="E74" s="15"/>
      <c r="F74" s="23"/>
    </row>
    <row r="75" spans="1:6" ht="90">
      <c r="A75" s="22"/>
      <c r="B75" s="24" t="s">
        <v>69</v>
      </c>
      <c r="C75" s="2">
        <v>1</v>
      </c>
      <c r="D75" s="2" t="s">
        <v>8</v>
      </c>
      <c r="E75" s="2"/>
      <c r="F75" s="23"/>
    </row>
    <row r="76" spans="1:6">
      <c r="A76" s="22"/>
      <c r="B76" s="32"/>
      <c r="C76" s="2"/>
      <c r="D76" s="2"/>
      <c r="E76" s="2"/>
      <c r="F76" s="23"/>
    </row>
    <row r="77" spans="1:6">
      <c r="A77" s="22">
        <v>6</v>
      </c>
      <c r="B77" s="27" t="s">
        <v>124</v>
      </c>
      <c r="C77" s="15"/>
      <c r="D77" s="15"/>
      <c r="E77" s="15"/>
      <c r="F77" s="23"/>
    </row>
    <row r="78" spans="1:6" ht="30">
      <c r="A78" s="22"/>
      <c r="B78" s="25" t="s">
        <v>125</v>
      </c>
      <c r="C78" s="2">
        <v>1</v>
      </c>
      <c r="D78" s="2" t="s">
        <v>8</v>
      </c>
      <c r="E78" s="2"/>
      <c r="F78" s="23"/>
    </row>
    <row r="79" spans="1:6">
      <c r="A79" s="22"/>
      <c r="B79" s="32"/>
      <c r="C79" s="2"/>
      <c r="D79" s="2"/>
      <c r="E79" s="2"/>
      <c r="F79" s="23"/>
    </row>
    <row r="80" spans="1:6">
      <c r="A80" s="22">
        <v>7</v>
      </c>
      <c r="B80" s="27" t="s">
        <v>119</v>
      </c>
      <c r="C80" s="15"/>
      <c r="D80" s="15"/>
      <c r="E80" s="15"/>
      <c r="F80" s="23"/>
    </row>
    <row r="81" spans="1:6" ht="75">
      <c r="A81" s="22"/>
      <c r="B81" s="67" t="s">
        <v>120</v>
      </c>
      <c r="C81" s="2">
        <v>1</v>
      </c>
      <c r="D81" s="2" t="s">
        <v>8</v>
      </c>
      <c r="E81" s="2"/>
      <c r="F81" s="23"/>
    </row>
    <row r="82" spans="1:6">
      <c r="A82" s="22"/>
      <c r="B82" s="69"/>
      <c r="C82" s="2"/>
      <c r="D82" s="2"/>
      <c r="E82" s="2"/>
      <c r="F82" s="23"/>
    </row>
    <row r="83" spans="1:6">
      <c r="A83" s="22">
        <v>8</v>
      </c>
      <c r="B83" s="27" t="s">
        <v>128</v>
      </c>
      <c r="C83" s="15"/>
      <c r="D83" s="15"/>
      <c r="E83" s="15"/>
      <c r="F83" s="23"/>
    </row>
    <row r="84" spans="1:6" ht="195">
      <c r="A84" s="22"/>
      <c r="B84" s="24" t="s">
        <v>79</v>
      </c>
      <c r="C84" s="2">
        <v>3</v>
      </c>
      <c r="D84" s="2" t="s">
        <v>8</v>
      </c>
      <c r="E84" s="2"/>
      <c r="F84" s="23"/>
    </row>
    <row r="85" spans="1:6">
      <c r="A85" s="22"/>
      <c r="B85" s="69"/>
      <c r="C85" s="2"/>
      <c r="D85" s="2"/>
      <c r="E85" s="2"/>
      <c r="F85" s="23"/>
    </row>
    <row r="86" spans="1:6">
      <c r="A86" s="22">
        <v>9</v>
      </c>
      <c r="B86" s="27" t="s">
        <v>127</v>
      </c>
      <c r="C86" s="15"/>
      <c r="D86" s="15"/>
      <c r="E86" s="15"/>
      <c r="F86" s="23"/>
    </row>
    <row r="87" spans="1:6" ht="195">
      <c r="A87" s="22"/>
      <c r="B87" s="24" t="s">
        <v>80</v>
      </c>
      <c r="C87" s="2">
        <f>2+2</f>
        <v>4</v>
      </c>
      <c r="D87" s="2" t="s">
        <v>8</v>
      </c>
      <c r="E87" s="2"/>
      <c r="F87" s="23"/>
    </row>
    <row r="88" spans="1:6">
      <c r="A88" s="22"/>
      <c r="B88" s="69"/>
      <c r="C88" s="2"/>
      <c r="D88" s="2"/>
      <c r="E88" s="2"/>
      <c r="F88" s="23"/>
    </row>
    <row r="89" spans="1:6">
      <c r="A89" s="22">
        <v>10</v>
      </c>
      <c r="B89" s="27" t="s">
        <v>126</v>
      </c>
      <c r="C89" s="15"/>
      <c r="D89" s="15"/>
      <c r="E89" s="15"/>
      <c r="F89" s="23"/>
    </row>
    <row r="90" spans="1:6" ht="195">
      <c r="A90" s="22"/>
      <c r="B90" s="24" t="s">
        <v>79</v>
      </c>
      <c r="C90" s="2">
        <v>1</v>
      </c>
      <c r="D90" s="2" t="s">
        <v>8</v>
      </c>
      <c r="E90" s="2"/>
      <c r="F90" s="23"/>
    </row>
    <row r="91" spans="1:6">
      <c r="A91" s="22"/>
      <c r="B91" s="69"/>
      <c r="C91" s="2"/>
      <c r="D91" s="2"/>
      <c r="E91" s="2"/>
      <c r="F91" s="23"/>
    </row>
    <row r="92" spans="1:6">
      <c r="A92" s="22"/>
      <c r="B92" s="77" t="s">
        <v>134</v>
      </c>
      <c r="C92" s="15"/>
      <c r="D92" s="15"/>
      <c r="E92" s="15"/>
      <c r="F92" s="23"/>
    </row>
    <row r="93" spans="1:6">
      <c r="A93" s="22"/>
      <c r="B93" s="69"/>
      <c r="C93" s="2"/>
      <c r="D93" s="2"/>
      <c r="E93" s="2"/>
      <c r="F93" s="23"/>
    </row>
    <row r="94" spans="1:6">
      <c r="A94" s="22">
        <v>1</v>
      </c>
      <c r="B94" s="27" t="s">
        <v>127</v>
      </c>
      <c r="C94" s="15"/>
      <c r="D94" s="15"/>
      <c r="E94" s="15"/>
      <c r="F94" s="23"/>
    </row>
    <row r="95" spans="1:6" ht="195">
      <c r="A95" s="22"/>
      <c r="B95" s="24" t="s">
        <v>80</v>
      </c>
      <c r="C95" s="2">
        <v>7</v>
      </c>
      <c r="D95" s="2" t="s">
        <v>8</v>
      </c>
      <c r="E95" s="2"/>
      <c r="F95" s="23"/>
    </row>
    <row r="96" spans="1:6">
      <c r="A96" s="22"/>
      <c r="B96" s="69"/>
      <c r="C96" s="2"/>
      <c r="D96" s="2"/>
      <c r="E96" s="2"/>
      <c r="F96" s="23"/>
    </row>
    <row r="97" spans="1:6">
      <c r="A97" s="22">
        <v>2</v>
      </c>
      <c r="B97" s="27" t="s">
        <v>126</v>
      </c>
      <c r="C97" s="15"/>
      <c r="D97" s="15"/>
      <c r="E97" s="15"/>
      <c r="F97" s="23"/>
    </row>
    <row r="98" spans="1:6" ht="195">
      <c r="A98" s="22"/>
      <c r="B98" s="24" t="s">
        <v>79</v>
      </c>
      <c r="C98" s="2">
        <v>3</v>
      </c>
      <c r="D98" s="2" t="s">
        <v>8</v>
      </c>
      <c r="E98" s="2"/>
      <c r="F98" s="23"/>
    </row>
    <row r="99" spans="1:6">
      <c r="A99" s="22"/>
      <c r="B99" s="69"/>
      <c r="C99" s="2"/>
      <c r="D99" s="2"/>
      <c r="E99" s="2"/>
      <c r="F99" s="23"/>
    </row>
    <row r="100" spans="1:6">
      <c r="A100" s="22">
        <v>3</v>
      </c>
      <c r="B100" s="27" t="s">
        <v>128</v>
      </c>
      <c r="C100" s="15"/>
      <c r="D100" s="15"/>
      <c r="E100" s="15"/>
      <c r="F100" s="23"/>
    </row>
    <row r="101" spans="1:6" ht="195">
      <c r="A101" s="22"/>
      <c r="B101" s="24" t="s">
        <v>79</v>
      </c>
      <c r="C101" s="2">
        <v>5</v>
      </c>
      <c r="D101" s="2" t="s">
        <v>8</v>
      </c>
      <c r="E101" s="2"/>
      <c r="F101" s="23"/>
    </row>
    <row r="102" spans="1:6">
      <c r="A102" s="22"/>
      <c r="B102" s="69"/>
      <c r="C102" s="2"/>
      <c r="D102" s="2"/>
      <c r="E102" s="2"/>
      <c r="F102" s="23"/>
    </row>
    <row r="103" spans="1:6">
      <c r="A103" s="22">
        <v>4</v>
      </c>
      <c r="B103" s="27" t="s">
        <v>135</v>
      </c>
      <c r="C103" s="15"/>
      <c r="D103" s="15"/>
      <c r="E103" s="15"/>
      <c r="F103" s="23"/>
    </row>
    <row r="104" spans="1:6" ht="195">
      <c r="A104" s="22"/>
      <c r="B104" s="24" t="s">
        <v>80</v>
      </c>
      <c r="C104" s="2">
        <v>2</v>
      </c>
      <c r="D104" s="2" t="s">
        <v>8</v>
      </c>
      <c r="E104" s="2"/>
      <c r="F104" s="23"/>
    </row>
    <row r="105" spans="1:6">
      <c r="A105" s="22"/>
      <c r="B105" s="69"/>
      <c r="C105" s="2"/>
      <c r="D105" s="2"/>
      <c r="E105" s="2"/>
      <c r="F105" s="23"/>
    </row>
    <row r="106" spans="1:6">
      <c r="A106" s="22">
        <v>5</v>
      </c>
      <c r="B106" s="27" t="s">
        <v>119</v>
      </c>
      <c r="C106" s="15"/>
      <c r="D106" s="15"/>
      <c r="E106" s="15"/>
      <c r="F106" s="23"/>
    </row>
    <row r="107" spans="1:6" ht="75">
      <c r="A107" s="22"/>
      <c r="B107" s="67" t="s">
        <v>120</v>
      </c>
      <c r="C107" s="2">
        <v>2</v>
      </c>
      <c r="D107" s="2" t="s">
        <v>8</v>
      </c>
      <c r="E107" s="2"/>
      <c r="F107" s="23"/>
    </row>
    <row r="108" spans="1:6">
      <c r="A108" s="22"/>
      <c r="B108" s="69"/>
      <c r="C108" s="2"/>
      <c r="D108" s="2"/>
      <c r="E108" s="2"/>
      <c r="F108" s="23"/>
    </row>
    <row r="109" spans="1:6">
      <c r="A109" s="22"/>
      <c r="B109" s="77" t="s">
        <v>132</v>
      </c>
      <c r="C109" s="15"/>
      <c r="D109" s="15"/>
      <c r="E109" s="15"/>
      <c r="F109" s="23"/>
    </row>
    <row r="110" spans="1:6">
      <c r="A110" s="22"/>
      <c r="B110" s="69"/>
      <c r="C110" s="2"/>
      <c r="D110" s="2"/>
      <c r="E110" s="2"/>
      <c r="F110" s="23"/>
    </row>
    <row r="111" spans="1:6">
      <c r="A111" s="22">
        <v>1</v>
      </c>
      <c r="B111" s="56" t="s">
        <v>133</v>
      </c>
      <c r="C111" s="15"/>
      <c r="D111" s="15"/>
      <c r="E111" s="15"/>
      <c r="F111" s="23"/>
    </row>
    <row r="112" spans="1:6" ht="60">
      <c r="A112" s="22"/>
      <c r="B112" s="24" t="s">
        <v>82</v>
      </c>
      <c r="C112" s="2">
        <f>1.5*10.5*2+1.66*10.5</f>
        <v>48.93</v>
      </c>
      <c r="D112" s="2" t="s">
        <v>7</v>
      </c>
      <c r="E112" s="2"/>
      <c r="F112" s="23"/>
    </row>
    <row r="113" spans="1:6">
      <c r="A113" s="22"/>
      <c r="B113" s="69"/>
      <c r="C113" s="2"/>
      <c r="D113" s="2"/>
      <c r="E113" s="2"/>
      <c r="F113" s="23"/>
    </row>
    <row r="114" spans="1:6">
      <c r="A114" s="22">
        <v>2</v>
      </c>
      <c r="B114" s="27" t="s">
        <v>129</v>
      </c>
      <c r="C114" s="15"/>
      <c r="D114" s="15"/>
      <c r="E114" s="15"/>
      <c r="F114" s="23"/>
    </row>
    <row r="115" spans="1:6" ht="120">
      <c r="A115" s="22"/>
      <c r="B115" s="69" t="s">
        <v>81</v>
      </c>
      <c r="C115" s="2">
        <v>1</v>
      </c>
      <c r="D115" s="2" t="s">
        <v>8</v>
      </c>
      <c r="E115" s="2"/>
      <c r="F115" s="23"/>
    </row>
    <row r="116" spans="1:6">
      <c r="A116" s="22"/>
      <c r="B116" s="69"/>
      <c r="C116" s="2"/>
      <c r="D116" s="2"/>
      <c r="E116" s="2"/>
      <c r="F116" s="23"/>
    </row>
    <row r="117" spans="1:6">
      <c r="A117" s="22">
        <v>3</v>
      </c>
      <c r="B117" s="56" t="s">
        <v>130</v>
      </c>
      <c r="C117" s="15"/>
      <c r="D117" s="15"/>
      <c r="E117" s="15"/>
      <c r="F117" s="23"/>
    </row>
    <row r="118" spans="1:6" ht="120">
      <c r="A118" s="22"/>
      <c r="B118" s="24" t="s">
        <v>131</v>
      </c>
      <c r="C118" s="2">
        <v>1</v>
      </c>
      <c r="D118" s="2" t="s">
        <v>8</v>
      </c>
      <c r="E118" s="2"/>
      <c r="F118" s="23"/>
    </row>
    <row r="119" spans="1:6">
      <c r="A119" s="22"/>
      <c r="B119" s="69"/>
      <c r="C119" s="2"/>
      <c r="D119" s="2"/>
      <c r="E119" s="2"/>
      <c r="F119" s="23"/>
    </row>
    <row r="120" spans="1:6">
      <c r="A120" s="22"/>
      <c r="B120" s="77" t="s">
        <v>151</v>
      </c>
      <c r="C120" s="15"/>
      <c r="D120" s="15"/>
      <c r="E120" s="15"/>
      <c r="F120" s="23"/>
    </row>
    <row r="121" spans="1:6">
      <c r="A121" s="22"/>
      <c r="B121" s="77"/>
      <c r="C121" s="15"/>
      <c r="D121" s="15"/>
      <c r="E121" s="15"/>
      <c r="F121" s="23"/>
    </row>
    <row r="122" spans="1:6">
      <c r="A122" s="22">
        <v>1</v>
      </c>
      <c r="B122" s="28" t="s">
        <v>92</v>
      </c>
      <c r="C122" s="15"/>
      <c r="D122" s="15"/>
      <c r="E122" s="15"/>
      <c r="F122" s="23"/>
    </row>
    <row r="123" spans="1:6" ht="60">
      <c r="A123" s="22"/>
      <c r="B123" s="3" t="s">
        <v>147</v>
      </c>
      <c r="C123" s="2">
        <f>140+45</f>
        <v>185</v>
      </c>
      <c r="D123" s="2" t="s">
        <v>7</v>
      </c>
      <c r="E123" s="2"/>
      <c r="F123" s="26"/>
    </row>
    <row r="124" spans="1:6">
      <c r="A124" s="22"/>
      <c r="B124" s="69"/>
      <c r="C124" s="2"/>
      <c r="D124" s="2"/>
      <c r="E124" s="2"/>
      <c r="F124" s="23"/>
    </row>
    <row r="125" spans="1:6" ht="16">
      <c r="A125" s="22">
        <v>2</v>
      </c>
      <c r="B125" s="138" t="s">
        <v>62</v>
      </c>
      <c r="C125" s="16"/>
      <c r="D125" s="16"/>
      <c r="E125" s="16"/>
      <c r="F125" s="29"/>
    </row>
    <row r="126" spans="1:6" ht="31">
      <c r="A126" s="22"/>
      <c r="B126" s="136" t="s">
        <v>71</v>
      </c>
      <c r="C126" s="2">
        <v>1</v>
      </c>
      <c r="D126" s="2" t="s">
        <v>8</v>
      </c>
      <c r="E126" s="2"/>
      <c r="F126" s="23"/>
    </row>
    <row r="127" spans="1:6">
      <c r="A127" s="22"/>
      <c r="B127" s="69"/>
      <c r="C127" s="2"/>
      <c r="D127" s="2"/>
      <c r="E127" s="2"/>
      <c r="F127" s="23"/>
    </row>
    <row r="128" spans="1:6">
      <c r="A128" s="22">
        <v>3</v>
      </c>
      <c r="B128" s="147" t="s">
        <v>148</v>
      </c>
      <c r="C128" s="15"/>
      <c r="D128" s="15"/>
      <c r="E128" s="15"/>
      <c r="F128" s="148"/>
    </row>
    <row r="129" spans="1:6" ht="60">
      <c r="A129" s="22"/>
      <c r="B129" s="66" t="s">
        <v>149</v>
      </c>
      <c r="C129" s="34">
        <f>20.75*15</f>
        <v>311.25</v>
      </c>
      <c r="D129" s="34" t="s">
        <v>7</v>
      </c>
      <c r="E129" s="34"/>
      <c r="F129" s="23"/>
    </row>
    <row r="130" spans="1:6">
      <c r="A130" s="22"/>
      <c r="B130" s="69"/>
      <c r="C130" s="2"/>
      <c r="D130" s="2"/>
      <c r="E130" s="2"/>
      <c r="F130" s="23"/>
    </row>
    <row r="131" spans="1:6" ht="18.75" customHeight="1">
      <c r="A131" s="44" t="s">
        <v>39</v>
      </c>
      <c r="B131" s="75" t="s">
        <v>29</v>
      </c>
      <c r="C131" s="15"/>
      <c r="D131" s="15"/>
      <c r="E131" s="15"/>
      <c r="F131" s="23"/>
    </row>
    <row r="132" spans="1:6">
      <c r="A132" s="22"/>
      <c r="B132" s="1"/>
      <c r="C132" s="2"/>
      <c r="D132" s="2"/>
      <c r="E132" s="2"/>
      <c r="F132" s="15"/>
    </row>
    <row r="133" spans="1:6" ht="18">
      <c r="A133" s="82">
        <v>1</v>
      </c>
      <c r="B133" s="56" t="s">
        <v>136</v>
      </c>
      <c r="C133" s="83"/>
      <c r="D133" s="83"/>
      <c r="E133" s="83"/>
      <c r="F133" s="83"/>
    </row>
    <row r="134" spans="1:6" ht="75">
      <c r="A134" s="82"/>
      <c r="B134" s="24" t="s">
        <v>73</v>
      </c>
      <c r="C134" s="18">
        <v>1</v>
      </c>
      <c r="D134" s="18" t="s">
        <v>8</v>
      </c>
      <c r="E134" s="18"/>
      <c r="F134" s="26"/>
    </row>
    <row r="135" spans="1:6" ht="16">
      <c r="A135" s="80"/>
      <c r="B135" s="81"/>
      <c r="C135" s="84"/>
      <c r="D135" s="84"/>
      <c r="E135" s="84"/>
      <c r="F135" s="85"/>
    </row>
    <row r="136" spans="1:6" ht="31">
      <c r="A136" s="14">
        <v>2</v>
      </c>
      <c r="B136" s="133" t="s">
        <v>137</v>
      </c>
      <c r="C136" s="38"/>
      <c r="D136" s="38"/>
      <c r="E136" s="38"/>
      <c r="F136" s="38"/>
    </row>
    <row r="137" spans="1:6" ht="150">
      <c r="A137" s="14"/>
      <c r="B137" s="69" t="s">
        <v>138</v>
      </c>
      <c r="C137" s="2">
        <v>1</v>
      </c>
      <c r="D137" s="2" t="s">
        <v>8</v>
      </c>
      <c r="E137" s="2"/>
      <c r="F137" s="23"/>
    </row>
    <row r="138" spans="1:6">
      <c r="A138" s="14"/>
      <c r="B138" s="134"/>
      <c r="C138" s="2"/>
      <c r="D138" s="2"/>
      <c r="E138" s="2"/>
      <c r="F138" s="72"/>
    </row>
    <row r="139" spans="1:6">
      <c r="A139" s="14">
        <v>3</v>
      </c>
      <c r="B139" s="56" t="s">
        <v>133</v>
      </c>
      <c r="C139" s="15"/>
      <c r="D139" s="15"/>
      <c r="E139" s="15"/>
      <c r="F139" s="23"/>
    </row>
    <row r="140" spans="1:6" ht="60">
      <c r="A140" s="14"/>
      <c r="B140" s="24" t="s">
        <v>82</v>
      </c>
      <c r="C140" s="2">
        <f>1.5*10.5*2</f>
        <v>31.5</v>
      </c>
      <c r="D140" s="2" t="s">
        <v>7</v>
      </c>
      <c r="E140" s="2"/>
      <c r="F140" s="23"/>
    </row>
    <row r="141" spans="1:6">
      <c r="A141" s="14"/>
      <c r="B141" s="134"/>
      <c r="C141" s="2"/>
      <c r="D141" s="2"/>
      <c r="E141" s="2"/>
      <c r="F141" s="72"/>
    </row>
    <row r="142" spans="1:6">
      <c r="A142" s="14">
        <v>4</v>
      </c>
      <c r="B142" s="27" t="s">
        <v>139</v>
      </c>
      <c r="C142" s="15"/>
      <c r="D142" s="15"/>
      <c r="E142" s="15"/>
      <c r="F142" s="23"/>
    </row>
    <row r="143" spans="1:6" ht="91.5" customHeight="1">
      <c r="A143" s="14"/>
      <c r="B143" s="69" t="s">
        <v>140</v>
      </c>
      <c r="C143" s="34">
        <v>1</v>
      </c>
      <c r="D143" s="34" t="s">
        <v>15</v>
      </c>
      <c r="E143" s="34"/>
      <c r="F143" s="23"/>
    </row>
    <row r="144" spans="1:6">
      <c r="A144" s="14"/>
      <c r="B144" s="66"/>
      <c r="C144" s="1"/>
      <c r="D144" s="1"/>
      <c r="E144" s="1"/>
      <c r="F144" s="38"/>
    </row>
    <row r="145" spans="1:6" ht="107.25" customHeight="1">
      <c r="A145" s="22">
        <v>5</v>
      </c>
      <c r="B145" s="66" t="s">
        <v>144</v>
      </c>
      <c r="C145" s="34">
        <v>1</v>
      </c>
      <c r="D145" s="34" t="s">
        <v>15</v>
      </c>
      <c r="E145" s="34"/>
      <c r="F145" s="72"/>
    </row>
    <row r="146" spans="1:6" ht="80.25" customHeight="1">
      <c r="A146" s="22">
        <v>6</v>
      </c>
      <c r="B146" s="141" t="s">
        <v>141</v>
      </c>
      <c r="C146" s="34">
        <v>12</v>
      </c>
      <c r="D146" s="34" t="s">
        <v>9</v>
      </c>
      <c r="E146" s="34"/>
      <c r="F146" s="72"/>
    </row>
    <row r="147" spans="1:6">
      <c r="A147" s="14"/>
      <c r="B147" s="70"/>
      <c r="C147" s="1"/>
      <c r="D147" s="1"/>
      <c r="E147" s="1"/>
      <c r="F147" s="38"/>
    </row>
    <row r="148" spans="1:6">
      <c r="A148" s="22">
        <v>7</v>
      </c>
      <c r="B148" s="56" t="s">
        <v>72</v>
      </c>
      <c r="C148" s="15"/>
      <c r="D148" s="15"/>
      <c r="E148" s="15"/>
      <c r="F148" s="23"/>
    </row>
    <row r="149" spans="1:6" ht="75">
      <c r="A149" s="22"/>
      <c r="B149" s="69" t="s">
        <v>83</v>
      </c>
      <c r="C149" s="34">
        <v>12</v>
      </c>
      <c r="D149" s="34" t="s">
        <v>9</v>
      </c>
      <c r="E149" s="34"/>
      <c r="F149" s="23"/>
    </row>
    <row r="150" spans="1:6">
      <c r="A150" s="22"/>
      <c r="B150" s="81"/>
      <c r="C150" s="34"/>
      <c r="D150" s="34"/>
      <c r="E150" s="34"/>
      <c r="F150" s="23"/>
    </row>
    <row r="151" spans="1:6" ht="25.5" customHeight="1">
      <c r="A151" s="22">
        <v>8</v>
      </c>
      <c r="B151" s="56" t="s">
        <v>86</v>
      </c>
      <c r="C151" s="34"/>
      <c r="D151" s="34"/>
      <c r="E151" s="34"/>
      <c r="F151" s="23"/>
    </row>
    <row r="152" spans="1:6" ht="93" customHeight="1">
      <c r="A152" s="22"/>
      <c r="B152" s="69" t="s">
        <v>74</v>
      </c>
      <c r="C152" s="34">
        <v>5</v>
      </c>
      <c r="D152" s="34" t="s">
        <v>9</v>
      </c>
      <c r="E152" s="34"/>
      <c r="F152" s="23"/>
    </row>
    <row r="153" spans="1:6">
      <c r="A153" s="22"/>
      <c r="B153" s="139"/>
      <c r="C153" s="15"/>
      <c r="D153" s="15"/>
      <c r="E153" s="15"/>
      <c r="F153" s="23"/>
    </row>
    <row r="154" spans="1:6">
      <c r="A154" s="22">
        <v>9</v>
      </c>
      <c r="B154" s="56" t="s">
        <v>84</v>
      </c>
      <c r="C154" s="15"/>
      <c r="D154" s="15"/>
      <c r="E154" s="15"/>
      <c r="F154" s="23"/>
    </row>
    <row r="155" spans="1:6" ht="45">
      <c r="A155" s="22"/>
      <c r="B155" s="69" t="s">
        <v>85</v>
      </c>
      <c r="C155" s="34">
        <v>5</v>
      </c>
      <c r="D155" s="34" t="s">
        <v>15</v>
      </c>
      <c r="E155" s="34"/>
      <c r="F155" s="72"/>
    </row>
    <row r="156" spans="1:6">
      <c r="A156" s="22"/>
      <c r="B156" s="132"/>
      <c r="C156" s="34"/>
      <c r="D156" s="34"/>
      <c r="E156" s="34"/>
      <c r="F156" s="72"/>
    </row>
    <row r="157" spans="1:6" ht="16">
      <c r="A157" s="14">
        <v>10</v>
      </c>
      <c r="B157" s="133" t="s">
        <v>75</v>
      </c>
      <c r="C157" s="15"/>
      <c r="D157" s="15"/>
      <c r="E157" s="15"/>
      <c r="F157" s="72"/>
    </row>
    <row r="158" spans="1:6" ht="75">
      <c r="A158" s="14"/>
      <c r="B158" s="66" t="s">
        <v>142</v>
      </c>
      <c r="C158" s="34">
        <v>1</v>
      </c>
      <c r="D158" s="34" t="s">
        <v>15</v>
      </c>
      <c r="E158" s="34"/>
      <c r="F158" s="72"/>
    </row>
    <row r="159" spans="1:6">
      <c r="A159" s="14"/>
      <c r="B159" s="134"/>
      <c r="C159" s="70"/>
      <c r="D159" s="70"/>
      <c r="E159" s="70"/>
      <c r="F159" s="38"/>
    </row>
    <row r="160" spans="1:6">
      <c r="A160" s="14">
        <v>11</v>
      </c>
      <c r="B160" s="12" t="s">
        <v>76</v>
      </c>
      <c r="C160" s="15"/>
      <c r="D160" s="15"/>
      <c r="E160" s="15"/>
      <c r="F160" s="72"/>
    </row>
    <row r="161" spans="1:6" ht="61">
      <c r="A161" s="14"/>
      <c r="B161" s="140" t="s">
        <v>87</v>
      </c>
      <c r="C161" s="34">
        <v>15</v>
      </c>
      <c r="D161" s="34" t="s">
        <v>9</v>
      </c>
      <c r="E161" s="34"/>
      <c r="F161" s="72"/>
    </row>
    <row r="162" spans="1:6">
      <c r="A162" s="14"/>
      <c r="B162" s="143"/>
      <c r="C162" s="144"/>
      <c r="D162" s="144"/>
      <c r="E162" s="144"/>
      <c r="F162" s="135"/>
    </row>
    <row r="163" spans="1:6" ht="16">
      <c r="A163" s="14">
        <v>12</v>
      </c>
      <c r="B163" s="133" t="s">
        <v>77</v>
      </c>
      <c r="C163" s="15"/>
      <c r="D163" s="15"/>
      <c r="E163" s="15"/>
      <c r="F163" s="72"/>
    </row>
    <row r="164" spans="1:6" ht="61">
      <c r="A164" s="14"/>
      <c r="B164" s="140" t="s">
        <v>88</v>
      </c>
      <c r="C164" s="34">
        <v>1</v>
      </c>
      <c r="D164" s="34" t="s">
        <v>15</v>
      </c>
      <c r="E164" s="34"/>
      <c r="F164" s="72"/>
    </row>
    <row r="165" spans="1:6">
      <c r="A165" s="14"/>
      <c r="B165" s="134"/>
      <c r="C165" s="70"/>
      <c r="D165" s="70"/>
      <c r="E165" s="70"/>
      <c r="F165" s="38"/>
    </row>
    <row r="166" spans="1:6" ht="16">
      <c r="A166" s="14">
        <v>13</v>
      </c>
      <c r="B166" s="133" t="s">
        <v>89</v>
      </c>
      <c r="C166" s="15"/>
      <c r="D166" s="15"/>
      <c r="E166" s="15"/>
      <c r="F166" s="72"/>
    </row>
    <row r="167" spans="1:6" ht="61">
      <c r="A167" s="14"/>
      <c r="B167" s="140" t="s">
        <v>143</v>
      </c>
      <c r="C167" s="34">
        <v>1</v>
      </c>
      <c r="D167" s="34" t="s">
        <v>15</v>
      </c>
      <c r="E167" s="34"/>
      <c r="F167" s="72"/>
    </row>
    <row r="168" spans="1:6">
      <c r="A168" s="14"/>
      <c r="B168" s="142"/>
      <c r="C168" s="34"/>
      <c r="D168" s="34"/>
      <c r="E168" s="34"/>
      <c r="F168" s="23"/>
    </row>
    <row r="169" spans="1:6">
      <c r="A169" s="14">
        <v>14</v>
      </c>
      <c r="B169" s="27" t="s">
        <v>91</v>
      </c>
      <c r="C169" s="15"/>
      <c r="D169" s="15"/>
      <c r="E169" s="15"/>
      <c r="F169" s="23"/>
    </row>
    <row r="170" spans="1:6" ht="76.5" customHeight="1">
      <c r="A170" s="14"/>
      <c r="B170" s="69" t="s">
        <v>90</v>
      </c>
      <c r="C170" s="34">
        <v>2</v>
      </c>
      <c r="D170" s="34" t="s">
        <v>9</v>
      </c>
      <c r="E170" s="34"/>
      <c r="F170" s="23"/>
    </row>
    <row r="171" spans="1:6">
      <c r="A171" s="14"/>
      <c r="B171" s="69"/>
      <c r="C171" s="34"/>
      <c r="D171" s="34"/>
      <c r="E171" s="34"/>
      <c r="F171" s="23"/>
    </row>
    <row r="172" spans="1:6">
      <c r="A172" s="14">
        <v>15</v>
      </c>
      <c r="B172" s="27" t="s">
        <v>93</v>
      </c>
      <c r="C172" s="15"/>
      <c r="D172" s="15"/>
      <c r="E172" s="15"/>
      <c r="F172" s="23"/>
    </row>
    <row r="173" spans="1:6" ht="45">
      <c r="A173" s="14"/>
      <c r="B173" s="66" t="s">
        <v>94</v>
      </c>
      <c r="C173" s="34"/>
      <c r="D173" s="34"/>
      <c r="E173" s="34"/>
      <c r="F173" s="23"/>
    </row>
    <row r="174" spans="1:6">
      <c r="A174" s="14" t="s">
        <v>25</v>
      </c>
      <c r="B174" s="27" t="s">
        <v>95</v>
      </c>
      <c r="C174" s="34">
        <v>2</v>
      </c>
      <c r="D174" s="34" t="s">
        <v>8</v>
      </c>
      <c r="E174" s="34"/>
      <c r="F174" s="23"/>
    </row>
    <row r="175" spans="1:6">
      <c r="A175" s="14" t="s">
        <v>26</v>
      </c>
      <c r="B175" s="27" t="s">
        <v>96</v>
      </c>
      <c r="C175" s="34">
        <v>2</v>
      </c>
      <c r="D175" s="34" t="s">
        <v>8</v>
      </c>
      <c r="E175" s="34"/>
      <c r="F175" s="23"/>
    </row>
    <row r="176" spans="1:6">
      <c r="A176" s="14" t="s">
        <v>27</v>
      </c>
      <c r="B176" s="27" t="s">
        <v>97</v>
      </c>
      <c r="C176" s="34">
        <v>2</v>
      </c>
      <c r="D176" s="34" t="s">
        <v>8</v>
      </c>
      <c r="E176" s="34"/>
      <c r="F176" s="23"/>
    </row>
    <row r="177" spans="1:6">
      <c r="A177" s="14"/>
      <c r="B177" s="142"/>
      <c r="C177" s="34"/>
      <c r="D177" s="34"/>
      <c r="E177" s="34"/>
      <c r="F177" s="23"/>
    </row>
    <row r="178" spans="1:6">
      <c r="A178" s="14">
        <v>16</v>
      </c>
      <c r="B178" s="56" t="s">
        <v>146</v>
      </c>
      <c r="C178" s="15"/>
      <c r="D178" s="15"/>
      <c r="E178" s="15"/>
      <c r="F178" s="23"/>
    </row>
    <row r="179" spans="1:6" ht="120">
      <c r="A179" s="14"/>
      <c r="B179" s="24" t="s">
        <v>145</v>
      </c>
      <c r="C179" s="2">
        <v>1</v>
      </c>
      <c r="D179" s="2" t="s">
        <v>8</v>
      </c>
      <c r="E179" s="2"/>
      <c r="F179" s="23"/>
    </row>
    <row r="180" spans="1:6">
      <c r="A180" s="14"/>
      <c r="B180" s="142"/>
      <c r="C180" s="34"/>
      <c r="D180" s="34"/>
      <c r="E180" s="34"/>
      <c r="F180" s="23"/>
    </row>
    <row r="181" spans="1:6" ht="18">
      <c r="A181" s="44" t="s">
        <v>6</v>
      </c>
      <c r="B181" s="76" t="s">
        <v>40</v>
      </c>
      <c r="C181" s="33"/>
      <c r="D181" s="33"/>
      <c r="E181" s="33"/>
      <c r="F181" s="33"/>
    </row>
    <row r="182" spans="1:6">
      <c r="A182" s="22"/>
      <c r="B182" s="1"/>
      <c r="C182" s="2"/>
      <c r="D182" s="2"/>
      <c r="E182" s="2"/>
      <c r="F182" s="15"/>
    </row>
    <row r="183" spans="1:6" ht="16">
      <c r="A183" s="22">
        <v>1</v>
      </c>
      <c r="B183" s="12" t="s">
        <v>45</v>
      </c>
      <c r="C183" s="16"/>
      <c r="D183" s="16"/>
      <c r="E183" s="16"/>
      <c r="F183" s="17"/>
    </row>
    <row r="184" spans="1:6" ht="45">
      <c r="A184" s="22"/>
      <c r="B184" s="69" t="s">
        <v>150</v>
      </c>
      <c r="C184" s="59">
        <v>3250</v>
      </c>
      <c r="D184" s="59" t="s">
        <v>7</v>
      </c>
      <c r="E184" s="59"/>
      <c r="F184" s="26"/>
    </row>
    <row r="185" spans="1:6">
      <c r="A185" s="22"/>
      <c r="B185" s="24"/>
      <c r="C185" s="18"/>
      <c r="D185" s="18"/>
      <c r="E185" s="18"/>
      <c r="F185" s="26"/>
    </row>
    <row r="186" spans="1:6" ht="16">
      <c r="A186" s="22">
        <v>2</v>
      </c>
      <c r="B186" s="12" t="s">
        <v>10</v>
      </c>
      <c r="C186" s="16"/>
      <c r="D186" s="16"/>
      <c r="E186" s="16"/>
      <c r="F186" s="17"/>
    </row>
    <row r="187" spans="1:6" ht="45">
      <c r="A187" s="22"/>
      <c r="B187" s="66" t="s">
        <v>41</v>
      </c>
      <c r="C187" s="34">
        <v>275</v>
      </c>
      <c r="D187" s="34" t="s">
        <v>11</v>
      </c>
      <c r="E187" s="34"/>
      <c r="F187" s="23"/>
    </row>
    <row r="188" spans="1:6">
      <c r="A188" s="22"/>
      <c r="B188" s="3"/>
      <c r="C188" s="2"/>
      <c r="D188" s="2"/>
      <c r="E188" s="2"/>
      <c r="F188" s="23"/>
    </row>
    <row r="189" spans="1:6" ht="16">
      <c r="A189" s="22">
        <v>3</v>
      </c>
      <c r="B189" s="12" t="s">
        <v>12</v>
      </c>
      <c r="C189" s="16"/>
      <c r="D189" s="16"/>
      <c r="E189" s="16"/>
      <c r="F189" s="17"/>
    </row>
    <row r="190" spans="1:6" ht="51.75" customHeight="1">
      <c r="A190" s="22"/>
      <c r="B190" s="65" t="s">
        <v>152</v>
      </c>
      <c r="C190" s="34">
        <f>C184</f>
        <v>3250</v>
      </c>
      <c r="D190" s="34" t="s">
        <v>7</v>
      </c>
      <c r="E190" s="34"/>
      <c r="F190" s="23"/>
    </row>
    <row r="191" spans="1:6">
      <c r="A191" s="14"/>
      <c r="B191" s="1"/>
      <c r="C191" s="1"/>
      <c r="D191" s="1"/>
      <c r="E191" s="1"/>
      <c r="F191" s="38"/>
    </row>
    <row r="192" spans="1:6" ht="21.75" customHeight="1">
      <c r="A192" s="38"/>
      <c r="B192" s="71" t="s">
        <v>14</v>
      </c>
      <c r="C192" s="38"/>
      <c r="D192" s="38"/>
      <c r="E192" s="38"/>
      <c r="F192" s="73"/>
    </row>
    <row r="193" spans="1:6" ht="16">
      <c r="A193" s="57" t="s">
        <v>22</v>
      </c>
      <c r="B193" s="35"/>
      <c r="C193" s="36"/>
      <c r="D193" s="37"/>
      <c r="E193" s="37"/>
      <c r="F193" s="37"/>
    </row>
    <row r="194" spans="1:6" ht="48" customHeight="1">
      <c r="A194" s="164" t="s">
        <v>30</v>
      </c>
      <c r="B194" s="164"/>
      <c r="C194" s="164"/>
      <c r="D194" s="164"/>
      <c r="E194" s="164"/>
      <c r="F194" s="164"/>
    </row>
    <row r="195" spans="1:6" ht="54.75" customHeight="1">
      <c r="A195" s="165" t="s">
        <v>23</v>
      </c>
      <c r="B195" s="165"/>
      <c r="C195" s="165"/>
      <c r="D195" s="165"/>
      <c r="E195" s="165"/>
      <c r="F195" s="165"/>
    </row>
    <row r="196" spans="1:6" ht="48.75" customHeight="1"/>
  </sheetData>
  <mergeCells count="9">
    <mergeCell ref="A194:F194"/>
    <mergeCell ref="A195:F195"/>
    <mergeCell ref="B9:F9"/>
    <mergeCell ref="B8:F8"/>
    <mergeCell ref="A1:F1"/>
    <mergeCell ref="A2:F2"/>
    <mergeCell ref="A3:F3"/>
    <mergeCell ref="B6:F6"/>
    <mergeCell ref="B7:F7"/>
  </mergeCells>
  <pageMargins left="0.7" right="0.7" top="0.75" bottom="0.75" header="0.3" footer="0.3"/>
  <pageSetup scale="77" orientation="portrait" r:id="rId1"/>
  <headerFooter>
    <oddFooter>&amp;LLAMA STORE &amp;Cw  w   w   .  a  r  c  h  i  t  e  c  t  s  i  n  c  .  o  r  g&amp;R&amp;P</oddFooter>
  </headerFooter>
  <rowBreaks count="2" manualBreakCount="2">
    <brk id="36" max="5" man="1"/>
    <brk id="69"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1"/>
  <sheetViews>
    <sheetView tabSelected="1" view="pageBreakPreview" topLeftCell="A2" zoomScaleSheetLayoutView="100" workbookViewId="0">
      <selection activeCell="C29" sqref="C29"/>
    </sheetView>
  </sheetViews>
  <sheetFormatPr baseColWidth="10" defaultColWidth="8.83203125" defaultRowHeight="15"/>
  <cols>
    <col min="1" max="1" width="7.6640625" customWidth="1"/>
    <col min="2" max="2" width="52" customWidth="1"/>
    <col min="3" max="3" width="17.6640625" bestFit="1" customWidth="1"/>
    <col min="4" max="4" width="25.5" bestFit="1" customWidth="1"/>
  </cols>
  <sheetData>
    <row r="1" spans="1:4">
      <c r="A1" s="51"/>
      <c r="B1" s="51"/>
      <c r="C1" s="51"/>
      <c r="D1" s="51"/>
    </row>
    <row r="2" spans="1:4" ht="19">
      <c r="A2" s="176" t="s">
        <v>46</v>
      </c>
      <c r="B2" s="176"/>
      <c r="C2" s="176"/>
      <c r="D2" s="176"/>
    </row>
    <row r="5" spans="1:4">
      <c r="D5" s="87" t="s">
        <v>17</v>
      </c>
    </row>
    <row r="6" spans="1:4" ht="18">
      <c r="B6" s="88"/>
    </row>
    <row r="7" spans="1:4" ht="16">
      <c r="C7" s="89" t="s">
        <v>47</v>
      </c>
      <c r="D7" s="58" t="s">
        <v>157</v>
      </c>
    </row>
    <row r="8" spans="1:4" ht="19.5" customHeight="1">
      <c r="B8" s="177" t="s">
        <v>156</v>
      </c>
      <c r="C8" s="177"/>
      <c r="D8" s="177"/>
    </row>
    <row r="9" spans="1:4" ht="19">
      <c r="A9" s="178"/>
      <c r="B9" s="178"/>
      <c r="C9" s="178"/>
      <c r="D9" s="178"/>
    </row>
    <row r="10" spans="1:4" ht="19">
      <c r="A10" s="90"/>
      <c r="B10" s="90" t="s">
        <v>48</v>
      </c>
      <c r="C10" s="91">
        <f>'1-SUMMARY '!C15</f>
        <v>0</v>
      </c>
      <c r="D10" s="92"/>
    </row>
    <row r="11" spans="1:4" ht="19">
      <c r="B11" s="93"/>
      <c r="C11" s="94"/>
      <c r="D11" s="95"/>
    </row>
    <row r="12" spans="1:4" ht="16">
      <c r="A12" s="96"/>
      <c r="B12" s="96" t="s">
        <v>49</v>
      </c>
      <c r="C12" s="97" t="s">
        <v>50</v>
      </c>
      <c r="D12" s="96" t="s">
        <v>51</v>
      </c>
    </row>
    <row r="13" spans="1:4" ht="26.25" customHeight="1">
      <c r="A13" s="98"/>
      <c r="B13" s="99" t="s">
        <v>52</v>
      </c>
      <c r="C13" s="100">
        <v>0.25</v>
      </c>
      <c r="D13" s="101">
        <f>C10*C13</f>
        <v>0</v>
      </c>
    </row>
    <row r="14" spans="1:4" ht="16">
      <c r="A14" s="102"/>
      <c r="B14" s="103"/>
      <c r="C14" s="104"/>
      <c r="D14" s="105"/>
    </row>
    <row r="15" spans="1:4" ht="36">
      <c r="A15" s="106"/>
      <c r="B15" s="107" t="s">
        <v>53</v>
      </c>
      <c r="C15" s="108">
        <v>0.3</v>
      </c>
      <c r="D15" s="109">
        <f>C10*C15</f>
        <v>0</v>
      </c>
    </row>
    <row r="16" spans="1:4" ht="16">
      <c r="A16" s="102"/>
      <c r="B16" s="103"/>
      <c r="C16" s="104"/>
      <c r="D16" s="105"/>
    </row>
    <row r="17" spans="1:4" ht="37.5" customHeight="1">
      <c r="A17" s="106"/>
      <c r="B17" s="107" t="s">
        <v>54</v>
      </c>
      <c r="C17" s="108">
        <v>0.3</v>
      </c>
      <c r="D17" s="109">
        <f>C10*C17</f>
        <v>0</v>
      </c>
    </row>
    <row r="18" spans="1:4" ht="16">
      <c r="A18" s="102"/>
      <c r="B18" s="103"/>
      <c r="C18" s="104"/>
      <c r="D18" s="105"/>
    </row>
    <row r="19" spans="1:4" ht="37.5" customHeight="1">
      <c r="A19" s="110"/>
      <c r="B19" s="111" t="s">
        <v>55</v>
      </c>
      <c r="C19" s="108">
        <v>0.1</v>
      </c>
      <c r="D19" s="109">
        <f>C10*C19</f>
        <v>0</v>
      </c>
    </row>
    <row r="20" spans="1:4" ht="16">
      <c r="A20" s="112"/>
      <c r="B20" s="103"/>
      <c r="C20" s="104"/>
      <c r="D20" s="105"/>
    </row>
    <row r="21" spans="1:4" ht="18">
      <c r="A21" s="110"/>
      <c r="B21" s="111" t="s">
        <v>158</v>
      </c>
      <c r="C21" s="108">
        <v>0.05</v>
      </c>
      <c r="D21" s="109">
        <f>C10*C21</f>
        <v>0</v>
      </c>
    </row>
    <row r="22" spans="1:4" ht="19">
      <c r="A22" s="113"/>
      <c r="B22" s="114"/>
      <c r="C22" s="115">
        <f>SUM(C13:C21)</f>
        <v>1</v>
      </c>
      <c r="D22" s="116">
        <f>SUM(D13:D21)</f>
        <v>0</v>
      </c>
    </row>
    <row r="23" spans="1:4" ht="18">
      <c r="A23" s="117"/>
      <c r="B23" s="118"/>
      <c r="C23" s="118" t="s">
        <v>56</v>
      </c>
      <c r="D23" s="118" t="s">
        <v>57</v>
      </c>
    </row>
    <row r="24" spans="1:4" ht="16">
      <c r="B24" s="119"/>
      <c r="C24" s="120"/>
    </row>
    <row r="25" spans="1:4" ht="16">
      <c r="A25" s="121"/>
      <c r="B25" s="122" t="s">
        <v>58</v>
      </c>
      <c r="C25" s="123"/>
      <c r="D25" s="124"/>
    </row>
    <row r="26" spans="1:4" ht="34.5" customHeight="1">
      <c r="A26" s="125" t="s">
        <v>59</v>
      </c>
      <c r="B26" s="165"/>
      <c r="C26" s="165"/>
      <c r="D26" s="165"/>
    </row>
    <row r="27" spans="1:4" ht="16">
      <c r="A27" s="125"/>
      <c r="B27" s="126"/>
      <c r="C27" s="127"/>
      <c r="D27" s="127"/>
    </row>
    <row r="28" spans="1:4" ht="16">
      <c r="A28" s="125" t="s">
        <v>60</v>
      </c>
      <c r="B28" s="126"/>
      <c r="C28" s="128"/>
      <c r="D28" s="128"/>
    </row>
    <row r="29" spans="1:4" ht="16">
      <c r="A29" s="129"/>
      <c r="B29" s="126"/>
      <c r="C29" s="128"/>
      <c r="D29" s="128"/>
    </row>
    <row r="30" spans="1:4" ht="16">
      <c r="A30" s="124"/>
      <c r="B30" s="126"/>
      <c r="C30" s="128"/>
      <c r="D30" s="128"/>
    </row>
    <row r="31" spans="1:4" ht="16">
      <c r="A31" s="124"/>
      <c r="B31" s="130"/>
      <c r="C31" s="128"/>
      <c r="D31" s="128"/>
    </row>
  </sheetData>
  <mergeCells count="4">
    <mergeCell ref="A2:D2"/>
    <mergeCell ref="B8:D8"/>
    <mergeCell ref="A9:D9"/>
    <mergeCell ref="B26:D26"/>
  </mergeCells>
  <pageMargins left="0.7" right="0.7" top="0.75" bottom="0.75" header="0.3" footer="0.3"/>
  <pageSetup paperSize="9" scale="77" orientation="portrait" r:id="rId1"/>
  <headerFooter>
    <oddFooter>&amp;LPAYMENT SCHEDULE&amp;Cw  w   w   .  a  r  c  h  i  t  e  c  t  s  i  n  c  .  o  r  g</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1-SUMMARY </vt:lpstr>
      <vt:lpstr>2-LAMA (INTERIOR WORK)</vt:lpstr>
      <vt:lpstr>3-PAYMENT SCHEDULE</vt:lpstr>
      <vt:lpstr>'1-SUMMARY '!Print_Area</vt:lpstr>
      <vt:lpstr>'2-LAMA (INTERIOR WORK)'!Print_Area</vt:lpstr>
      <vt:lpstr>'3-PAYMENT SCHEDULE'!Print_Area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Kamran</dc:creator>
  <cp:lastModifiedBy>Mubashir Aslam</cp:lastModifiedBy>
  <cp:lastPrinted>2024-07-24T06:33:40Z</cp:lastPrinted>
  <dcterms:created xsi:type="dcterms:W3CDTF">2016-10-25T09:04:35Z</dcterms:created>
  <dcterms:modified xsi:type="dcterms:W3CDTF">2024-07-24T18:54:50Z</dcterms:modified>
</cp:coreProperties>
</file>