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D:\Xls\Sent BOQ\Orient Dolmen Mall Lahore\"/>
    </mc:Choice>
  </mc:AlternateContent>
  <xr:revisionPtr revIDLastSave="0" documentId="13_ncr:1_{9B1F0591-4881-4557-AD2C-B92DB2D668FE}" xr6:coauthVersionLast="47" xr6:coauthVersionMax="47" xr10:uidLastSave="{00000000-0000-0000-0000-000000000000}"/>
  <bookViews>
    <workbookView xWindow="-120" yWindow="-120" windowWidth="29040" windowHeight="15840" tabRatio="525" xr2:uid="{00000000-000D-0000-FFFF-FFFF00000000}"/>
  </bookViews>
  <sheets>
    <sheet name="Summary" sheetId="14" r:id="rId1"/>
    <sheet name="HVAC" sheetId="12" r:id="rId2"/>
    <sheet name="Fire" sheetId="13" r:id="rId3"/>
  </sheets>
  <definedNames>
    <definedName name="_xlnm.Print_Area" localSheetId="2">Fire!$A$1:$J$34</definedName>
    <definedName name="_xlnm.Print_Area" localSheetId="1">HVAC!$A$1:$J$28</definedName>
    <definedName name="_xlnm.Print_Titles" localSheetId="2">Fire!$1:$6</definedName>
    <definedName name="_xlnm.Print_Titles" localSheetId="1">HVAC!$1:$7</definedName>
    <definedName name="work">HVAC!$A$6:$J$24</definedName>
  </definedNames>
  <calcPr calcId="181029"/>
</workbook>
</file>

<file path=xl/calcChain.xml><?xml version="1.0" encoding="utf-8"?>
<calcChain xmlns="http://schemas.openxmlformats.org/spreadsheetml/2006/main">
  <c r="D13" i="14" l="1"/>
  <c r="D11" i="14"/>
  <c r="D16" i="14" l="1"/>
  <c r="I29" i="13"/>
  <c r="J29" i="13" s="1"/>
  <c r="G29" i="13"/>
  <c r="I28" i="13"/>
  <c r="J28" i="13" s="1"/>
  <c r="G28" i="13"/>
  <c r="I27" i="13"/>
  <c r="J27" i="13" s="1"/>
  <c r="G27" i="13"/>
  <c r="I26" i="13"/>
  <c r="J26" i="13" s="1"/>
  <c r="G26" i="13"/>
  <c r="I25" i="13"/>
  <c r="J25" i="13" s="1"/>
  <c r="G25" i="13"/>
  <c r="D25" i="13"/>
  <c r="I24" i="13"/>
  <c r="J24" i="13" s="1"/>
  <c r="G24" i="13"/>
  <c r="D24" i="13"/>
  <c r="I22" i="13"/>
  <c r="G22" i="13"/>
  <c r="J22" i="13" s="1"/>
  <c r="D22" i="13"/>
  <c r="A21" i="13"/>
  <c r="A23" i="13" s="1"/>
  <c r="A26" i="13" s="1"/>
  <c r="A27" i="13" s="1"/>
  <c r="A28" i="13" s="1"/>
  <c r="A29" i="13" s="1"/>
  <c r="I20" i="13"/>
  <c r="J20" i="13" s="1"/>
  <c r="G20" i="13"/>
  <c r="I19" i="13"/>
  <c r="G19" i="13"/>
  <c r="J19" i="13" s="1"/>
  <c r="J18" i="13"/>
  <c r="I18" i="13"/>
  <c r="G18" i="13"/>
  <c r="I17" i="13"/>
  <c r="J17" i="13" s="1"/>
  <c r="G17" i="13"/>
  <c r="A16" i="13"/>
  <c r="I15" i="13"/>
  <c r="J15" i="13" s="1"/>
  <c r="G15" i="13"/>
  <c r="I14" i="13"/>
  <c r="J14" i="13" s="1"/>
  <c r="G14" i="13"/>
  <c r="I13" i="13"/>
  <c r="G13" i="13"/>
  <c r="J13" i="13" s="1"/>
  <c r="J12" i="13"/>
  <c r="I12" i="13"/>
  <c r="G12" i="13"/>
  <c r="I11" i="13"/>
  <c r="J11" i="13" s="1"/>
  <c r="G11" i="13"/>
  <c r="I10" i="13"/>
  <c r="J10" i="13" s="1"/>
  <c r="J30" i="13" s="1"/>
  <c r="J42" i="13" s="1"/>
  <c r="G10" i="13"/>
  <c r="J25" i="12"/>
  <c r="I24" i="12"/>
  <c r="J24" i="12" s="1"/>
  <c r="G24" i="12"/>
  <c r="I23" i="12"/>
  <c r="G23" i="12"/>
  <c r="J23" i="12" s="1"/>
  <c r="I22" i="12"/>
  <c r="G22" i="12"/>
  <c r="I21" i="12"/>
  <c r="G21" i="12"/>
  <c r="I20" i="12"/>
  <c r="J20" i="12" s="1"/>
  <c r="G20" i="12"/>
  <c r="I19" i="12"/>
  <c r="G19" i="12"/>
  <c r="I18" i="12"/>
  <c r="G18" i="12"/>
  <c r="J17" i="12"/>
  <c r="I17" i="12"/>
  <c r="G17" i="12"/>
  <c r="I16" i="12"/>
  <c r="G16" i="12"/>
  <c r="I15" i="12"/>
  <c r="J15" i="12" s="1"/>
  <c r="G15" i="12"/>
  <c r="I14" i="12"/>
  <c r="G14" i="12"/>
  <c r="I11" i="12"/>
  <c r="G11" i="12"/>
  <c r="I10" i="12"/>
  <c r="G10" i="12"/>
  <c r="I9" i="12"/>
  <c r="G9" i="12"/>
  <c r="J9" i="12" s="1"/>
  <c r="A11" i="12"/>
  <c r="A12" i="12" s="1"/>
  <c r="A21" i="12" s="1"/>
  <c r="A22" i="12" s="1"/>
  <c r="J21" i="12" l="1"/>
  <c r="J22" i="12"/>
  <c r="J19" i="12"/>
  <c r="J18" i="12"/>
  <c r="J16" i="12"/>
  <c r="J14" i="12"/>
  <c r="J11" i="12"/>
  <c r="J10" i="12"/>
  <c r="B13" i="12"/>
  <c r="B15" i="12" s="1"/>
  <c r="B17" i="12" s="1"/>
  <c r="A23" i="12" l="1"/>
  <c r="A24" i="12" s="1"/>
</calcChain>
</file>

<file path=xl/sharedStrings.xml><?xml version="1.0" encoding="utf-8"?>
<sst xmlns="http://schemas.openxmlformats.org/spreadsheetml/2006/main" count="141" uniqueCount="91">
  <si>
    <t>Job.</t>
  </si>
  <si>
    <t>Rate</t>
  </si>
  <si>
    <t>Units</t>
  </si>
  <si>
    <t>Description</t>
  </si>
  <si>
    <t>S.No.</t>
  </si>
  <si>
    <t>Qty</t>
  </si>
  <si>
    <t>Amount</t>
  </si>
  <si>
    <t>Heating Ventilation &amp; Air Conditioning Services</t>
  </si>
  <si>
    <t>All Heating, Ventilation &amp; Air Conditioning Services shall be completed, tested and commissioned as per drawings, specifications and as per instruction of Client &amp; Consultant.</t>
  </si>
  <si>
    <t>Total Cost of HVAC Works Rs.</t>
  </si>
  <si>
    <t>Material</t>
  </si>
  <si>
    <t>Labour</t>
  </si>
  <si>
    <t>Total</t>
  </si>
  <si>
    <t>i.</t>
  </si>
  <si>
    <t>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</si>
  <si>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</si>
  <si>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</si>
  <si>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Note:</t>
  </si>
  <si>
    <t>1)</t>
  </si>
  <si>
    <t>2)</t>
  </si>
  <si>
    <t>Contractor is instructed to visit the site, understand the nature of work &amp; then fill the rates accordingly and submit the quotation. No argument and discussion will be entertained after awarding of work.</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</si>
  <si>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</si>
  <si>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</si>
  <si>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Rev.00</t>
  </si>
  <si>
    <t>Dolmen Mall, Lahore</t>
  </si>
  <si>
    <t>Supply &amp; installation of Volume Control Damper in 16 SWG G.I sheet metal with gas kits, nut bolts, complete in all respects ready to operate as per specification, drawings and as per instruction of Consultant.</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</si>
  <si>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</si>
  <si>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Miscellaneous work which was not included in BOQ but necessary to complete the project in all respects and ready to operate as per instructions of Consultant. (Bidder should mentioned the type of works).</t>
  </si>
  <si>
    <t>Supply and Installation of Acoustical duct sound liner in supply air duct complete in all respects ready to operate as per specification, drawings and as per instruction of Consultant.</t>
  </si>
  <si>
    <t>Fresh &amp; Ehaust Air Grill</t>
  </si>
  <si>
    <t>No.</t>
  </si>
  <si>
    <t>Sqft</t>
  </si>
  <si>
    <t>ii</t>
  </si>
  <si>
    <t>Nos.</t>
  </si>
  <si>
    <t>Sqin</t>
  </si>
  <si>
    <t>Orient</t>
  </si>
  <si>
    <t>14" dia</t>
  </si>
  <si>
    <t>Return Air Diffuser</t>
  </si>
  <si>
    <t>12"x12"</t>
  </si>
  <si>
    <t>18"x18"</t>
  </si>
  <si>
    <t>12"x10"</t>
  </si>
  <si>
    <t>iii</t>
  </si>
  <si>
    <t xml:space="preserve">3 cone Air Round Diffuser  </t>
  </si>
  <si>
    <t>6000series (3/4") 3 slot  Reurn Air Linear slot diffuser</t>
  </si>
  <si>
    <t>Rft</t>
  </si>
  <si>
    <t>Bill of Quantities</t>
  </si>
  <si>
    <t>Date: 09-05-2024</t>
  </si>
  <si>
    <t>Fire Suppression Services</t>
  </si>
  <si>
    <t>Date:  09-05-2024</t>
  </si>
  <si>
    <t>Unit</t>
  </si>
  <si>
    <t>Material Rate</t>
  </si>
  <si>
    <t>Labour
Rate</t>
  </si>
  <si>
    <t>Total
Amount</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</si>
  <si>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</si>
  <si>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</si>
  <si>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</si>
  <si>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 xml:space="preserve">Dia  1" </t>
  </si>
  <si>
    <t>ii.</t>
  </si>
  <si>
    <t xml:space="preserve">Dia  1-1/4" </t>
  </si>
  <si>
    <t xml:space="preserve">Dia  1-1/2" </t>
  </si>
  <si>
    <t>iv</t>
  </si>
  <si>
    <t xml:space="preserve">Dia  2" </t>
  </si>
  <si>
    <t>v</t>
  </si>
  <si>
    <t xml:space="preserve">Dia  2-1/2" </t>
  </si>
  <si>
    <t>vi</t>
  </si>
  <si>
    <t xml:space="preserve">Dia  3" </t>
  </si>
  <si>
    <t xml:space="preserve">Sprinkler Heads </t>
  </si>
  <si>
    <t>Sprinkler  Upright  type  K  =  5.6  (Opening  Temperature 68ºC)</t>
  </si>
  <si>
    <t>Sprinkler  Upright  type  K  =  5.6  (Opening  Temperature 57ºC)</t>
  </si>
  <si>
    <t>Sprinkler  Pendent  type  (concealed  with  face  /  Cover plate) K = 5.6 (Opening Temperature 57ºC)</t>
  </si>
  <si>
    <t>Sprinkler  Pendent  type  (concealed  with  face  /  Cover plate) K = 5.6 (Opening Temperature 68ºC)</t>
  </si>
  <si>
    <t xml:space="preserve">Check valve with matching flanges. </t>
  </si>
  <si>
    <t>Dia. 3"</t>
  </si>
  <si>
    <t>Fire extinguishers with fixing accessories.</t>
  </si>
  <si>
    <t>i</t>
  </si>
  <si>
    <r>
      <t>Type Class B&amp;C FX-3  (6 Kg. CO</t>
    </r>
    <r>
      <rPr>
        <sz val="8"/>
        <rFont val="Arial"/>
        <family val="2"/>
      </rPr>
      <t>2</t>
    </r>
    <r>
      <rPr>
        <sz val="10"/>
        <rFont val="Arial"/>
        <family val="2"/>
      </rPr>
      <t xml:space="preserve"> Carbon Dioxide Gas)</t>
    </r>
  </si>
  <si>
    <t>Type Class A,B&amp;C  FX-4  (6 Kg. Dry Chemical Powder)</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</si>
  <si>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</si>
  <si>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</si>
  <si>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</si>
  <si>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</si>
  <si>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</si>
  <si>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SR. #</t>
  </si>
  <si>
    <t>1-</t>
  </si>
  <si>
    <t>HVAC Work</t>
  </si>
  <si>
    <t>Rs.</t>
  </si>
  <si>
    <t>2-</t>
  </si>
  <si>
    <t>Fire Fighting Work</t>
  </si>
  <si>
    <t>Grand Total Rs.</t>
  </si>
  <si>
    <t>ORIENT DOLMEN MALL LAHORE</t>
  </si>
  <si>
    <t>Deal Lock at 7%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</si>
</sst>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General_)"/>
    <numFmt numFmtId="167" formatCode="#,##0.0"/>
    <numFmt numFmtId="168" formatCode="_(* #,##0_);_(* \(#,##0\);_(* &quot;-&quot;??_);_(@_)"/>
  </numFmts>
  <fonts count="32">
    <font>
      <sz val="11"/>
      <color theme="1"/>
      <name val="Calibri"/>
      <family val="2"/>
      <scheme val="minor"/>
    </font>
    <font>
      <sz val="10"/>
      <name val="Arial"/>
      <family val="2"/>
    </font>
    <font>
      <sz val="12"/>
      <name val="Arial"/>
      <family val="2"/>
    </font>
    <font>
      <b/>
      <sz val="14"/>
      <name val="Arial"/>
      <family val="2"/>
    </font>
    <font>
      <b/>
      <sz val="12"/>
      <name val="Arial"/>
      <family val="2"/>
    </font>
    <font>
      <b/>
      <sz val="12"/>
      <name val="Courier"/>
      <family val="3"/>
    </font>
    <font>
      <sz val="11"/>
      <name val="Arial"/>
      <family val="2"/>
    </font>
    <font>
      <sz val="10"/>
      <name val="Arial"/>
      <family val="2"/>
    </font>
    <font>
      <sz val="11"/>
      <name val="Arial"/>
      <family val="2"/>
    </font>
    <font>
      <sz val="14"/>
      <name val="Arial"/>
      <family val="2"/>
    </font>
    <font>
      <sz val="11"/>
      <color theme="1"/>
      <name val="Calibri"/>
      <family val="2"/>
      <scheme val="minor"/>
    </font>
    <font>
      <sz val="14"/>
      <color theme="1"/>
      <name val="Calibri"/>
      <family val="2"/>
      <scheme val="minor"/>
    </font>
    <font>
      <sz val="16"/>
      <name val="Arial"/>
      <family val="2"/>
    </font>
    <font>
      <sz val="12"/>
      <color theme="1"/>
      <name val="Calibri"/>
      <family val="2"/>
      <scheme val="minor"/>
    </font>
    <font>
      <sz val="18"/>
      <name val="Arial"/>
      <family val="2"/>
    </font>
    <font>
      <b/>
      <sz val="18"/>
      <name val="Arial"/>
      <family val="2"/>
    </font>
    <font>
      <b/>
      <sz val="18"/>
      <name val="Courier"/>
      <family val="3"/>
    </font>
    <font>
      <b/>
      <sz val="10"/>
      <name val="Arial"/>
      <family val="2"/>
    </font>
    <font>
      <i/>
      <sz val="14"/>
      <name val="Arial"/>
      <family val="2"/>
    </font>
    <font>
      <b/>
      <sz val="16"/>
      <name val="Arial"/>
      <family val="2"/>
    </font>
    <font>
      <i/>
      <sz val="11"/>
      <name val="Arial"/>
      <family val="2"/>
    </font>
    <font>
      <b/>
      <sz val="11"/>
      <name val="Arial"/>
      <family val="2"/>
    </font>
    <font>
      <sz val="10"/>
      <name val="Helv"/>
    </font>
    <font>
      <sz val="11"/>
      <name val="Helv"/>
    </font>
    <font>
      <b/>
      <u/>
      <sz val="10"/>
      <name val="Arial"/>
      <family val="2"/>
    </font>
    <font>
      <sz val="9"/>
      <color theme="1"/>
      <name val="Arial Narrow"/>
      <family val="2"/>
    </font>
    <font>
      <sz val="8"/>
      <name val="Arial"/>
      <family val="2"/>
    </font>
    <font>
      <sz val="10"/>
      <color rgb="FF000000"/>
      <name val="Times New Roman"/>
      <family val="1"/>
    </font>
    <font>
      <b/>
      <sz val="11"/>
      <color rgb="FF000000"/>
      <name val="Arial New Roman"/>
    </font>
    <font>
      <sz val="10"/>
      <color rgb="FF000000"/>
      <name val="Arial New Roman"/>
    </font>
    <font>
      <sz val="11"/>
      <color rgb="FF000000"/>
      <name val="Arial New Roman"/>
    </font>
    <font>
      <sz val="12"/>
      <color rgb="FF000000"/>
      <name val="Arial New Roman"/>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style="medium">
        <color indexed="64"/>
      </right>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hair">
        <color auto="1"/>
      </bottom>
      <diagonal/>
    </border>
    <border>
      <left style="thin">
        <color indexed="64"/>
      </left>
      <right style="medium">
        <color indexed="64"/>
      </right>
      <top/>
      <bottom style="hair">
        <color auto="1"/>
      </bottom>
      <diagonal/>
    </border>
    <border>
      <left style="thin">
        <color indexed="64"/>
      </left>
      <right style="thin">
        <color indexed="64"/>
      </right>
      <top style="hair">
        <color auto="1"/>
      </top>
      <bottom/>
      <diagonal/>
    </border>
    <border>
      <left style="thin">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hair">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style="hair">
        <color auto="1"/>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hair">
        <color indexed="64"/>
      </left>
      <right style="thin">
        <color auto="1"/>
      </right>
      <top/>
      <bottom style="hair">
        <color indexed="64"/>
      </bottom>
      <diagonal/>
    </border>
    <border>
      <left/>
      <right style="thin">
        <color indexed="64"/>
      </right>
      <top style="medium">
        <color indexed="64"/>
      </top>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hair">
        <color indexed="64"/>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s>
  <cellStyleXfs count="19">
    <xf numFmtId="0" fontId="0" fillId="0" borderId="0"/>
    <xf numFmtId="0" fontId="1" fillId="0" borderId="0"/>
    <xf numFmtId="165" fontId="7" fillId="0" borderId="0" applyFont="0" applyFill="0" applyBorder="0" applyAlignment="0" applyProtection="0"/>
    <xf numFmtId="165" fontId="6" fillId="0" borderId="0" applyFont="0" applyFill="0" applyBorder="0" applyAlignment="0" applyProtection="0"/>
    <xf numFmtId="0" fontId="7" fillId="0" borderId="0"/>
    <xf numFmtId="0" fontId="6" fillId="0" borderId="0"/>
    <xf numFmtId="0" fontId="8" fillId="0" borderId="0"/>
    <xf numFmtId="0" fontId="6" fillId="0" borderId="0"/>
    <xf numFmtId="165" fontId="6" fillId="0" borderId="0" applyFont="0" applyFill="0" applyBorder="0" applyAlignment="0" applyProtection="0"/>
    <xf numFmtId="0" fontId="1" fillId="0" borderId="0"/>
    <xf numFmtId="0" fontId="10" fillId="0" borderId="0"/>
    <xf numFmtId="9" fontId="6" fillId="0" borderId="0" applyFont="0" applyFill="0" applyBorder="0" applyAlignment="0" applyProtection="0"/>
    <xf numFmtId="165" fontId="1" fillId="0" borderId="0" applyFont="0" applyFill="0" applyBorder="0" applyAlignment="0" applyProtection="0"/>
    <xf numFmtId="0" fontId="1" fillId="0" borderId="0"/>
    <xf numFmtId="0" fontId="6" fillId="0" borderId="0"/>
    <xf numFmtId="165" fontId="10" fillId="0" borderId="0" applyFont="0" applyFill="0" applyBorder="0" applyAlignment="0" applyProtection="0"/>
    <xf numFmtId="0" fontId="22" fillId="0" borderId="0"/>
    <xf numFmtId="0" fontId="27" fillId="0" borderId="0"/>
    <xf numFmtId="165" fontId="27" fillId="0" borderId="0" applyFont="0" applyFill="0" applyBorder="0" applyAlignment="0" applyProtection="0"/>
  </cellStyleXfs>
  <cellXfs count="294">
    <xf numFmtId="0" fontId="0" fillId="0" borderId="0" xfId="0"/>
    <xf numFmtId="0" fontId="1" fillId="2" borderId="0" xfId="1" applyFill="1"/>
    <xf numFmtId="0" fontId="5" fillId="2" borderId="0" xfId="1" applyFont="1" applyFill="1" applyAlignment="1">
      <alignment vertical="center"/>
    </xf>
    <xf numFmtId="0" fontId="1" fillId="2" borderId="0" xfId="1" applyFill="1" applyAlignment="1">
      <alignment horizontal="center" vertical="center"/>
    </xf>
    <xf numFmtId="0" fontId="9" fillId="2" borderId="0" xfId="1" applyFont="1" applyFill="1"/>
    <xf numFmtId="0" fontId="4" fillId="2" borderId="0" xfId="1" applyFont="1" applyFill="1" applyAlignment="1">
      <alignment vertical="center"/>
    </xf>
    <xf numFmtId="0" fontId="12" fillId="2" borderId="0" xfId="1" applyFont="1" applyFill="1"/>
    <xf numFmtId="0" fontId="12" fillId="2" borderId="0" xfId="1" applyFont="1" applyFill="1" applyAlignment="1">
      <alignment horizontal="left" vertical="center"/>
    </xf>
    <xf numFmtId="0" fontId="2" fillId="2" borderId="0" xfId="1" applyFont="1" applyFill="1" applyAlignment="1">
      <alignment horizontal="center"/>
    </xf>
    <xf numFmtId="0" fontId="2" fillId="2" borderId="0" xfId="1" applyFont="1" applyFill="1"/>
    <xf numFmtId="0" fontId="9" fillId="2" borderId="0" xfId="1" applyFont="1" applyFill="1" applyAlignment="1">
      <alignment horizontal="left" vertical="center"/>
    </xf>
    <xf numFmtId="0" fontId="9" fillId="2" borderId="0" xfId="1" applyFont="1" applyFill="1" applyAlignment="1">
      <alignment horizontal="right"/>
    </xf>
    <xf numFmtId="0" fontId="12" fillId="2" borderId="0" xfId="1" applyFont="1" applyFill="1" applyAlignment="1">
      <alignment horizontal="left"/>
    </xf>
    <xf numFmtId="0" fontId="4" fillId="2" borderId="0" xfId="1" applyFont="1" applyFill="1"/>
    <xf numFmtId="0" fontId="5" fillId="2" borderId="0" xfId="1" applyFont="1" applyFill="1"/>
    <xf numFmtId="0" fontId="2" fillId="2" borderId="0" xfId="1" applyFont="1" applyFill="1" applyAlignment="1">
      <alignment horizontal="left" vertical="center"/>
    </xf>
    <xf numFmtId="0" fontId="12" fillId="2" borderId="0" xfId="1" applyFont="1" applyFill="1" applyAlignment="1">
      <alignment horizontal="right"/>
    </xf>
    <xf numFmtId="0" fontId="12" fillId="2" borderId="0" xfId="1" applyFont="1" applyFill="1" applyAlignment="1">
      <alignment horizontal="right" vertical="center"/>
    </xf>
    <xf numFmtId="0" fontId="4" fillId="2" borderId="0" xfId="1" applyFont="1" applyFill="1" applyAlignment="1">
      <alignment horizontal="right" vertical="center"/>
    </xf>
    <xf numFmtId="0" fontId="5" fillId="2" borderId="0" xfId="1" applyFont="1" applyFill="1" applyAlignment="1">
      <alignment horizontal="right" vertical="center"/>
    </xf>
    <xf numFmtId="0" fontId="1" fillId="2" borderId="0" xfId="1" applyFill="1" applyAlignment="1">
      <alignment horizontal="right" vertical="center"/>
    </xf>
    <xf numFmtId="0" fontId="1" fillId="2" borderId="0" xfId="1" applyFill="1" applyAlignment="1">
      <alignment horizontal="right"/>
    </xf>
    <xf numFmtId="0" fontId="14" fillId="2" borderId="0" xfId="1" applyFont="1" applyFill="1" applyAlignment="1">
      <alignment horizontal="right"/>
    </xf>
    <xf numFmtId="0" fontId="14" fillId="2" borderId="0" xfId="1" applyFont="1" applyFill="1"/>
    <xf numFmtId="0" fontId="14" fillId="2" borderId="0" xfId="1" applyFont="1" applyFill="1" applyAlignment="1">
      <alignment horizontal="right" vertical="center"/>
    </xf>
    <xf numFmtId="0" fontId="14" fillId="2" borderId="0" xfId="1" applyFont="1" applyFill="1" applyAlignment="1">
      <alignment horizontal="left" vertical="center"/>
    </xf>
    <xf numFmtId="0" fontId="15" fillId="2" borderId="0" xfId="1" applyFont="1" applyFill="1" applyAlignment="1">
      <alignment horizontal="right" vertical="center"/>
    </xf>
    <xf numFmtId="0" fontId="15" fillId="2" borderId="0" xfId="1" applyFont="1" applyFill="1" applyAlignment="1">
      <alignment vertical="center"/>
    </xf>
    <xf numFmtId="0" fontId="16" fillId="2" borderId="0" xfId="1" applyFont="1" applyFill="1" applyAlignment="1">
      <alignment horizontal="right" vertical="center"/>
    </xf>
    <xf numFmtId="0" fontId="16" fillId="2" borderId="0" xfId="1" applyFont="1" applyFill="1" applyAlignment="1">
      <alignment vertical="center"/>
    </xf>
    <xf numFmtId="0" fontId="14" fillId="2" borderId="0" xfId="1" applyFont="1" applyFill="1" applyAlignment="1">
      <alignment horizontal="center" vertical="center"/>
    </xf>
    <xf numFmtId="166" fontId="2" fillId="2" borderId="2" xfId="1" applyNumberFormat="1" applyFont="1" applyFill="1" applyBorder="1" applyAlignment="1">
      <alignment horizontal="center" vertical="top"/>
    </xf>
    <xf numFmtId="166" fontId="2" fillId="2" borderId="0" xfId="1" applyNumberFormat="1" applyFont="1" applyFill="1" applyAlignment="1">
      <alignment horizontal="center"/>
    </xf>
    <xf numFmtId="0" fontId="2" fillId="2" borderId="0" xfId="1" applyFont="1" applyFill="1" applyAlignment="1">
      <alignment horizontal="center" vertical="center"/>
    </xf>
    <xf numFmtId="0" fontId="1" fillId="2" borderId="0" xfId="5" applyFont="1" applyFill="1"/>
    <xf numFmtId="0" fontId="0" fillId="2" borderId="0" xfId="0" applyFill="1"/>
    <xf numFmtId="0" fontId="14" fillId="2" borderId="0" xfId="1" applyFont="1" applyFill="1" applyAlignment="1">
      <alignment vertical="center"/>
    </xf>
    <xf numFmtId="3" fontId="1" fillId="2" borderId="7" xfId="5" applyNumberFormat="1" applyFont="1" applyFill="1" applyBorder="1" applyAlignment="1">
      <alignment horizontal="right"/>
    </xf>
    <xf numFmtId="3" fontId="1" fillId="2" borderId="14" xfId="5" applyNumberFormat="1" applyFont="1" applyFill="1" applyBorder="1" applyAlignment="1">
      <alignment horizontal="right"/>
    </xf>
    <xf numFmtId="3" fontId="2" fillId="2" borderId="7" xfId="5" applyNumberFormat="1" applyFont="1" applyFill="1" applyBorder="1" applyAlignment="1">
      <alignment horizontal="center"/>
    </xf>
    <xf numFmtId="3" fontId="2" fillId="2" borderId="10" xfId="5" applyNumberFormat="1" applyFont="1" applyFill="1" applyBorder="1" applyAlignment="1">
      <alignment horizontal="center"/>
    </xf>
    <xf numFmtId="166" fontId="9" fillId="2" borderId="0" xfId="1" applyNumberFormat="1" applyFont="1" applyFill="1" applyAlignment="1">
      <alignment horizontal="center"/>
    </xf>
    <xf numFmtId="166" fontId="2" fillId="2" borderId="2" xfId="5" quotePrefix="1" applyNumberFormat="1" applyFont="1" applyFill="1" applyBorder="1" applyAlignment="1">
      <alignment horizontal="center" vertical="top"/>
    </xf>
    <xf numFmtId="0" fontId="2" fillId="2" borderId="2" xfId="5" applyFont="1" applyFill="1" applyBorder="1" applyAlignment="1">
      <alignment horizontal="center" vertical="center"/>
    </xf>
    <xf numFmtId="0" fontId="3" fillId="2" borderId="0" xfId="1" applyFont="1" applyFill="1" applyAlignment="1">
      <alignment horizontal="left"/>
    </xf>
    <xf numFmtId="3" fontId="1" fillId="2" borderId="17" xfId="5" applyNumberFormat="1" applyFont="1" applyFill="1" applyBorder="1" applyAlignment="1">
      <alignment vertical="center"/>
    </xf>
    <xf numFmtId="0" fontId="4" fillId="2" borderId="0" xfId="1" applyFont="1" applyFill="1" applyAlignment="1">
      <alignment horizontal="center"/>
    </xf>
    <xf numFmtId="166" fontId="2" fillId="2" borderId="14" xfId="5" quotePrefix="1" applyNumberFormat="1" applyFont="1" applyFill="1" applyBorder="1" applyAlignment="1">
      <alignment horizontal="center" vertical="top"/>
    </xf>
    <xf numFmtId="167" fontId="2" fillId="2" borderId="14" xfId="5" applyNumberFormat="1" applyFont="1" applyFill="1" applyBorder="1" applyAlignment="1">
      <alignment horizontal="center" vertical="center"/>
    </xf>
    <xf numFmtId="0" fontId="2" fillId="2" borderId="12" xfId="5" applyFont="1" applyFill="1" applyBorder="1" applyAlignment="1">
      <alignment horizontal="justify" vertical="top"/>
    </xf>
    <xf numFmtId="166" fontId="2" fillId="2" borderId="10" xfId="1" applyNumberFormat="1" applyFont="1" applyFill="1" applyBorder="1" applyAlignment="1">
      <alignment horizontal="left" vertical="center" wrapText="1"/>
    </xf>
    <xf numFmtId="0" fontId="2" fillId="2" borderId="9" xfId="5" applyFont="1" applyFill="1" applyBorder="1" applyAlignment="1">
      <alignment horizontal="justify" vertical="top"/>
    </xf>
    <xf numFmtId="0" fontId="2" fillId="2" borderId="0" xfId="5" applyFont="1" applyFill="1" applyAlignment="1">
      <alignment vertical="center"/>
    </xf>
    <xf numFmtId="0" fontId="0" fillId="2" borderId="0" xfId="0" applyFill="1" applyAlignment="1">
      <alignment vertical="center"/>
    </xf>
    <xf numFmtId="0" fontId="13" fillId="2" borderId="0" xfId="0" applyFont="1" applyFill="1" applyAlignment="1">
      <alignment vertical="center"/>
    </xf>
    <xf numFmtId="168" fontId="2" fillId="2" borderId="0" xfId="15" applyNumberFormat="1" applyFont="1" applyFill="1" applyBorder="1" applyAlignment="1">
      <alignment horizontal="center"/>
    </xf>
    <xf numFmtId="168" fontId="2" fillId="2" borderId="0" xfId="15" applyNumberFormat="1" applyFont="1" applyFill="1" applyAlignment="1">
      <alignment horizontal="center"/>
    </xf>
    <xf numFmtId="3" fontId="1" fillId="2" borderId="0" xfId="5" applyNumberFormat="1" applyFont="1" applyFill="1" applyAlignment="1">
      <alignment vertical="center"/>
    </xf>
    <xf numFmtId="0" fontId="1" fillId="2" borderId="0" xfId="1" applyFill="1" applyAlignment="1">
      <alignment vertical="center"/>
    </xf>
    <xf numFmtId="166" fontId="2" fillId="2" borderId="18" xfId="1" applyNumberFormat="1" applyFont="1" applyFill="1" applyBorder="1" applyAlignment="1">
      <alignment horizontal="center" vertical="top"/>
    </xf>
    <xf numFmtId="166" fontId="2" fillId="2" borderId="19" xfId="1" applyNumberFormat="1" applyFont="1" applyFill="1" applyBorder="1" applyAlignment="1">
      <alignment horizontal="center"/>
    </xf>
    <xf numFmtId="0" fontId="2" fillId="2" borderId="1" xfId="1" applyFont="1" applyFill="1" applyBorder="1" applyAlignment="1">
      <alignment horizontal="left" vertical="top" wrapText="1"/>
    </xf>
    <xf numFmtId="166" fontId="2" fillId="2" borderId="1" xfId="1" quotePrefix="1" applyNumberFormat="1" applyFont="1" applyFill="1" applyBorder="1" applyAlignment="1">
      <alignment horizontal="center"/>
    </xf>
    <xf numFmtId="168" fontId="2" fillId="2" borderId="1" xfId="15" applyNumberFormat="1" applyFont="1" applyFill="1" applyBorder="1" applyAlignment="1" applyProtection="1">
      <alignment horizontal="center"/>
    </xf>
    <xf numFmtId="164" fontId="9" fillId="2" borderId="1" xfId="1" applyNumberFormat="1" applyFont="1" applyFill="1" applyBorder="1" applyAlignment="1">
      <alignment horizontal="center"/>
    </xf>
    <xf numFmtId="0" fontId="17" fillId="2" borderId="2" xfId="5" applyFont="1" applyFill="1" applyBorder="1" applyAlignment="1">
      <alignment horizontal="center" vertical="center"/>
    </xf>
    <xf numFmtId="0" fontId="1" fillId="2" borderId="2" xfId="5" applyFont="1" applyFill="1" applyBorder="1" applyAlignment="1">
      <alignment horizontal="center" vertical="center"/>
    </xf>
    <xf numFmtId="0" fontId="1" fillId="2" borderId="20" xfId="5" applyFont="1" applyFill="1" applyBorder="1" applyAlignment="1">
      <alignment horizontal="center" vertical="center"/>
    </xf>
    <xf numFmtId="166" fontId="3" fillId="3" borderId="0" xfId="0" applyNumberFormat="1" applyFont="1" applyFill="1"/>
    <xf numFmtId="0" fontId="11" fillId="3" borderId="0" xfId="0" applyFont="1" applyFill="1"/>
    <xf numFmtId="0" fontId="11" fillId="3" borderId="0" xfId="0" applyFont="1" applyFill="1" applyAlignment="1">
      <alignment horizontal="center"/>
    </xf>
    <xf numFmtId="0" fontId="18" fillId="3" borderId="0" xfId="0" applyFont="1" applyFill="1" applyAlignment="1">
      <alignment horizontal="center"/>
    </xf>
    <xf numFmtId="166" fontId="11" fillId="3" borderId="0" xfId="0" applyNumberFormat="1" applyFont="1" applyFill="1" applyAlignment="1">
      <alignment horizontal="left"/>
    </xf>
    <xf numFmtId="166" fontId="3" fillId="3" borderId="0" xfId="0" applyNumberFormat="1" applyFont="1" applyFill="1" applyAlignment="1">
      <alignment horizontal="left"/>
    </xf>
    <xf numFmtId="0" fontId="3" fillId="3" borderId="0" xfId="0" applyFont="1" applyFill="1" applyAlignment="1">
      <alignment horizontal="center" vertical="center"/>
    </xf>
    <xf numFmtId="3" fontId="2" fillId="2" borderId="9" xfId="1" applyNumberFormat="1" applyFont="1" applyFill="1" applyBorder="1" applyAlignment="1">
      <alignment horizontal="center"/>
    </xf>
    <xf numFmtId="0" fontId="2" fillId="2" borderId="7" xfId="5" applyFont="1" applyFill="1" applyBorder="1" applyAlignment="1">
      <alignment horizontal="center"/>
    </xf>
    <xf numFmtId="0" fontId="2" fillId="2" borderId="10" xfId="1" applyFont="1" applyFill="1" applyBorder="1" applyAlignment="1">
      <alignment horizontal="center"/>
    </xf>
    <xf numFmtId="3" fontId="2" fillId="2" borderId="10" xfId="1" applyNumberFormat="1" applyFont="1" applyFill="1" applyBorder="1" applyAlignment="1">
      <alignment horizontal="center"/>
    </xf>
    <xf numFmtId="0" fontId="2" fillId="2" borderId="19" xfId="1" applyFont="1" applyFill="1" applyBorder="1" applyAlignment="1">
      <alignment horizontal="center"/>
    </xf>
    <xf numFmtId="0" fontId="2" fillId="2" borderId="10" xfId="5" applyFont="1" applyFill="1" applyBorder="1" applyAlignment="1">
      <alignment horizontal="justify" vertical="top"/>
    </xf>
    <xf numFmtId="0" fontId="1" fillId="2" borderId="0" xfId="5" applyFont="1" applyFill="1" applyAlignment="1">
      <alignment vertical="center" wrapText="1"/>
    </xf>
    <xf numFmtId="0" fontId="1" fillId="2" borderId="17" xfId="5" applyFont="1" applyFill="1" applyBorder="1" applyAlignment="1">
      <alignment vertical="center" wrapText="1"/>
    </xf>
    <xf numFmtId="0" fontId="1" fillId="2" borderId="21" xfId="5" applyFont="1" applyFill="1" applyBorder="1" applyAlignment="1">
      <alignment vertical="center" wrapText="1"/>
    </xf>
    <xf numFmtId="0" fontId="1" fillId="2" borderId="22" xfId="5" applyFont="1" applyFill="1" applyBorder="1" applyAlignment="1">
      <alignment vertical="center" wrapText="1"/>
    </xf>
    <xf numFmtId="168" fontId="1" fillId="2" borderId="0" xfId="15" applyNumberFormat="1" applyFont="1" applyFill="1" applyBorder="1"/>
    <xf numFmtId="168" fontId="12" fillId="2" borderId="0" xfId="15" applyNumberFormat="1" applyFont="1" applyFill="1" applyAlignment="1"/>
    <xf numFmtId="168" fontId="12" fillId="2" borderId="0" xfId="15" applyNumberFormat="1" applyFont="1" applyFill="1" applyAlignment="1">
      <alignment horizontal="left"/>
    </xf>
    <xf numFmtId="168" fontId="11" fillId="3" borderId="0" xfId="15" applyNumberFormat="1" applyFont="1" applyFill="1" applyBorder="1"/>
    <xf numFmtId="168" fontId="4" fillId="2" borderId="0" xfId="15" applyNumberFormat="1" applyFont="1" applyFill="1" applyAlignment="1"/>
    <xf numFmtId="168" fontId="5" fillId="2" borderId="0" xfId="15" applyNumberFormat="1" applyFont="1" applyFill="1" applyAlignment="1"/>
    <xf numFmtId="168" fontId="9" fillId="2" borderId="0" xfId="15" applyNumberFormat="1" applyFont="1" applyFill="1" applyBorder="1" applyAlignment="1"/>
    <xf numFmtId="168" fontId="9" fillId="2" borderId="0" xfId="15" applyNumberFormat="1" applyFont="1" applyFill="1" applyAlignment="1"/>
    <xf numFmtId="168" fontId="2" fillId="2" borderId="0" xfId="15" applyNumberFormat="1" applyFont="1" applyFill="1" applyBorder="1" applyAlignment="1">
      <alignment vertical="center"/>
    </xf>
    <xf numFmtId="168" fontId="9" fillId="2" borderId="0" xfId="15" applyNumberFormat="1" applyFont="1" applyFill="1" applyBorder="1" applyAlignment="1" applyProtection="1">
      <alignment horizontal="center"/>
    </xf>
    <xf numFmtId="168" fontId="1" fillId="2" borderId="0" xfId="15" applyNumberFormat="1" applyFont="1" applyFill="1" applyAlignment="1">
      <alignment vertical="center"/>
    </xf>
    <xf numFmtId="168" fontId="1" fillId="2" borderId="0" xfId="15" applyNumberFormat="1" applyFont="1" applyFill="1" applyAlignment="1"/>
    <xf numFmtId="166" fontId="2" fillId="2" borderId="9" xfId="5" applyNumberFormat="1" applyFont="1" applyFill="1" applyBorder="1" applyAlignment="1">
      <alignment horizontal="center"/>
    </xf>
    <xf numFmtId="0" fontId="2" fillId="2" borderId="23" xfId="1" applyFont="1" applyFill="1" applyBorder="1" applyAlignment="1">
      <alignment horizontal="justify" vertical="top"/>
    </xf>
    <xf numFmtId="166" fontId="2" fillId="2" borderId="7" xfId="1" applyNumberFormat="1" applyFont="1" applyFill="1" applyBorder="1" applyAlignment="1">
      <alignment horizontal="left" vertical="center" wrapText="1"/>
    </xf>
    <xf numFmtId="166" fontId="2" fillId="2" borderId="7" xfId="5" applyNumberFormat="1" applyFont="1" applyFill="1" applyBorder="1" applyAlignment="1">
      <alignment horizontal="center" vertical="center"/>
    </xf>
    <xf numFmtId="3" fontId="2" fillId="2" borderId="10" xfId="5" applyNumberFormat="1" applyFont="1" applyFill="1" applyBorder="1" applyAlignment="1">
      <alignment horizontal="center" vertical="center"/>
    </xf>
    <xf numFmtId="166" fontId="2" fillId="2" borderId="12" xfId="5" applyNumberFormat="1" applyFont="1" applyFill="1" applyBorder="1" applyAlignment="1">
      <alignment horizontal="center" vertical="center"/>
    </xf>
    <xf numFmtId="3" fontId="2" fillId="2" borderId="12" xfId="5" applyNumberFormat="1" applyFont="1" applyFill="1" applyBorder="1" applyAlignment="1">
      <alignment horizontal="center" vertical="center"/>
    </xf>
    <xf numFmtId="166" fontId="2" fillId="2" borderId="24" xfId="5" applyNumberFormat="1" applyFont="1" applyFill="1" applyBorder="1" applyAlignment="1">
      <alignment horizontal="center" vertical="center"/>
    </xf>
    <xf numFmtId="3" fontId="2" fillId="2" borderId="24" xfId="5" applyNumberFormat="1" applyFont="1" applyFill="1" applyBorder="1" applyAlignment="1">
      <alignment horizontal="center" vertical="center"/>
    </xf>
    <xf numFmtId="167" fontId="2" fillId="2" borderId="14" xfId="5" applyNumberFormat="1" applyFont="1" applyFill="1" applyBorder="1" applyAlignment="1">
      <alignment horizontal="center" vertical="top"/>
    </xf>
    <xf numFmtId="0" fontId="13" fillId="2" borderId="0" xfId="0" applyFont="1" applyFill="1" applyAlignment="1">
      <alignment vertical="top"/>
    </xf>
    <xf numFmtId="0" fontId="2" fillId="2" borderId="0" xfId="5" applyFont="1" applyFill="1" applyAlignment="1">
      <alignment vertical="top"/>
    </xf>
    <xf numFmtId="168" fontId="2" fillId="2" borderId="0" xfId="15" applyNumberFormat="1" applyFont="1" applyFill="1" applyBorder="1" applyAlignment="1">
      <alignment vertical="top"/>
    </xf>
    <xf numFmtId="0" fontId="4" fillId="4" borderId="6" xfId="0" applyFont="1" applyFill="1" applyBorder="1" applyAlignment="1" applyProtection="1">
      <alignment horizontal="center" vertical="center"/>
      <protection hidden="1"/>
    </xf>
    <xf numFmtId="0" fontId="6" fillId="3" borderId="0" xfId="0" applyFont="1" applyFill="1" applyAlignment="1">
      <alignment horizontal="right"/>
    </xf>
    <xf numFmtId="3" fontId="6" fillId="3" borderId="0" xfId="0" applyNumberFormat="1" applyFont="1" applyFill="1" applyAlignment="1">
      <alignment horizontal="right"/>
    </xf>
    <xf numFmtId="164" fontId="11" fillId="2" borderId="4" xfId="0" applyNumberFormat="1" applyFont="1" applyFill="1" applyBorder="1" applyAlignment="1">
      <alignment horizontal="right"/>
    </xf>
    <xf numFmtId="3" fontId="1" fillId="2" borderId="8" xfId="5" applyNumberFormat="1" applyFont="1" applyFill="1" applyBorder="1" applyAlignment="1">
      <alignment horizontal="right"/>
    </xf>
    <xf numFmtId="168" fontId="1" fillId="2" borderId="0" xfId="15" applyNumberFormat="1" applyFont="1" applyFill="1" applyBorder="1" applyAlignment="1">
      <alignment horizontal="center" vertical="center"/>
    </xf>
    <xf numFmtId="166" fontId="2" fillId="2" borderId="20" xfId="1" applyNumberFormat="1" applyFont="1" applyFill="1" applyBorder="1" applyAlignment="1">
      <alignment horizontal="center" vertical="top"/>
    </xf>
    <xf numFmtId="0" fontId="2" fillId="2" borderId="25" xfId="5" applyFont="1" applyFill="1" applyBorder="1" applyAlignment="1">
      <alignment horizontal="justify" vertical="top"/>
    </xf>
    <xf numFmtId="3" fontId="2" fillId="2" borderId="7" xfId="5" applyNumberFormat="1" applyFont="1" applyFill="1" applyBorder="1" applyAlignment="1">
      <alignment horizontal="center" vertical="center"/>
    </xf>
    <xf numFmtId="3" fontId="2" fillId="2" borderId="7" xfId="5" applyNumberFormat="1" applyFont="1" applyFill="1" applyBorder="1" applyAlignment="1">
      <alignment horizontal="right" vertical="center"/>
    </xf>
    <xf numFmtId="3" fontId="2" fillId="2" borderId="14" xfId="5" applyNumberFormat="1" applyFont="1" applyFill="1" applyBorder="1" applyAlignment="1">
      <alignment horizontal="right" vertical="center"/>
    </xf>
    <xf numFmtId="3" fontId="2" fillId="2" borderId="8" xfId="5" applyNumberFormat="1" applyFont="1" applyFill="1" applyBorder="1" applyAlignment="1">
      <alignment horizontal="right" vertical="center"/>
    </xf>
    <xf numFmtId="166" fontId="2" fillId="2" borderId="12" xfId="1" applyNumberFormat="1" applyFont="1" applyFill="1" applyBorder="1" applyAlignment="1">
      <alignment horizontal="left" vertical="center" wrapText="1"/>
    </xf>
    <xf numFmtId="0" fontId="2" fillId="2" borderId="7" xfId="1" applyFont="1" applyFill="1" applyBorder="1" applyAlignment="1">
      <alignment horizontal="center"/>
    </xf>
    <xf numFmtId="166" fontId="2" fillId="2" borderId="26" xfId="1" applyNumberFormat="1" applyFont="1" applyFill="1" applyBorder="1" applyAlignment="1">
      <alignment horizontal="center"/>
    </xf>
    <xf numFmtId="0" fontId="1" fillId="2" borderId="0" xfId="5" applyFont="1" applyFill="1" applyAlignment="1">
      <alignment horizontal="center" vertical="center"/>
    </xf>
    <xf numFmtId="0" fontId="1" fillId="2" borderId="0" xfId="5" applyFont="1" applyFill="1" applyAlignment="1">
      <alignment vertical="center"/>
    </xf>
    <xf numFmtId="0" fontId="1" fillId="2" borderId="0" xfId="5" applyFont="1" applyFill="1" applyAlignment="1">
      <alignment horizontal="center"/>
    </xf>
    <xf numFmtId="3" fontId="1" fillId="2" borderId="0" xfId="5" applyNumberFormat="1" applyFont="1" applyFill="1" applyAlignment="1">
      <alignment horizontal="center"/>
    </xf>
    <xf numFmtId="0" fontId="2" fillId="2" borderId="27" xfId="1" applyFont="1" applyFill="1" applyBorder="1" applyAlignment="1">
      <alignment horizontal="center" vertical="center"/>
    </xf>
    <xf numFmtId="0" fontId="2" fillId="2" borderId="28" xfId="1" applyFont="1" applyFill="1" applyBorder="1" applyAlignment="1">
      <alignment horizontal="center" vertical="center"/>
    </xf>
    <xf numFmtId="164" fontId="4" fillId="2" borderId="31" xfId="1" applyNumberFormat="1" applyFont="1" applyFill="1" applyBorder="1" applyAlignment="1">
      <alignment horizontal="center" vertical="center"/>
    </xf>
    <xf numFmtId="164" fontId="4" fillId="2" borderId="32" xfId="1" applyNumberFormat="1" applyFont="1" applyFill="1" applyBorder="1" applyAlignment="1">
      <alignment horizontal="right" vertical="center"/>
    </xf>
    <xf numFmtId="0" fontId="2" fillId="2" borderId="33" xfId="5" applyFont="1" applyFill="1" applyBorder="1" applyAlignment="1">
      <alignment horizontal="justify" vertical="top"/>
    </xf>
    <xf numFmtId="0" fontId="2" fillId="2" borderId="34" xfId="1" applyFont="1" applyFill="1" applyBorder="1" applyAlignment="1">
      <alignment horizontal="center"/>
    </xf>
    <xf numFmtId="0" fontId="2" fillId="2" borderId="25" xfId="1" applyFont="1" applyFill="1" applyBorder="1" applyAlignment="1">
      <alignment horizontal="center"/>
    </xf>
    <xf numFmtId="3" fontId="2" fillId="2" borderId="6" xfId="5" applyNumberFormat="1" applyFont="1" applyFill="1" applyBorder="1" applyAlignment="1">
      <alignment horizontal="center"/>
    </xf>
    <xf numFmtId="168" fontId="2" fillId="2" borderId="10" xfId="15" applyNumberFormat="1" applyFont="1" applyFill="1" applyBorder="1" applyAlignment="1">
      <alignment horizontal="center"/>
    </xf>
    <xf numFmtId="168" fontId="2" fillId="2" borderId="16" xfId="15" applyNumberFormat="1" applyFont="1" applyFill="1" applyBorder="1" applyAlignment="1">
      <alignment horizontal="center"/>
    </xf>
    <xf numFmtId="168" fontId="2" fillId="2" borderId="11" xfId="15" applyNumberFormat="1" applyFont="1" applyFill="1" applyBorder="1" applyAlignment="1">
      <alignment horizontal="right"/>
    </xf>
    <xf numFmtId="0" fontId="1" fillId="2" borderId="0" xfId="5" applyFont="1" applyFill="1" applyAlignment="1">
      <alignment horizontal="left" vertical="center" wrapText="1"/>
    </xf>
    <xf numFmtId="0" fontId="1" fillId="2" borderId="21" xfId="5" applyFont="1" applyFill="1" applyBorder="1" applyAlignment="1">
      <alignment horizontal="left" vertical="center" wrapText="1"/>
    </xf>
    <xf numFmtId="37" fontId="4" fillId="2" borderId="29" xfId="1" quotePrefix="1" applyNumberFormat="1" applyFont="1" applyFill="1" applyBorder="1" applyAlignment="1">
      <alignment horizontal="right" vertical="center"/>
    </xf>
    <xf numFmtId="37" fontId="4" fillId="2" borderId="30" xfId="1" quotePrefix="1" applyNumberFormat="1" applyFont="1" applyFill="1" applyBorder="1" applyAlignment="1">
      <alignment horizontal="right" vertical="center"/>
    </xf>
    <xf numFmtId="37" fontId="4" fillId="2" borderId="28" xfId="1" quotePrefix="1" applyNumberFormat="1" applyFont="1" applyFill="1" applyBorder="1" applyAlignment="1">
      <alignment horizontal="right" vertical="center"/>
    </xf>
    <xf numFmtId="0" fontId="4" fillId="4" borderId="4" xfId="0" applyFont="1" applyFill="1" applyBorder="1" applyAlignment="1" applyProtection="1">
      <alignment horizontal="center" vertical="center"/>
      <protection hidden="1"/>
    </xf>
    <xf numFmtId="0" fontId="4" fillId="4" borderId="13" xfId="0" applyFont="1" applyFill="1" applyBorder="1" applyAlignment="1" applyProtection="1">
      <alignment horizontal="center" vertical="center"/>
      <protection hidden="1"/>
    </xf>
    <xf numFmtId="0" fontId="4" fillId="4" borderId="5" xfId="0" applyFont="1" applyFill="1" applyBorder="1" applyAlignment="1" applyProtection="1">
      <alignment horizontal="center" vertical="center"/>
      <protection hidden="1"/>
    </xf>
    <xf numFmtId="166" fontId="4" fillId="4" borderId="3" xfId="1" applyNumberFormat="1" applyFont="1" applyFill="1" applyBorder="1" applyAlignment="1">
      <alignment horizontal="center" vertical="center"/>
    </xf>
    <xf numFmtId="166" fontId="4" fillId="4" borderId="1" xfId="1" applyNumberFormat="1" applyFont="1" applyFill="1" applyBorder="1" applyAlignment="1">
      <alignment horizontal="center" vertical="center"/>
    </xf>
    <xf numFmtId="166" fontId="4" fillId="4" borderId="15" xfId="1" applyNumberFormat="1" applyFont="1" applyFill="1" applyBorder="1" applyAlignment="1">
      <alignment horizontal="center" vertical="center"/>
    </xf>
    <xf numFmtId="166" fontId="4" fillId="4" borderId="6" xfId="1" applyNumberFormat="1" applyFont="1" applyFill="1" applyBorder="1" applyAlignment="1">
      <alignment horizontal="center" vertical="center"/>
    </xf>
    <xf numFmtId="168" fontId="4" fillId="4" borderId="1" xfId="15" applyNumberFormat="1" applyFont="1" applyFill="1" applyBorder="1" applyAlignment="1" applyProtection="1">
      <alignment horizontal="center" vertical="center"/>
    </xf>
    <xf numFmtId="168" fontId="4" fillId="4" borderId="6" xfId="15" applyNumberFormat="1" applyFont="1" applyFill="1" applyBorder="1" applyAlignment="1" applyProtection="1">
      <alignment horizontal="center" vertical="center"/>
    </xf>
    <xf numFmtId="166" fontId="4" fillId="0" borderId="0" xfId="5" applyNumberFormat="1" applyFont="1" applyAlignment="1">
      <alignment vertical="center"/>
    </xf>
    <xf numFmtId="166" fontId="3" fillId="0" borderId="0" xfId="5" applyNumberFormat="1" applyFont="1" applyAlignment="1">
      <alignment vertical="center"/>
    </xf>
    <xf numFmtId="0" fontId="19" fillId="0" borderId="0" xfId="5" applyFont="1" applyAlignment="1">
      <alignment horizontal="left" vertical="center"/>
    </xf>
    <xf numFmtId="0" fontId="20" fillId="0" borderId="0" xfId="5" applyFont="1" applyAlignment="1">
      <alignment horizontal="center" vertical="center"/>
    </xf>
    <xf numFmtId="0" fontId="20" fillId="0" borderId="0" xfId="5" applyFont="1" applyAlignment="1">
      <alignment horizontal="right" vertical="center"/>
    </xf>
    <xf numFmtId="166" fontId="6" fillId="0" borderId="0" xfId="5" applyNumberFormat="1" applyAlignment="1">
      <alignment vertical="center"/>
    </xf>
    <xf numFmtId="166" fontId="1" fillId="0" borderId="0" xfId="5" applyNumberFormat="1" applyFont="1" applyAlignment="1">
      <alignment vertical="center"/>
    </xf>
    <xf numFmtId="0" fontId="2" fillId="0" borderId="0" xfId="5" applyFont="1" applyAlignment="1">
      <alignment horizontal="left" vertical="center"/>
    </xf>
    <xf numFmtId="166" fontId="1" fillId="0" borderId="0" xfId="5" applyNumberFormat="1" applyFont="1"/>
    <xf numFmtId="0" fontId="3" fillId="0" borderId="0" xfId="5" applyFont="1"/>
    <xf numFmtId="0" fontId="20" fillId="0" borderId="0" xfId="5" applyFont="1" applyAlignment="1">
      <alignment horizontal="center"/>
    </xf>
    <xf numFmtId="0" fontId="20" fillId="0" borderId="0" xfId="5" applyFont="1" applyAlignment="1">
      <alignment horizontal="right"/>
    </xf>
    <xf numFmtId="166" fontId="4" fillId="0" borderId="0" xfId="5" applyNumberFormat="1" applyFont="1"/>
    <xf numFmtId="0" fontId="6" fillId="0" borderId="0" xfId="5"/>
    <xf numFmtId="0" fontId="6" fillId="0" borderId="0" xfId="5" applyAlignment="1">
      <alignment horizontal="center"/>
    </xf>
    <xf numFmtId="0" fontId="1" fillId="0" borderId="0" xfId="5" applyFont="1" applyAlignment="1">
      <alignment horizontal="right"/>
    </xf>
    <xf numFmtId="0" fontId="6" fillId="2" borderId="0" xfId="5" applyFill="1"/>
    <xf numFmtId="166" fontId="6" fillId="0" borderId="0" xfId="5" applyNumberFormat="1" applyAlignment="1">
      <alignment horizontal="left"/>
    </xf>
    <xf numFmtId="166" fontId="4" fillId="0" borderId="0" xfId="5" applyNumberFormat="1" applyFont="1" applyAlignment="1">
      <alignment horizontal="left"/>
    </xf>
    <xf numFmtId="0" fontId="21" fillId="0" borderId="0" xfId="5" applyFont="1" applyAlignment="1">
      <alignment horizontal="center" vertical="center"/>
    </xf>
    <xf numFmtId="3" fontId="1" fillId="0" borderId="0" xfId="5" applyNumberFormat="1" applyFont="1" applyAlignment="1">
      <alignment horizontal="right"/>
    </xf>
    <xf numFmtId="166" fontId="17" fillId="0" borderId="27" xfId="5" applyNumberFormat="1" applyFont="1" applyBorder="1" applyAlignment="1">
      <alignment horizontal="center" vertical="center"/>
    </xf>
    <xf numFmtId="166" fontId="17" fillId="0" borderId="28" xfId="5" applyNumberFormat="1" applyFont="1" applyBorder="1" applyAlignment="1">
      <alignment horizontal="center" vertical="center"/>
    </xf>
    <xf numFmtId="166" fontId="17" fillId="0" borderId="31" xfId="5" applyNumberFormat="1" applyFont="1" applyBorder="1" applyAlignment="1">
      <alignment horizontal="center" vertical="center"/>
    </xf>
    <xf numFmtId="166" fontId="17" fillId="0" borderId="31" xfId="16" applyNumberFormat="1" applyFont="1" applyBorder="1" applyAlignment="1">
      <alignment horizontal="center" vertical="center" wrapText="1"/>
    </xf>
    <xf numFmtId="166" fontId="17" fillId="0" borderId="29" xfId="16" applyNumberFormat="1" applyFont="1" applyBorder="1" applyAlignment="1">
      <alignment horizontal="center" vertical="center"/>
    </xf>
    <xf numFmtId="166" fontId="17" fillId="0" borderId="32" xfId="16" applyNumberFormat="1" applyFont="1" applyBorder="1" applyAlignment="1">
      <alignment horizontal="right" vertical="center" wrapText="1"/>
    </xf>
    <xf numFmtId="166" fontId="23" fillId="2" borderId="0" xfId="16" applyNumberFormat="1" applyFont="1" applyFill="1"/>
    <xf numFmtId="0" fontId="17" fillId="0" borderId="18" xfId="5" quotePrefix="1" applyFont="1" applyBorder="1" applyAlignment="1">
      <alignment horizontal="left"/>
    </xf>
    <xf numFmtId="0" fontId="17" fillId="0" borderId="35" xfId="5" quotePrefix="1" applyFont="1" applyBorder="1" applyAlignment="1">
      <alignment horizontal="left"/>
    </xf>
    <xf numFmtId="166" fontId="17" fillId="0" borderId="1" xfId="5" applyNumberFormat="1" applyFont="1" applyBorder="1" applyAlignment="1">
      <alignment horizontal="left" vertical="center" wrapText="1"/>
    </xf>
    <xf numFmtId="166" fontId="24" fillId="0" borderId="1" xfId="5" applyNumberFormat="1" applyFont="1" applyBorder="1" applyAlignment="1">
      <alignment horizontal="left" vertical="center"/>
    </xf>
    <xf numFmtId="3" fontId="1" fillId="0" borderId="1" xfId="5" applyNumberFormat="1" applyFont="1" applyBorder="1" applyAlignment="1">
      <alignment horizontal="center" vertical="center"/>
    </xf>
    <xf numFmtId="3" fontId="1" fillId="0" borderId="4" xfId="5" applyNumberFormat="1" applyFont="1" applyBorder="1" applyAlignment="1">
      <alignment horizontal="right" vertical="center"/>
    </xf>
    <xf numFmtId="166" fontId="1" fillId="0" borderId="2" xfId="5" applyNumberFormat="1" applyFont="1" applyBorder="1" applyAlignment="1">
      <alignment horizontal="center" vertical="top"/>
    </xf>
    <xf numFmtId="166" fontId="1" fillId="0" borderId="14" xfId="5" applyNumberFormat="1" applyFont="1" applyBorder="1" applyAlignment="1">
      <alignment horizontal="center" vertical="top"/>
    </xf>
    <xf numFmtId="166" fontId="1" fillId="0" borderId="7" xfId="5" applyNumberFormat="1" applyFont="1" applyBorder="1" applyAlignment="1">
      <alignment horizontal="justify" vertical="top" wrapText="1"/>
    </xf>
    <xf numFmtId="166" fontId="1" fillId="0" borderId="7" xfId="5" applyNumberFormat="1" applyFont="1" applyBorder="1" applyAlignment="1">
      <alignment horizontal="center" vertical="center"/>
    </xf>
    <xf numFmtId="3" fontId="1" fillId="0" borderId="7" xfId="5" applyNumberFormat="1" applyFont="1" applyBorder="1" applyAlignment="1">
      <alignment horizontal="center" vertical="center"/>
    </xf>
    <xf numFmtId="3" fontId="1" fillId="0" borderId="8" xfId="5" applyNumberFormat="1" applyFont="1" applyBorder="1" applyAlignment="1">
      <alignment horizontal="right" vertical="center"/>
    </xf>
    <xf numFmtId="0" fontId="1" fillId="0" borderId="14" xfId="5" applyFont="1" applyBorder="1" applyAlignment="1">
      <alignment horizontal="center" vertical="top"/>
    </xf>
    <xf numFmtId="168" fontId="1" fillId="0" borderId="7" xfId="5" applyNumberFormat="1" applyFont="1" applyBorder="1" applyAlignment="1">
      <alignment horizontal="center"/>
    </xf>
    <xf numFmtId="3" fontId="1" fillId="0" borderId="7" xfId="5" applyNumberFormat="1" applyFont="1" applyBorder="1" applyAlignment="1">
      <alignment horizontal="center"/>
    </xf>
    <xf numFmtId="168" fontId="1" fillId="0" borderId="7" xfId="12" applyNumberFormat="1" applyFont="1" applyFill="1" applyBorder="1" applyAlignment="1">
      <alignment horizontal="right"/>
    </xf>
    <xf numFmtId="168" fontId="1" fillId="0" borderId="33" xfId="12" applyNumberFormat="1" applyFont="1" applyFill="1" applyBorder="1" applyAlignment="1">
      <alignment horizontal="right"/>
    </xf>
    <xf numFmtId="168" fontId="1" fillId="0" borderId="8" xfId="12" applyNumberFormat="1" applyFont="1" applyFill="1" applyBorder="1" applyAlignment="1">
      <alignment horizontal="right"/>
    </xf>
    <xf numFmtId="9" fontId="6" fillId="2" borderId="0" xfId="5" applyNumberFormat="1" applyFill="1"/>
    <xf numFmtId="166" fontId="1" fillId="0" borderId="2" xfId="5" applyNumberFormat="1" applyFont="1" applyBorder="1" applyAlignment="1">
      <alignment horizontal="center" vertical="center"/>
    </xf>
    <xf numFmtId="0" fontId="1" fillId="0" borderId="14" xfId="5" applyFont="1" applyBorder="1" applyAlignment="1">
      <alignment horizontal="center" vertical="center"/>
    </xf>
    <xf numFmtId="0" fontId="1" fillId="0" borderId="10" xfId="5" applyFont="1" applyBorder="1" applyAlignment="1">
      <alignment horizontal="justify" vertical="center" wrapText="1"/>
    </xf>
    <xf numFmtId="168" fontId="1" fillId="0" borderId="10" xfId="5" applyNumberFormat="1" applyFont="1" applyBorder="1" applyAlignment="1">
      <alignment horizontal="center" vertical="center"/>
    </xf>
    <xf numFmtId="3" fontId="1" fillId="0" borderId="10" xfId="5" applyNumberFormat="1" applyFont="1" applyBorder="1" applyAlignment="1">
      <alignment horizontal="center" vertical="center"/>
    </xf>
    <xf numFmtId="168" fontId="1" fillId="0" borderId="10" xfId="12" applyNumberFormat="1" applyFont="1" applyFill="1" applyBorder="1" applyAlignment="1">
      <alignment vertical="center"/>
    </xf>
    <xf numFmtId="168" fontId="1" fillId="0" borderId="24" xfId="12" applyNumberFormat="1" applyFont="1" applyFill="1" applyBorder="1" applyAlignment="1">
      <alignment vertical="center"/>
    </xf>
    <xf numFmtId="168" fontId="1" fillId="0" borderId="11" xfId="12" applyNumberFormat="1" applyFont="1" applyFill="1" applyBorder="1" applyAlignment="1">
      <alignment horizontal="right" vertical="center"/>
    </xf>
    <xf numFmtId="0" fontId="6" fillId="2" borderId="0" xfId="5" applyFill="1" applyAlignment="1">
      <alignment vertical="center"/>
    </xf>
    <xf numFmtId="3" fontId="1" fillId="0" borderId="9" xfId="5" applyNumberFormat="1" applyFont="1" applyBorder="1" applyAlignment="1">
      <alignment horizontal="center" vertical="center"/>
    </xf>
    <xf numFmtId="3" fontId="1" fillId="0" borderId="12" xfId="5" applyNumberFormat="1" applyFont="1" applyBorder="1" applyAlignment="1">
      <alignment horizontal="center" vertical="center"/>
    </xf>
    <xf numFmtId="0" fontId="17" fillId="0" borderId="14" xfId="5" applyFont="1" applyBorder="1" applyAlignment="1">
      <alignment horizontal="justify" vertical="center" wrapText="1"/>
    </xf>
    <xf numFmtId="0" fontId="25" fillId="0" borderId="12" xfId="5" applyFont="1" applyBorder="1" applyAlignment="1">
      <alignment horizontal="center"/>
    </xf>
    <xf numFmtId="168" fontId="1" fillId="0" borderId="12" xfId="12" applyNumberFormat="1" applyFont="1" applyFill="1" applyBorder="1" applyAlignment="1"/>
    <xf numFmtId="168" fontId="1" fillId="0" borderId="36" xfId="12" applyNumberFormat="1" applyFont="1" applyFill="1" applyBorder="1" applyAlignment="1">
      <alignment horizontal="right"/>
    </xf>
    <xf numFmtId="0" fontId="6" fillId="0" borderId="0" xfId="5" applyAlignment="1">
      <alignment vertical="center"/>
    </xf>
    <xf numFmtId="0" fontId="1" fillId="0" borderId="2" xfId="5" applyFont="1" applyBorder="1" applyAlignment="1">
      <alignment horizontal="center" vertical="center"/>
    </xf>
    <xf numFmtId="0" fontId="1" fillId="0" borderId="14" xfId="5" applyFont="1" applyBorder="1" applyAlignment="1">
      <alignment horizontal="right" vertical="center"/>
    </xf>
    <xf numFmtId="0" fontId="1" fillId="0" borderId="10" xfId="5" applyFont="1" applyBorder="1" applyAlignment="1">
      <alignment horizontal="left" vertical="center" wrapText="1"/>
    </xf>
    <xf numFmtId="168" fontId="1" fillId="0" borderId="10" xfId="5" applyNumberFormat="1" applyFont="1" applyBorder="1" applyAlignment="1">
      <alignment horizontal="center"/>
    </xf>
    <xf numFmtId="3" fontId="1" fillId="0" borderId="10" xfId="5" applyNumberFormat="1" applyFont="1" applyBorder="1" applyAlignment="1">
      <alignment horizontal="center"/>
    </xf>
    <xf numFmtId="0" fontId="1" fillId="0" borderId="9" xfId="5" applyFont="1" applyBorder="1" applyAlignment="1">
      <alignment horizontal="left" vertical="center" wrapText="1"/>
    </xf>
    <xf numFmtId="0" fontId="1" fillId="0" borderId="12" xfId="5" applyFont="1" applyBorder="1" applyAlignment="1">
      <alignment horizontal="justify" vertical="center" wrapText="1"/>
    </xf>
    <xf numFmtId="168" fontId="1" fillId="0" borderId="12" xfId="5" applyNumberFormat="1" applyFont="1" applyBorder="1" applyAlignment="1">
      <alignment horizontal="center"/>
    </xf>
    <xf numFmtId="3" fontId="1" fillId="0" borderId="12" xfId="5" applyNumberFormat="1" applyFont="1" applyBorder="1" applyAlignment="1">
      <alignment horizontal="center"/>
    </xf>
    <xf numFmtId="168" fontId="1" fillId="0" borderId="12" xfId="12" applyNumberFormat="1" applyFont="1" applyFill="1" applyBorder="1" applyAlignment="1">
      <alignment vertical="center"/>
    </xf>
    <xf numFmtId="168" fontId="1" fillId="0" borderId="8" xfId="12" applyNumberFormat="1" applyFont="1" applyFill="1" applyBorder="1" applyAlignment="1">
      <alignment horizontal="right" vertical="center"/>
    </xf>
    <xf numFmtId="0" fontId="1" fillId="0" borderId="10" xfId="5" applyFont="1" applyBorder="1" applyAlignment="1">
      <alignment horizontal="left" wrapText="1"/>
    </xf>
    <xf numFmtId="1" fontId="1" fillId="0" borderId="14" xfId="5" applyNumberFormat="1" applyFont="1" applyBorder="1" applyAlignment="1">
      <alignment horizontal="center" vertical="center"/>
    </xf>
    <xf numFmtId="0" fontId="17" fillId="0" borderId="7" xfId="5" applyFont="1" applyBorder="1" applyAlignment="1">
      <alignment horizontal="justify" vertical="center" wrapText="1"/>
    </xf>
    <xf numFmtId="0" fontId="1" fillId="0" borderId="12" xfId="5" applyFont="1" applyBorder="1" applyAlignment="1">
      <alignment horizontal="center"/>
    </xf>
    <xf numFmtId="1" fontId="1" fillId="0" borderId="2" xfId="5" applyNumberFormat="1" applyFont="1" applyBorder="1" applyAlignment="1">
      <alignment horizontal="center" vertical="center"/>
    </xf>
    <xf numFmtId="0" fontId="1" fillId="0" borderId="10" xfId="5" applyFont="1" applyBorder="1" applyAlignment="1">
      <alignment horizontal="center" vertical="center"/>
    </xf>
    <xf numFmtId="1" fontId="1" fillId="0" borderId="20" xfId="5" applyNumberFormat="1" applyFont="1" applyBorder="1" applyAlignment="1">
      <alignment horizontal="center" vertical="center"/>
    </xf>
    <xf numFmtId="0" fontId="1" fillId="0" borderId="26" xfId="5" applyFont="1" applyBorder="1" applyAlignment="1">
      <alignment horizontal="center" vertical="center"/>
    </xf>
    <xf numFmtId="0" fontId="1" fillId="0" borderId="25" xfId="5" applyFont="1" applyBorder="1" applyAlignment="1">
      <alignment horizontal="justify" vertical="center" wrapText="1"/>
    </xf>
    <xf numFmtId="168" fontId="1" fillId="0" borderId="25" xfId="5" applyNumberFormat="1" applyFont="1" applyBorder="1" applyAlignment="1">
      <alignment horizontal="center" vertical="center"/>
    </xf>
    <xf numFmtId="0" fontId="1" fillId="0" borderId="25" xfId="5" applyFont="1" applyBorder="1" applyAlignment="1">
      <alignment horizontal="center" vertical="center"/>
    </xf>
    <xf numFmtId="166" fontId="1" fillId="0" borderId="18" xfId="5" applyNumberFormat="1" applyFont="1" applyBorder="1" applyAlignment="1">
      <alignment horizontal="center" vertical="top"/>
    </xf>
    <xf numFmtId="0" fontId="1" fillId="0" borderId="35" xfId="5" applyFont="1" applyBorder="1" applyAlignment="1">
      <alignment horizontal="center" vertical="top"/>
    </xf>
    <xf numFmtId="0" fontId="1" fillId="0" borderId="37" xfId="5" applyFont="1" applyBorder="1" applyAlignment="1">
      <alignment horizontal="justify" vertical="top" wrapText="1"/>
    </xf>
    <xf numFmtId="168" fontId="1" fillId="0" borderId="37" xfId="5" applyNumberFormat="1" applyFont="1" applyBorder="1" applyAlignment="1">
      <alignment horizontal="center"/>
    </xf>
    <xf numFmtId="3" fontId="1" fillId="0" borderId="37" xfId="5" applyNumberFormat="1" applyFont="1" applyBorder="1" applyAlignment="1">
      <alignment horizontal="center"/>
    </xf>
    <xf numFmtId="0" fontId="1" fillId="0" borderId="2" xfId="5" applyFont="1" applyBorder="1" applyAlignment="1">
      <alignment horizontal="center" vertical="top"/>
    </xf>
    <xf numFmtId="0" fontId="1" fillId="0" borderId="9" xfId="5" applyFont="1" applyBorder="1" applyAlignment="1">
      <alignment horizontal="justify" vertical="center" wrapText="1"/>
    </xf>
    <xf numFmtId="168" fontId="1" fillId="0" borderId="9" xfId="5" applyNumberFormat="1" applyFont="1" applyBorder="1" applyAlignment="1">
      <alignment horizontal="center"/>
    </xf>
    <xf numFmtId="3" fontId="1" fillId="0" borderId="9" xfId="5" applyNumberFormat="1" applyFont="1" applyBorder="1" applyAlignment="1">
      <alignment horizontal="center"/>
    </xf>
    <xf numFmtId="0" fontId="1" fillId="0" borderId="12" xfId="5" applyFont="1" applyBorder="1" applyAlignment="1">
      <alignment horizontal="justify" vertical="top" wrapText="1"/>
    </xf>
    <xf numFmtId="0" fontId="1" fillId="0" borderId="38" xfId="5" applyFont="1" applyBorder="1" applyAlignment="1">
      <alignment horizontal="center" vertical="center"/>
    </xf>
    <xf numFmtId="0" fontId="1" fillId="0" borderId="39" xfId="5" applyFont="1" applyBorder="1" applyAlignment="1">
      <alignment horizontal="center" vertical="center"/>
    </xf>
    <xf numFmtId="0" fontId="21" fillId="0" borderId="40" xfId="5" applyFont="1" applyBorder="1" applyAlignment="1">
      <alignment horizontal="right" vertical="center"/>
    </xf>
    <xf numFmtId="0" fontId="21" fillId="0" borderId="41" xfId="5" applyFont="1" applyBorder="1" applyAlignment="1">
      <alignment horizontal="center" vertical="center"/>
    </xf>
    <xf numFmtId="0" fontId="21" fillId="0" borderId="42" xfId="5" applyFont="1" applyBorder="1" applyAlignment="1">
      <alignment horizontal="center" vertical="center"/>
    </xf>
    <xf numFmtId="168" fontId="21" fillId="0" borderId="41" xfId="12" applyNumberFormat="1" applyFont="1" applyFill="1" applyBorder="1" applyAlignment="1">
      <alignment horizontal="right" vertical="center"/>
    </xf>
    <xf numFmtId="168" fontId="21" fillId="0" borderId="43" xfId="12" applyNumberFormat="1" applyFont="1" applyFill="1" applyBorder="1" applyAlignment="1">
      <alignment horizontal="right" vertical="center"/>
    </xf>
    <xf numFmtId="0" fontId="6" fillId="0" borderId="2" xfId="5" applyBorder="1" applyAlignment="1">
      <alignment horizontal="center"/>
    </xf>
    <xf numFmtId="168" fontId="1" fillId="0" borderId="0" xfId="12" applyNumberFormat="1" applyFont="1" applyFill="1" applyBorder="1" applyAlignment="1">
      <alignment horizontal="right"/>
    </xf>
    <xf numFmtId="0" fontId="6" fillId="0" borderId="17" xfId="5" applyBorder="1" applyAlignment="1">
      <alignment horizontal="right"/>
    </xf>
    <xf numFmtId="0" fontId="17" fillId="0" borderId="2" xfId="5" applyFont="1" applyBorder="1" applyAlignment="1">
      <alignment horizontal="left"/>
    </xf>
    <xf numFmtId="0" fontId="17" fillId="0" borderId="0" xfId="5" applyFont="1" applyAlignment="1">
      <alignment horizontal="left"/>
    </xf>
    <xf numFmtId="0" fontId="1" fillId="0" borderId="0" xfId="5" applyFont="1"/>
    <xf numFmtId="0" fontId="1" fillId="0" borderId="0" xfId="5" applyFont="1" applyAlignment="1">
      <alignment horizontal="center"/>
    </xf>
    <xf numFmtId="0" fontId="1" fillId="0" borderId="17" xfId="5" applyFont="1" applyBorder="1" applyAlignment="1">
      <alignment horizontal="right"/>
    </xf>
    <xf numFmtId="0" fontId="1" fillId="0" borderId="0" xfId="5" applyFont="1" applyAlignment="1">
      <alignment horizontal="left" vertical="top" wrapText="1"/>
    </xf>
    <xf numFmtId="0" fontId="1" fillId="0" borderId="17" xfId="5" applyFont="1" applyBorder="1" applyAlignment="1">
      <alignment horizontal="left" vertical="top" wrapText="1"/>
    </xf>
    <xf numFmtId="0" fontId="1" fillId="0" borderId="20" xfId="5" applyFont="1" applyBorder="1" applyAlignment="1">
      <alignment horizontal="center" vertical="top"/>
    </xf>
    <xf numFmtId="0" fontId="1" fillId="0" borderId="21" xfId="5" applyFont="1" applyBorder="1" applyAlignment="1">
      <alignment horizontal="left" vertical="top" wrapText="1"/>
    </xf>
    <xf numFmtId="0" fontId="1" fillId="0" borderId="22" xfId="5" applyFont="1" applyBorder="1" applyAlignment="1">
      <alignment horizontal="left" vertical="top" wrapText="1"/>
    </xf>
    <xf numFmtId="168" fontId="6" fillId="0" borderId="0" xfId="5" applyNumberFormat="1" applyAlignment="1">
      <alignment horizontal="right"/>
    </xf>
    <xf numFmtId="0" fontId="6" fillId="0" borderId="0" xfId="5" applyAlignment="1">
      <alignment horizontal="right"/>
    </xf>
    <xf numFmtId="0" fontId="28" fillId="0" borderId="0" xfId="17" applyFont="1" applyAlignment="1">
      <alignment horizontal="left" vertical="top"/>
    </xf>
    <xf numFmtId="0" fontId="29" fillId="0" borderId="0" xfId="17" applyFont="1" applyAlignment="1">
      <alignment horizontal="left" vertical="top"/>
    </xf>
    <xf numFmtId="0" fontId="29" fillId="0" borderId="0" xfId="17" applyFont="1" applyAlignment="1">
      <alignment horizontal="center" vertical="top"/>
    </xf>
    <xf numFmtId="168" fontId="29" fillId="0" borderId="0" xfId="18" applyNumberFormat="1" applyFont="1" applyFill="1" applyBorder="1" applyAlignment="1">
      <alignment horizontal="left" vertical="top"/>
    </xf>
    <xf numFmtId="0" fontId="30" fillId="0" borderId="0" xfId="17" applyFont="1" applyAlignment="1">
      <alignment horizontal="center" vertical="center"/>
    </xf>
    <xf numFmtId="0" fontId="30" fillId="0" borderId="0" xfId="17" applyFont="1" applyAlignment="1">
      <alignment horizontal="left" vertical="top"/>
    </xf>
    <xf numFmtId="0" fontId="28" fillId="0" borderId="44" xfId="17" applyFont="1" applyBorder="1" applyAlignment="1">
      <alignment horizontal="left" vertical="center" wrapText="1" indent="1"/>
    </xf>
    <xf numFmtId="0" fontId="28" fillId="0" borderId="31" xfId="17" applyFont="1" applyBorder="1" applyAlignment="1">
      <alignment horizontal="center" vertical="center" wrapText="1"/>
    </xf>
    <xf numFmtId="0" fontId="31" fillId="0" borderId="31" xfId="17" applyFont="1" applyBorder="1" applyAlignment="1">
      <alignment horizontal="center" vertical="center" wrapText="1"/>
    </xf>
    <xf numFmtId="168" fontId="28" fillId="0" borderId="32" xfId="18" applyNumberFormat="1" applyFont="1" applyFill="1" applyBorder="1" applyAlignment="1">
      <alignment horizontal="left" vertical="center" wrapText="1" indent="3"/>
    </xf>
    <xf numFmtId="0" fontId="31" fillId="0" borderId="45" xfId="17" applyFont="1" applyBorder="1" applyAlignment="1">
      <alignment horizontal="left" vertical="center" wrapText="1"/>
    </xf>
    <xf numFmtId="0" fontId="31" fillId="0" borderId="45" xfId="17" applyFont="1" applyBorder="1" applyAlignment="1">
      <alignment horizontal="center" vertical="center" wrapText="1"/>
    </xf>
    <xf numFmtId="168" fontId="31" fillId="0" borderId="45" xfId="18" applyNumberFormat="1" applyFont="1" applyFill="1" applyBorder="1" applyAlignment="1">
      <alignment horizontal="left" vertical="center" wrapText="1"/>
    </xf>
    <xf numFmtId="0" fontId="29" fillId="0" borderId="46" xfId="17" applyFont="1" applyBorder="1" applyAlignment="1">
      <alignment horizontal="center" vertical="center" wrapText="1"/>
    </xf>
    <xf numFmtId="0" fontId="29" fillId="0" borderId="46" xfId="17" applyFont="1" applyBorder="1" applyAlignment="1">
      <alignment horizontal="left" vertical="center" wrapText="1"/>
    </xf>
    <xf numFmtId="168" fontId="31" fillId="0" borderId="46" xfId="18" applyNumberFormat="1" applyFont="1" applyFill="1" applyBorder="1" applyAlignment="1">
      <alignment horizontal="left" vertical="center" wrapText="1"/>
    </xf>
    <xf numFmtId="0" fontId="31" fillId="0" borderId="46" xfId="17" applyFont="1" applyBorder="1" applyAlignment="1">
      <alignment horizontal="left" vertical="center" wrapText="1"/>
    </xf>
    <xf numFmtId="0" fontId="31" fillId="0" borderId="46" xfId="17" applyFont="1" applyBorder="1" applyAlignment="1">
      <alignment horizontal="center" vertical="center" wrapText="1"/>
    </xf>
    <xf numFmtId="0" fontId="28" fillId="0" borderId="27" xfId="17" applyFont="1" applyBorder="1" applyAlignment="1">
      <alignment horizontal="center" vertical="center" wrapText="1"/>
    </xf>
    <xf numFmtId="0" fontId="28" fillId="0" borderId="47" xfId="17" applyFont="1" applyBorder="1" applyAlignment="1">
      <alignment horizontal="center" vertical="center" wrapText="1"/>
    </xf>
    <xf numFmtId="0" fontId="31" fillId="0" borderId="47" xfId="17" applyFont="1" applyBorder="1" applyAlignment="1">
      <alignment horizontal="center" vertical="center" wrapText="1"/>
    </xf>
    <xf numFmtId="168" fontId="31" fillId="0" borderId="48" xfId="18" applyNumberFormat="1" applyFont="1" applyFill="1" applyBorder="1" applyAlignment="1">
      <alignment horizontal="left" vertical="center" wrapText="1"/>
    </xf>
    <xf numFmtId="0" fontId="28" fillId="5" borderId="0" xfId="17" applyFont="1" applyFill="1" applyAlignment="1">
      <alignment horizontal="center" vertical="top"/>
    </xf>
  </cellXfs>
  <cellStyles count="19">
    <cellStyle name="Comma" xfId="15" builtinId="3"/>
    <cellStyle name="Comma 2" xfId="2" xr:uid="{00000000-0005-0000-0000-000001000000}"/>
    <cellStyle name="Comma 2 2" xfId="8" xr:uid="{00000000-0005-0000-0000-000002000000}"/>
    <cellStyle name="Comma 2 3" xfId="12" xr:uid="{00000000-0005-0000-0000-000003000000}"/>
    <cellStyle name="Comma 3" xfId="3" xr:uid="{00000000-0005-0000-0000-000004000000}"/>
    <cellStyle name="Comma 4" xfId="18" xr:uid="{5EC9AD34-BC67-45A0-B5C6-153C553D0318}"/>
    <cellStyle name="Normal" xfId="0" builtinId="0"/>
    <cellStyle name="Normal 2" xfId="1" xr:uid="{00000000-0005-0000-0000-000006000000}"/>
    <cellStyle name="Normal 2 2" xfId="5" xr:uid="{00000000-0005-0000-0000-000007000000}"/>
    <cellStyle name="Normal 3" xfId="4" xr:uid="{00000000-0005-0000-0000-000008000000}"/>
    <cellStyle name="Normal 3 2" xfId="7" xr:uid="{00000000-0005-0000-0000-000009000000}"/>
    <cellStyle name="Normal 3 3" xfId="13" xr:uid="{00000000-0005-0000-0000-00000A000000}"/>
    <cellStyle name="Normal 4" xfId="6" xr:uid="{00000000-0005-0000-0000-00000B000000}"/>
    <cellStyle name="Normal 4 2" xfId="9" xr:uid="{00000000-0005-0000-0000-00000C000000}"/>
    <cellStyle name="Normal 4 3" xfId="14" xr:uid="{00000000-0005-0000-0000-00000D000000}"/>
    <cellStyle name="Normal 5" xfId="10" xr:uid="{00000000-0005-0000-0000-00000E000000}"/>
    <cellStyle name="Normal 6" xfId="17" xr:uid="{1100F35A-8BC8-45EF-801A-3A5BDBF787C6}"/>
    <cellStyle name="Normal_Book1" xfId="16" xr:uid="{7F562807-6D88-4580-A6A0-C9DF8B3897A1}"/>
    <cellStyle name="Percent 2" xfId="11" xr:uid="{00000000-0005-0000-0000-00000F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C5B92-180E-4922-83F2-5052BE8B5302}">
  <dimension ref="A3:D21"/>
  <sheetViews>
    <sheetView tabSelected="1" zoomScaleNormal="100" zoomScaleSheetLayoutView="100" workbookViewId="0">
      <selection activeCell="G20" sqref="G20"/>
    </sheetView>
  </sheetViews>
  <sheetFormatPr defaultRowHeight="12.75"/>
  <cols>
    <col min="1" max="1" width="9.140625" style="272"/>
    <col min="2" max="2" width="45.7109375" style="272" customWidth="1"/>
    <col min="3" max="3" width="9.140625" style="273"/>
    <col min="4" max="4" width="17" style="274" customWidth="1"/>
    <col min="5" max="16384" width="9.140625" style="272"/>
  </cols>
  <sheetData>
    <row r="3" spans="1:4" ht="15">
      <c r="A3" s="271" t="s">
        <v>7</v>
      </c>
    </row>
    <row r="5" spans="1:4">
      <c r="A5" s="272" t="s">
        <v>89</v>
      </c>
    </row>
    <row r="7" spans="1:4" ht="14.25">
      <c r="A7" s="275" t="s">
        <v>45</v>
      </c>
      <c r="B7" s="275"/>
      <c r="C7" s="275"/>
      <c r="D7" s="275"/>
    </row>
    <row r="8" spans="1:4" ht="15" thickBot="1">
      <c r="A8" s="276"/>
    </row>
    <row r="9" spans="1:4" ht="15.75" thickBot="1">
      <c r="A9" s="277" t="s">
        <v>82</v>
      </c>
      <c r="B9" s="278"/>
      <c r="C9" s="279"/>
      <c r="D9" s="280" t="s">
        <v>6</v>
      </c>
    </row>
    <row r="10" spans="1:4" ht="15">
      <c r="A10" s="281"/>
      <c r="B10" s="281"/>
      <c r="C10" s="282"/>
      <c r="D10" s="283"/>
    </row>
    <row r="11" spans="1:4" ht="15">
      <c r="A11" s="284" t="s">
        <v>83</v>
      </c>
      <c r="B11" s="285" t="s">
        <v>84</v>
      </c>
      <c r="C11" s="284" t="s">
        <v>85</v>
      </c>
      <c r="D11" s="286">
        <f>HVAC!J25</f>
        <v>954800</v>
      </c>
    </row>
    <row r="12" spans="1:4" ht="15">
      <c r="A12" s="287"/>
      <c r="B12" s="287"/>
      <c r="C12" s="288"/>
      <c r="D12" s="286"/>
    </row>
    <row r="13" spans="1:4" ht="15">
      <c r="A13" s="284" t="s">
        <v>86</v>
      </c>
      <c r="B13" s="285" t="s">
        <v>87</v>
      </c>
      <c r="C13" s="284" t="s">
        <v>85</v>
      </c>
      <c r="D13" s="286">
        <f>Fire!J30</f>
        <v>1925905</v>
      </c>
    </row>
    <row r="14" spans="1:4" ht="15">
      <c r="A14" s="287"/>
      <c r="B14" s="287"/>
      <c r="C14" s="288"/>
      <c r="D14" s="286"/>
    </row>
    <row r="15" spans="1:4" ht="15.75" thickBot="1">
      <c r="A15" s="287"/>
      <c r="B15" s="287"/>
      <c r="C15" s="288"/>
      <c r="D15" s="286"/>
    </row>
    <row r="16" spans="1:4" ht="15.75" thickBot="1">
      <c r="A16" s="289" t="s">
        <v>88</v>
      </c>
      <c r="B16" s="290"/>
      <c r="C16" s="291"/>
      <c r="D16" s="292">
        <f>SUM(D10:D15)</f>
        <v>2880705</v>
      </c>
    </row>
    <row r="21" spans="3:4" ht="15">
      <c r="C21" s="293" t="s">
        <v>90</v>
      </c>
      <c r="D21" s="293"/>
    </row>
  </sheetData>
  <mergeCells count="3">
    <mergeCell ref="A7:D7"/>
    <mergeCell ref="A16:B16"/>
    <mergeCell ref="C21:D21"/>
  </mergeCells>
  <printOptions horizontalCentered="1"/>
  <pageMargins left="0.5" right="0.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Z30"/>
  <sheetViews>
    <sheetView showGridLines="0" topLeftCell="A13" zoomScale="85" zoomScaleNormal="85" zoomScaleSheetLayoutView="85" zoomScalePageLayoutView="70" workbookViewId="0">
      <selection activeCell="J26" sqref="J26"/>
    </sheetView>
  </sheetViews>
  <sheetFormatPr defaultColWidth="9.140625" defaultRowHeight="23.25"/>
  <cols>
    <col min="1" max="1" width="5.140625" style="8" customWidth="1"/>
    <col min="2" max="2" width="6.42578125" style="8" customWidth="1"/>
    <col min="3" max="3" width="98.140625" style="9" customWidth="1"/>
    <col min="4" max="4" width="6.42578125" style="8" customWidth="1"/>
    <col min="5" max="5" width="9.42578125" style="56" customWidth="1"/>
    <col min="6" max="6" width="13.42578125" style="4" customWidth="1"/>
    <col min="7" max="7" width="15.42578125" style="4" customWidth="1"/>
    <col min="8" max="8" width="10.7109375" style="4" customWidth="1"/>
    <col min="9" max="9" width="12.85546875" style="4" customWidth="1"/>
    <col min="10" max="10" width="15.28515625" style="4" customWidth="1"/>
    <col min="11" max="12" width="8.85546875" style="35"/>
    <col min="13" max="14" width="19.7109375" style="35" customWidth="1"/>
    <col min="15" max="15" width="9.140625" style="1"/>
    <col min="16" max="16" width="15.5703125" style="96" bestFit="1" customWidth="1"/>
    <col min="17" max="19" width="9.140625" style="1"/>
    <col min="20" max="20" width="9.140625" style="21"/>
    <col min="21" max="21" width="7.42578125" style="22" customWidth="1"/>
    <col min="22" max="22" width="10.5703125" style="22" customWidth="1"/>
    <col min="23" max="23" width="14.28515625" style="23" customWidth="1"/>
    <col min="24" max="24" width="13.85546875" style="23" customWidth="1"/>
    <col min="25" max="26" width="9.140625" style="23"/>
    <col min="27" max="16384" width="9.140625" style="1"/>
  </cols>
  <sheetData>
    <row r="1" spans="1:26" s="6" customFormat="1">
      <c r="A1" s="44" t="s">
        <v>45</v>
      </c>
      <c r="B1" s="46"/>
      <c r="C1" s="9"/>
      <c r="D1" s="8"/>
      <c r="E1" s="55"/>
      <c r="F1" s="4"/>
      <c r="G1" s="4"/>
      <c r="H1" s="4"/>
      <c r="I1" s="4"/>
      <c r="J1" s="4"/>
      <c r="K1" s="35"/>
      <c r="L1" s="35"/>
      <c r="M1" s="35"/>
      <c r="N1" s="35"/>
      <c r="P1" s="86"/>
      <c r="T1" s="16"/>
      <c r="U1" s="22"/>
      <c r="V1" s="22"/>
      <c r="W1" s="23"/>
      <c r="X1" s="23"/>
      <c r="Y1" s="23"/>
      <c r="Z1" s="23"/>
    </row>
    <row r="2" spans="1:26" s="7" customFormat="1">
      <c r="A2" s="10" t="s">
        <v>7</v>
      </c>
      <c r="B2" s="33"/>
      <c r="C2" s="15"/>
      <c r="D2" s="8"/>
      <c r="E2" s="55"/>
      <c r="F2" s="10"/>
      <c r="G2" s="10"/>
      <c r="H2" s="10"/>
      <c r="I2" s="10"/>
      <c r="J2" s="10"/>
      <c r="K2" s="35"/>
      <c r="L2" s="35"/>
      <c r="M2" s="35"/>
      <c r="N2" s="35"/>
      <c r="O2" s="12"/>
      <c r="P2" s="87"/>
      <c r="T2" s="17"/>
      <c r="U2" s="24"/>
      <c r="V2" s="22"/>
      <c r="W2" s="25"/>
      <c r="X2" s="24"/>
      <c r="Y2" s="25"/>
      <c r="Z2" s="25"/>
    </row>
    <row r="3" spans="1:26" s="7" customFormat="1">
      <c r="A3" s="15"/>
      <c r="B3" s="33"/>
      <c r="C3" s="15"/>
      <c r="D3" s="8"/>
      <c r="E3" s="55"/>
      <c r="F3" s="10"/>
      <c r="G3" s="10"/>
      <c r="H3" s="10"/>
      <c r="I3" s="10"/>
      <c r="J3" s="10"/>
      <c r="K3" s="35"/>
      <c r="L3" s="35"/>
      <c r="M3" s="35"/>
      <c r="N3" s="35"/>
      <c r="O3" s="12"/>
      <c r="P3" s="87"/>
      <c r="T3" s="17"/>
      <c r="U3" s="24"/>
      <c r="V3" s="22"/>
      <c r="W3" s="25"/>
      <c r="X3" s="25"/>
      <c r="Y3" s="25"/>
      <c r="Z3" s="25"/>
    </row>
    <row r="4" spans="1:26" s="69" customFormat="1" ht="18.75">
      <c r="A4" s="68" t="s">
        <v>35</v>
      </c>
      <c r="B4" s="68"/>
      <c r="D4" s="70"/>
      <c r="E4" s="71"/>
      <c r="F4" s="71"/>
      <c r="G4" s="71"/>
      <c r="H4" s="71"/>
      <c r="I4" s="70"/>
      <c r="J4" s="111" t="s">
        <v>23</v>
      </c>
      <c r="P4" s="88"/>
    </row>
    <row r="5" spans="1:26" s="69" customFormat="1" ht="19.5" thickBot="1">
      <c r="A5" s="72" t="s">
        <v>24</v>
      </c>
      <c r="B5" s="73"/>
      <c r="D5" s="70"/>
      <c r="E5" s="71"/>
      <c r="F5" s="70"/>
      <c r="G5" s="74"/>
      <c r="H5" s="74"/>
      <c r="I5" s="74"/>
      <c r="J5" s="112" t="s">
        <v>46</v>
      </c>
      <c r="P5" s="88"/>
    </row>
    <row r="6" spans="1:26" s="5" customFormat="1" ht="18" customHeight="1">
      <c r="A6" s="148" t="s">
        <v>4</v>
      </c>
      <c r="B6" s="149"/>
      <c r="C6" s="149" t="s">
        <v>3</v>
      </c>
      <c r="D6" s="149" t="s">
        <v>2</v>
      </c>
      <c r="E6" s="152" t="s">
        <v>5</v>
      </c>
      <c r="F6" s="147" t="s">
        <v>10</v>
      </c>
      <c r="G6" s="147"/>
      <c r="H6" s="147" t="s">
        <v>11</v>
      </c>
      <c r="I6" s="147"/>
      <c r="J6" s="145" t="s">
        <v>12</v>
      </c>
      <c r="K6" s="35"/>
      <c r="L6" s="35"/>
      <c r="M6" s="35"/>
      <c r="N6" s="35"/>
      <c r="O6" s="13"/>
      <c r="P6" s="89"/>
      <c r="T6" s="18"/>
      <c r="U6" s="26"/>
      <c r="V6" s="22"/>
      <c r="W6" s="23"/>
      <c r="X6" s="27"/>
      <c r="Y6" s="23"/>
      <c r="Z6" s="27"/>
    </row>
    <row r="7" spans="1:26" s="2" customFormat="1" ht="18" customHeight="1" thickBot="1">
      <c r="A7" s="150"/>
      <c r="B7" s="151"/>
      <c r="C7" s="151"/>
      <c r="D7" s="151"/>
      <c r="E7" s="153"/>
      <c r="F7" s="110" t="s">
        <v>1</v>
      </c>
      <c r="G7" s="110" t="s">
        <v>6</v>
      </c>
      <c r="H7" s="110" t="s">
        <v>1</v>
      </c>
      <c r="I7" s="110" t="s">
        <v>6</v>
      </c>
      <c r="J7" s="146"/>
      <c r="K7" s="35"/>
      <c r="L7" s="35"/>
      <c r="M7" s="35"/>
      <c r="N7" s="35"/>
      <c r="O7" s="14"/>
      <c r="P7" s="90"/>
      <c r="T7" s="19"/>
      <c r="U7" s="28"/>
      <c r="V7" s="22"/>
      <c r="W7" s="23"/>
      <c r="X7" s="29"/>
      <c r="Y7" s="23"/>
      <c r="Z7" s="29"/>
    </row>
    <row r="8" spans="1:26" s="4" customFormat="1" ht="34.9" customHeight="1">
      <c r="A8" s="59"/>
      <c r="B8" s="60"/>
      <c r="C8" s="61" t="s">
        <v>8</v>
      </c>
      <c r="D8" s="62"/>
      <c r="E8" s="63"/>
      <c r="F8" s="64"/>
      <c r="G8" s="64"/>
      <c r="H8" s="64"/>
      <c r="I8" s="64"/>
      <c r="J8" s="113"/>
      <c r="K8" s="35"/>
      <c r="L8" s="35"/>
      <c r="M8" s="35"/>
      <c r="N8" s="35"/>
      <c r="P8" s="91"/>
      <c r="T8" s="11"/>
      <c r="U8" s="22"/>
      <c r="V8" s="22"/>
      <c r="W8" s="23"/>
      <c r="X8" s="23"/>
      <c r="Y8" s="23"/>
      <c r="Z8" s="23"/>
    </row>
    <row r="9" spans="1:26" s="4" customFormat="1" ht="81" customHeight="1">
      <c r="A9" s="31">
        <v>1</v>
      </c>
      <c r="B9" s="32"/>
      <c r="C9" s="80" t="s">
        <v>14</v>
      </c>
      <c r="D9" s="77" t="s">
        <v>31</v>
      </c>
      <c r="E9" s="78">
        <v>830</v>
      </c>
      <c r="F9" s="137">
        <v>480</v>
      </c>
      <c r="G9" s="137">
        <f>F9*E9</f>
        <v>398400</v>
      </c>
      <c r="H9" s="137">
        <v>80</v>
      </c>
      <c r="I9" s="138">
        <f>H9*E9</f>
        <v>66400</v>
      </c>
      <c r="J9" s="139">
        <f>I9+G9</f>
        <v>464800</v>
      </c>
      <c r="K9" s="35"/>
      <c r="L9" s="35"/>
      <c r="M9" s="35"/>
      <c r="N9" s="35"/>
      <c r="P9" s="92"/>
      <c r="T9" s="11"/>
      <c r="U9" s="22"/>
      <c r="V9" s="22"/>
      <c r="W9" s="23"/>
      <c r="X9" s="23"/>
      <c r="Y9" s="23"/>
      <c r="Z9" s="23"/>
    </row>
    <row r="10" spans="1:26" s="4" customFormat="1" ht="68.45" customHeight="1">
      <c r="A10" s="31">
        <v>2</v>
      </c>
      <c r="B10" s="32"/>
      <c r="C10" s="51" t="s">
        <v>26</v>
      </c>
      <c r="D10" s="77" t="s">
        <v>31</v>
      </c>
      <c r="E10" s="75">
        <v>830</v>
      </c>
      <c r="F10" s="137">
        <v>200</v>
      </c>
      <c r="G10" s="137">
        <f>F10*E10</f>
        <v>166000</v>
      </c>
      <c r="H10" s="137">
        <v>70</v>
      </c>
      <c r="I10" s="138">
        <f>H10*E10</f>
        <v>58100</v>
      </c>
      <c r="J10" s="139">
        <f>I10+G10</f>
        <v>224100</v>
      </c>
      <c r="K10" s="35"/>
      <c r="L10" s="35"/>
      <c r="M10" s="35"/>
      <c r="N10" s="35"/>
      <c r="P10" s="92"/>
      <c r="T10" s="11"/>
      <c r="U10" s="22"/>
      <c r="V10" s="22"/>
      <c r="W10" s="23"/>
      <c r="X10" s="23"/>
      <c r="Y10" s="23"/>
      <c r="Z10" s="23"/>
    </row>
    <row r="11" spans="1:26" s="108" customFormat="1" ht="34.9" customHeight="1">
      <c r="A11" s="31">
        <f>A10+1</f>
        <v>3</v>
      </c>
      <c r="B11" s="106"/>
      <c r="C11" s="98" t="s">
        <v>28</v>
      </c>
      <c r="D11" s="97" t="s">
        <v>31</v>
      </c>
      <c r="E11" s="75">
        <v>120</v>
      </c>
      <c r="F11" s="137">
        <v>200</v>
      </c>
      <c r="G11" s="137">
        <f>F11*E11</f>
        <v>24000</v>
      </c>
      <c r="H11" s="137">
        <v>70</v>
      </c>
      <c r="I11" s="138">
        <f>H11*E11</f>
        <v>8400</v>
      </c>
      <c r="J11" s="139">
        <f>I11+G11</f>
        <v>32400</v>
      </c>
      <c r="K11" s="107"/>
      <c r="L11" s="107"/>
      <c r="M11" s="107"/>
      <c r="N11" s="107"/>
      <c r="P11" s="109"/>
    </row>
    <row r="12" spans="1:26" s="34" customFormat="1" ht="64.150000000000006" customHeight="1">
      <c r="A12" s="42">
        <f>A11+1</f>
        <v>4</v>
      </c>
      <c r="B12" s="47"/>
      <c r="C12" s="49" t="s">
        <v>15</v>
      </c>
      <c r="D12" s="76"/>
      <c r="E12" s="39"/>
      <c r="F12" s="38"/>
      <c r="G12" s="38"/>
      <c r="H12" s="37"/>
      <c r="I12" s="38"/>
      <c r="J12" s="114"/>
      <c r="K12" s="35"/>
      <c r="L12" s="35"/>
      <c r="M12" s="35"/>
      <c r="N12" s="35"/>
      <c r="P12" s="85"/>
    </row>
    <row r="13" spans="1:26" s="52" customFormat="1" ht="23.45" customHeight="1">
      <c r="A13" s="43"/>
      <c r="B13" s="48">
        <f>A12+0.1</f>
        <v>4.0999999999999996</v>
      </c>
      <c r="C13" s="99" t="s">
        <v>42</v>
      </c>
      <c r="D13" s="100"/>
      <c r="E13" s="118"/>
      <c r="F13" s="119"/>
      <c r="G13" s="119"/>
      <c r="H13" s="119"/>
      <c r="I13" s="120"/>
      <c r="J13" s="121"/>
      <c r="K13" s="54"/>
      <c r="L13" s="54"/>
      <c r="M13" s="54"/>
      <c r="N13" s="54"/>
      <c r="P13" s="93"/>
    </row>
    <row r="14" spans="1:26" s="52" customFormat="1" ht="23.45" customHeight="1">
      <c r="A14" s="43"/>
      <c r="B14" s="48" t="s">
        <v>13</v>
      </c>
      <c r="C14" s="99" t="s">
        <v>36</v>
      </c>
      <c r="D14" s="100" t="s">
        <v>33</v>
      </c>
      <c r="E14" s="101">
        <v>6</v>
      </c>
      <c r="F14" s="137">
        <v>8500</v>
      </c>
      <c r="G14" s="137">
        <f t="shared" ref="G14:G24" si="0">F14*E14</f>
        <v>51000</v>
      </c>
      <c r="H14" s="137">
        <v>750</v>
      </c>
      <c r="I14" s="138">
        <f t="shared" ref="I14:I24" si="1">H14*E14</f>
        <v>4500</v>
      </c>
      <c r="J14" s="139">
        <f t="shared" ref="J14:J24" si="2">I14+G14</f>
        <v>55500</v>
      </c>
      <c r="K14" s="54"/>
      <c r="L14" s="54"/>
      <c r="M14" s="54"/>
      <c r="N14" s="54"/>
      <c r="P14" s="93"/>
    </row>
    <row r="15" spans="1:26" s="52" customFormat="1" ht="23.45" customHeight="1">
      <c r="A15" s="43"/>
      <c r="B15" s="48">
        <f>B13+0.1</f>
        <v>4.1999999999999993</v>
      </c>
      <c r="C15" s="122" t="s">
        <v>37</v>
      </c>
      <c r="D15" s="102"/>
      <c r="E15" s="118"/>
      <c r="F15" s="137"/>
      <c r="G15" s="137">
        <f t="shared" si="0"/>
        <v>0</v>
      </c>
      <c r="H15" s="137"/>
      <c r="I15" s="138">
        <f t="shared" si="1"/>
        <v>0</v>
      </c>
      <c r="J15" s="139">
        <f t="shared" si="2"/>
        <v>0</v>
      </c>
      <c r="K15" s="54"/>
      <c r="L15" s="54"/>
      <c r="M15" s="54"/>
      <c r="N15" s="54"/>
      <c r="P15" s="93"/>
    </row>
    <row r="16" spans="1:26" s="52" customFormat="1" ht="23.45" customHeight="1">
      <c r="A16" s="43"/>
      <c r="B16" s="48" t="s">
        <v>13</v>
      </c>
      <c r="C16" s="99" t="s">
        <v>38</v>
      </c>
      <c r="D16" s="100" t="s">
        <v>33</v>
      </c>
      <c r="E16" s="118">
        <v>3</v>
      </c>
      <c r="F16" s="137">
        <v>4500</v>
      </c>
      <c r="G16" s="137">
        <f t="shared" si="0"/>
        <v>13500</v>
      </c>
      <c r="H16" s="137">
        <v>750</v>
      </c>
      <c r="I16" s="138">
        <f t="shared" si="1"/>
        <v>2250</v>
      </c>
      <c r="J16" s="139">
        <f t="shared" si="2"/>
        <v>15750</v>
      </c>
      <c r="K16" s="54"/>
      <c r="L16" s="54"/>
      <c r="M16" s="54"/>
      <c r="N16" s="54"/>
      <c r="P16" s="93"/>
    </row>
    <row r="17" spans="1:26" s="52" customFormat="1" ht="23.45" customHeight="1">
      <c r="A17" s="43"/>
      <c r="B17" s="48">
        <f>B15+0.1</f>
        <v>4.2999999999999989</v>
      </c>
      <c r="C17" s="122" t="s">
        <v>29</v>
      </c>
      <c r="D17" s="102"/>
      <c r="E17" s="103"/>
      <c r="F17" s="137"/>
      <c r="G17" s="137">
        <f t="shared" si="0"/>
        <v>0</v>
      </c>
      <c r="H17" s="137"/>
      <c r="I17" s="138">
        <f t="shared" si="1"/>
        <v>0</v>
      </c>
      <c r="J17" s="139">
        <f t="shared" si="2"/>
        <v>0</v>
      </c>
      <c r="K17" s="54"/>
      <c r="L17" s="54"/>
      <c r="M17" s="54"/>
      <c r="N17" s="54"/>
      <c r="P17" s="93"/>
    </row>
    <row r="18" spans="1:26" s="52" customFormat="1" ht="23.45" customHeight="1">
      <c r="A18" s="43"/>
      <c r="B18" s="48" t="s">
        <v>13</v>
      </c>
      <c r="C18" s="50" t="s">
        <v>39</v>
      </c>
      <c r="D18" s="104" t="s">
        <v>30</v>
      </c>
      <c r="E18" s="105">
        <v>1</v>
      </c>
      <c r="F18" s="137">
        <v>8000</v>
      </c>
      <c r="G18" s="137">
        <f t="shared" si="0"/>
        <v>8000</v>
      </c>
      <c r="H18" s="137">
        <v>750</v>
      </c>
      <c r="I18" s="138">
        <f t="shared" si="1"/>
        <v>750</v>
      </c>
      <c r="J18" s="139">
        <f t="shared" si="2"/>
        <v>8750</v>
      </c>
      <c r="K18" s="54"/>
      <c r="L18" s="54"/>
      <c r="M18" s="54"/>
      <c r="N18" s="54"/>
      <c r="P18" s="93"/>
    </row>
    <row r="19" spans="1:26" s="52" customFormat="1" ht="23.45" customHeight="1">
      <c r="A19" s="43"/>
      <c r="B19" s="48" t="s">
        <v>32</v>
      </c>
      <c r="C19" s="50" t="s">
        <v>40</v>
      </c>
      <c r="D19" s="104" t="s">
        <v>30</v>
      </c>
      <c r="E19" s="105">
        <v>2</v>
      </c>
      <c r="F19" s="137">
        <v>4500</v>
      </c>
      <c r="G19" s="137">
        <f t="shared" si="0"/>
        <v>9000</v>
      </c>
      <c r="H19" s="137">
        <v>750</v>
      </c>
      <c r="I19" s="138">
        <f t="shared" si="1"/>
        <v>1500</v>
      </c>
      <c r="J19" s="139">
        <f t="shared" si="2"/>
        <v>10500</v>
      </c>
      <c r="K19" s="54"/>
      <c r="L19" s="54"/>
      <c r="M19" s="54"/>
      <c r="N19" s="54"/>
      <c r="P19" s="93"/>
    </row>
    <row r="20" spans="1:26" s="52" customFormat="1" ht="23.45" customHeight="1">
      <c r="A20" s="43"/>
      <c r="B20" s="48" t="s">
        <v>41</v>
      </c>
      <c r="C20" s="50" t="s">
        <v>43</v>
      </c>
      <c r="D20" s="104" t="s">
        <v>44</v>
      </c>
      <c r="E20" s="105">
        <v>10</v>
      </c>
      <c r="F20" s="137">
        <v>1750</v>
      </c>
      <c r="G20" s="137">
        <f t="shared" si="0"/>
        <v>17500</v>
      </c>
      <c r="H20" s="137">
        <v>300</v>
      </c>
      <c r="I20" s="138">
        <f t="shared" si="1"/>
        <v>3000</v>
      </c>
      <c r="J20" s="139">
        <f t="shared" si="2"/>
        <v>20500</v>
      </c>
      <c r="K20" s="54"/>
      <c r="L20" s="54"/>
      <c r="M20" s="54"/>
      <c r="N20" s="54"/>
      <c r="P20" s="93"/>
    </row>
    <row r="21" spans="1:26" s="52" customFormat="1" ht="50.45" customHeight="1">
      <c r="A21" s="31">
        <f>A12+1</f>
        <v>5</v>
      </c>
      <c r="B21" s="48"/>
      <c r="C21" s="51" t="s">
        <v>25</v>
      </c>
      <c r="D21" s="97" t="s">
        <v>34</v>
      </c>
      <c r="E21" s="75">
        <v>50</v>
      </c>
      <c r="F21" s="137">
        <v>100</v>
      </c>
      <c r="G21" s="137">
        <f t="shared" si="0"/>
        <v>5000</v>
      </c>
      <c r="H21" s="137">
        <v>50</v>
      </c>
      <c r="I21" s="138">
        <f t="shared" si="1"/>
        <v>2500</v>
      </c>
      <c r="J21" s="139">
        <f t="shared" si="2"/>
        <v>7500</v>
      </c>
      <c r="K21" s="54"/>
      <c r="L21" s="54"/>
      <c r="M21" s="54"/>
      <c r="N21" s="54"/>
      <c r="P21" s="93"/>
    </row>
    <row r="22" spans="1:26" s="4" customFormat="1" ht="65.45" customHeight="1" thickBot="1">
      <c r="A22" s="116">
        <f>A21+1</f>
        <v>6</v>
      </c>
      <c r="B22" s="124"/>
      <c r="C22" s="117" t="s">
        <v>21</v>
      </c>
      <c r="D22" s="135" t="s">
        <v>0</v>
      </c>
      <c r="E22" s="136">
        <v>1</v>
      </c>
      <c r="F22" s="137">
        <v>45000</v>
      </c>
      <c r="G22" s="137">
        <f t="shared" si="0"/>
        <v>45000</v>
      </c>
      <c r="H22" s="137">
        <v>20000</v>
      </c>
      <c r="I22" s="138">
        <f t="shared" si="1"/>
        <v>20000</v>
      </c>
      <c r="J22" s="139">
        <f t="shared" si="2"/>
        <v>65000</v>
      </c>
      <c r="K22" s="35"/>
      <c r="L22" s="35"/>
      <c r="M22" s="35"/>
      <c r="N22" s="35"/>
      <c r="P22" s="92"/>
      <c r="T22" s="11"/>
      <c r="U22" s="22"/>
      <c r="V22" s="22"/>
      <c r="W22" s="23"/>
      <c r="X22" s="23"/>
      <c r="Y22" s="23"/>
      <c r="Z22" s="23"/>
    </row>
    <row r="23" spans="1:26" s="4" customFormat="1" ht="63.75" customHeight="1">
      <c r="A23" s="31">
        <f>A22+1</f>
        <v>7</v>
      </c>
      <c r="B23" s="32"/>
      <c r="C23" s="133" t="s">
        <v>16</v>
      </c>
      <c r="D23" s="134" t="s">
        <v>0</v>
      </c>
      <c r="E23" s="40">
        <v>1</v>
      </c>
      <c r="F23" s="137">
        <v>0</v>
      </c>
      <c r="G23" s="137">
        <f t="shared" si="0"/>
        <v>0</v>
      </c>
      <c r="H23" s="137">
        <v>30000</v>
      </c>
      <c r="I23" s="138">
        <f t="shared" si="1"/>
        <v>30000</v>
      </c>
      <c r="J23" s="139">
        <f t="shared" si="2"/>
        <v>30000</v>
      </c>
      <c r="K23" s="35"/>
      <c r="L23" s="35"/>
      <c r="M23" s="35"/>
      <c r="N23" s="35"/>
      <c r="O23" s="41"/>
      <c r="P23" s="92"/>
      <c r="T23" s="11"/>
      <c r="U23" s="22"/>
      <c r="V23" s="22"/>
      <c r="W23" s="23"/>
      <c r="X23" s="23"/>
      <c r="Y23" s="23"/>
      <c r="Z23" s="23"/>
    </row>
    <row r="24" spans="1:26" s="4" customFormat="1" ht="66.599999999999994" customHeight="1" thickBot="1">
      <c r="A24" s="116">
        <f t="shared" ref="A24" si="3">A23+1</f>
        <v>8</v>
      </c>
      <c r="B24" s="124"/>
      <c r="C24" s="117" t="s">
        <v>22</v>
      </c>
      <c r="D24" s="123" t="s">
        <v>0</v>
      </c>
      <c r="E24" s="39">
        <v>1</v>
      </c>
      <c r="F24" s="137">
        <v>10000</v>
      </c>
      <c r="G24" s="137">
        <f t="shared" si="0"/>
        <v>10000</v>
      </c>
      <c r="H24" s="137">
        <v>10000</v>
      </c>
      <c r="I24" s="138">
        <f t="shared" si="1"/>
        <v>10000</v>
      </c>
      <c r="J24" s="139">
        <f t="shared" si="2"/>
        <v>20000</v>
      </c>
      <c r="K24" s="35"/>
      <c r="L24" s="35"/>
      <c r="M24" s="35"/>
      <c r="N24" s="35"/>
      <c r="P24" s="94"/>
      <c r="T24" s="11"/>
      <c r="U24" s="22"/>
      <c r="V24" s="22"/>
      <c r="W24" s="23"/>
      <c r="X24" s="23"/>
      <c r="Y24" s="23"/>
      <c r="Z24" s="23"/>
    </row>
    <row r="25" spans="1:26" s="3" customFormat="1" ht="32.25" customHeight="1" thickBot="1">
      <c r="A25" s="129"/>
      <c r="B25" s="130"/>
      <c r="C25" s="142" t="s">
        <v>9</v>
      </c>
      <c r="D25" s="143"/>
      <c r="E25" s="144"/>
      <c r="F25" s="131"/>
      <c r="G25" s="131"/>
      <c r="H25" s="131"/>
      <c r="I25" s="131"/>
      <c r="J25" s="132">
        <f>SUM(J8:J24)</f>
        <v>954800</v>
      </c>
      <c r="K25" s="53"/>
      <c r="L25" s="53"/>
      <c r="M25" s="53"/>
      <c r="N25" s="53"/>
      <c r="P25" s="115"/>
      <c r="T25" s="20"/>
      <c r="U25" s="24"/>
      <c r="V25" s="24"/>
      <c r="W25" s="30"/>
      <c r="X25" s="30"/>
      <c r="Y25" s="30"/>
      <c r="Z25" s="30"/>
    </row>
    <row r="26" spans="1:26" s="58" customFormat="1">
      <c r="A26" s="65" t="s">
        <v>17</v>
      </c>
      <c r="B26" s="125"/>
      <c r="C26" s="126"/>
      <c r="D26" s="127"/>
      <c r="E26" s="128"/>
      <c r="F26" s="57"/>
      <c r="G26" s="57"/>
      <c r="H26" s="57"/>
      <c r="I26" s="57"/>
      <c r="J26" s="45"/>
      <c r="K26" s="53"/>
      <c r="L26" s="53"/>
      <c r="M26" s="53"/>
      <c r="N26" s="53"/>
      <c r="P26" s="95"/>
      <c r="T26" s="20"/>
      <c r="U26" s="24"/>
      <c r="V26" s="24"/>
      <c r="W26" s="36"/>
      <c r="X26" s="36"/>
      <c r="Y26" s="36"/>
      <c r="Z26" s="36"/>
    </row>
    <row r="27" spans="1:26" s="58" customFormat="1" ht="30.6" customHeight="1">
      <c r="A27" s="66" t="s">
        <v>18</v>
      </c>
      <c r="B27" s="140" t="s">
        <v>20</v>
      </c>
      <c r="C27" s="140"/>
      <c r="D27" s="81"/>
      <c r="E27" s="81"/>
      <c r="F27" s="81"/>
      <c r="G27" s="81"/>
      <c r="H27" s="81"/>
      <c r="I27" s="81"/>
      <c r="J27" s="82"/>
      <c r="K27" s="53"/>
      <c r="L27" s="53"/>
      <c r="M27" s="53"/>
      <c r="N27" s="53"/>
      <c r="P27" s="95"/>
      <c r="T27" s="20"/>
      <c r="U27" s="24"/>
      <c r="V27" s="24"/>
      <c r="W27" s="36"/>
      <c r="X27" s="36"/>
      <c r="Y27" s="36"/>
      <c r="Z27" s="36"/>
    </row>
    <row r="28" spans="1:26" s="58" customFormat="1" ht="45.6" customHeight="1" thickBot="1">
      <c r="A28" s="67" t="s">
        <v>19</v>
      </c>
      <c r="B28" s="141" t="s">
        <v>27</v>
      </c>
      <c r="C28" s="141"/>
      <c r="D28" s="83"/>
      <c r="E28" s="83"/>
      <c r="F28" s="83"/>
      <c r="G28" s="83"/>
      <c r="H28" s="83"/>
      <c r="I28" s="83"/>
      <c r="J28" s="84"/>
      <c r="K28" s="53"/>
      <c r="L28" s="53"/>
      <c r="M28" s="53"/>
      <c r="N28" s="53"/>
      <c r="P28" s="95"/>
      <c r="T28" s="20"/>
      <c r="U28" s="24"/>
      <c r="V28" s="24"/>
      <c r="W28" s="36"/>
      <c r="X28" s="36"/>
      <c r="Y28" s="36"/>
      <c r="Z28" s="36"/>
    </row>
    <row r="29" spans="1:26" ht="21" customHeight="1">
      <c r="A29" s="79"/>
      <c r="E29" s="55"/>
    </row>
    <row r="30" spans="1:26">
      <c r="E30" s="55"/>
    </row>
  </sheetData>
  <sortState xmlns:xlrd2="http://schemas.microsoft.com/office/spreadsheetml/2017/richdata2" ref="A17:N25">
    <sortCondition ref="B17:B25"/>
  </sortState>
  <mergeCells count="10">
    <mergeCell ref="B27:C27"/>
    <mergeCell ref="B28:C28"/>
    <mergeCell ref="C25:E25"/>
    <mergeCell ref="J6:J7"/>
    <mergeCell ref="F6:G6"/>
    <mergeCell ref="H6:I6"/>
    <mergeCell ref="A6:B7"/>
    <mergeCell ref="C6:C7"/>
    <mergeCell ref="D6:D7"/>
    <mergeCell ref="E6:E7"/>
  </mergeCells>
  <printOptions horizontalCentered="1" gridLines="1"/>
  <pageMargins left="0.7" right="0.7" top="0.75" bottom="0.75" header="0.3" footer="0.3"/>
  <pageSetup paperSize="9" scale="62" orientation="landscape" r:id="rId1"/>
  <headerFooter scaleWithDoc="0" alignWithMargins="0">
    <oddFooter>&amp;L&amp;8SEM Engineers</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071C-9AC3-4296-9F95-A755359B4563}">
  <dimension ref="A1:P42"/>
  <sheetViews>
    <sheetView showGridLines="0" topLeftCell="A9" zoomScaleNormal="100" zoomScaleSheetLayoutView="100" workbookViewId="0">
      <selection activeCell="C30" sqref="C30"/>
    </sheetView>
  </sheetViews>
  <sheetFormatPr defaultColWidth="10.140625" defaultRowHeight="14.25"/>
  <cols>
    <col min="1" max="1" width="4.140625" style="168" customWidth="1"/>
    <col min="2" max="2" width="3" style="168" customWidth="1"/>
    <col min="3" max="3" width="54.140625" style="167" customWidth="1"/>
    <col min="4" max="4" width="7.7109375" style="168" customWidth="1"/>
    <col min="5" max="5" width="5.42578125" style="168" customWidth="1"/>
    <col min="6" max="6" width="9.85546875" style="168" customWidth="1"/>
    <col min="7" max="7" width="11.5703125" style="168" customWidth="1"/>
    <col min="8" max="9" width="9.85546875" style="168" customWidth="1"/>
    <col min="10" max="10" width="15.7109375" style="270" customWidth="1"/>
    <col min="11" max="256" width="10.140625" style="170"/>
    <col min="257" max="257" width="4.140625" style="170" customWidth="1"/>
    <col min="258" max="258" width="3" style="170" customWidth="1"/>
    <col min="259" max="259" width="54.140625" style="170" customWidth="1"/>
    <col min="260" max="260" width="7.7109375" style="170" customWidth="1"/>
    <col min="261" max="261" width="5.42578125" style="170" customWidth="1"/>
    <col min="262" max="262" width="9.85546875" style="170" customWidth="1"/>
    <col min="263" max="263" width="11.5703125" style="170" customWidth="1"/>
    <col min="264" max="265" width="9.85546875" style="170" customWidth="1"/>
    <col min="266" max="266" width="15.7109375" style="170" customWidth="1"/>
    <col min="267" max="512" width="10.140625" style="170"/>
    <col min="513" max="513" width="4.140625" style="170" customWidth="1"/>
    <col min="514" max="514" width="3" style="170" customWidth="1"/>
    <col min="515" max="515" width="54.140625" style="170" customWidth="1"/>
    <col min="516" max="516" width="7.7109375" style="170" customWidth="1"/>
    <col min="517" max="517" width="5.42578125" style="170" customWidth="1"/>
    <col min="518" max="518" width="9.85546875" style="170" customWidth="1"/>
    <col min="519" max="519" width="11.5703125" style="170" customWidth="1"/>
    <col min="520" max="521" width="9.85546875" style="170" customWidth="1"/>
    <col min="522" max="522" width="15.7109375" style="170" customWidth="1"/>
    <col min="523" max="768" width="10.140625" style="170"/>
    <col min="769" max="769" width="4.140625" style="170" customWidth="1"/>
    <col min="770" max="770" width="3" style="170" customWidth="1"/>
    <col min="771" max="771" width="54.140625" style="170" customWidth="1"/>
    <col min="772" max="772" width="7.7109375" style="170" customWidth="1"/>
    <col min="773" max="773" width="5.42578125" style="170" customWidth="1"/>
    <col min="774" max="774" width="9.85546875" style="170" customWidth="1"/>
    <col min="775" max="775" width="11.5703125" style="170" customWidth="1"/>
    <col min="776" max="777" width="9.85546875" style="170" customWidth="1"/>
    <col min="778" max="778" width="15.7109375" style="170" customWidth="1"/>
    <col min="779" max="1024" width="10.140625" style="170"/>
    <col min="1025" max="1025" width="4.140625" style="170" customWidth="1"/>
    <col min="1026" max="1026" width="3" style="170" customWidth="1"/>
    <col min="1027" max="1027" width="54.140625" style="170" customWidth="1"/>
    <col min="1028" max="1028" width="7.7109375" style="170" customWidth="1"/>
    <col min="1029" max="1029" width="5.42578125" style="170" customWidth="1"/>
    <col min="1030" max="1030" width="9.85546875" style="170" customWidth="1"/>
    <col min="1031" max="1031" width="11.5703125" style="170" customWidth="1"/>
    <col min="1032" max="1033" width="9.85546875" style="170" customWidth="1"/>
    <col min="1034" max="1034" width="15.7109375" style="170" customWidth="1"/>
    <col min="1035" max="1280" width="10.140625" style="170"/>
    <col min="1281" max="1281" width="4.140625" style="170" customWidth="1"/>
    <col min="1282" max="1282" width="3" style="170" customWidth="1"/>
    <col min="1283" max="1283" width="54.140625" style="170" customWidth="1"/>
    <col min="1284" max="1284" width="7.7109375" style="170" customWidth="1"/>
    <col min="1285" max="1285" width="5.42578125" style="170" customWidth="1"/>
    <col min="1286" max="1286" width="9.85546875" style="170" customWidth="1"/>
    <col min="1287" max="1287" width="11.5703125" style="170" customWidth="1"/>
    <col min="1288" max="1289" width="9.85546875" style="170" customWidth="1"/>
    <col min="1290" max="1290" width="15.7109375" style="170" customWidth="1"/>
    <col min="1291" max="1536" width="10.140625" style="170"/>
    <col min="1537" max="1537" width="4.140625" style="170" customWidth="1"/>
    <col min="1538" max="1538" width="3" style="170" customWidth="1"/>
    <col min="1539" max="1539" width="54.140625" style="170" customWidth="1"/>
    <col min="1540" max="1540" width="7.7109375" style="170" customWidth="1"/>
    <col min="1541" max="1541" width="5.42578125" style="170" customWidth="1"/>
    <col min="1542" max="1542" width="9.85546875" style="170" customWidth="1"/>
    <col min="1543" max="1543" width="11.5703125" style="170" customWidth="1"/>
    <col min="1544" max="1545" width="9.85546875" style="170" customWidth="1"/>
    <col min="1546" max="1546" width="15.7109375" style="170" customWidth="1"/>
    <col min="1547" max="1792" width="10.140625" style="170"/>
    <col min="1793" max="1793" width="4.140625" style="170" customWidth="1"/>
    <col min="1794" max="1794" width="3" style="170" customWidth="1"/>
    <col min="1795" max="1795" width="54.140625" style="170" customWidth="1"/>
    <col min="1796" max="1796" width="7.7109375" style="170" customWidth="1"/>
    <col min="1797" max="1797" width="5.42578125" style="170" customWidth="1"/>
    <col min="1798" max="1798" width="9.85546875" style="170" customWidth="1"/>
    <col min="1799" max="1799" width="11.5703125" style="170" customWidth="1"/>
    <col min="1800" max="1801" width="9.85546875" style="170" customWidth="1"/>
    <col min="1802" max="1802" width="15.7109375" style="170" customWidth="1"/>
    <col min="1803" max="2048" width="10.140625" style="170"/>
    <col min="2049" max="2049" width="4.140625" style="170" customWidth="1"/>
    <col min="2050" max="2050" width="3" style="170" customWidth="1"/>
    <col min="2051" max="2051" width="54.140625" style="170" customWidth="1"/>
    <col min="2052" max="2052" width="7.7109375" style="170" customWidth="1"/>
    <col min="2053" max="2053" width="5.42578125" style="170" customWidth="1"/>
    <col min="2054" max="2054" width="9.85546875" style="170" customWidth="1"/>
    <col min="2055" max="2055" width="11.5703125" style="170" customWidth="1"/>
    <col min="2056" max="2057" width="9.85546875" style="170" customWidth="1"/>
    <col min="2058" max="2058" width="15.7109375" style="170" customWidth="1"/>
    <col min="2059" max="2304" width="10.140625" style="170"/>
    <col min="2305" max="2305" width="4.140625" style="170" customWidth="1"/>
    <col min="2306" max="2306" width="3" style="170" customWidth="1"/>
    <col min="2307" max="2307" width="54.140625" style="170" customWidth="1"/>
    <col min="2308" max="2308" width="7.7109375" style="170" customWidth="1"/>
    <col min="2309" max="2309" width="5.42578125" style="170" customWidth="1"/>
    <col min="2310" max="2310" width="9.85546875" style="170" customWidth="1"/>
    <col min="2311" max="2311" width="11.5703125" style="170" customWidth="1"/>
    <col min="2312" max="2313" width="9.85546875" style="170" customWidth="1"/>
    <col min="2314" max="2314" width="15.7109375" style="170" customWidth="1"/>
    <col min="2315" max="2560" width="10.140625" style="170"/>
    <col min="2561" max="2561" width="4.140625" style="170" customWidth="1"/>
    <col min="2562" max="2562" width="3" style="170" customWidth="1"/>
    <col min="2563" max="2563" width="54.140625" style="170" customWidth="1"/>
    <col min="2564" max="2564" width="7.7109375" style="170" customWidth="1"/>
    <col min="2565" max="2565" width="5.42578125" style="170" customWidth="1"/>
    <col min="2566" max="2566" width="9.85546875" style="170" customWidth="1"/>
    <col min="2567" max="2567" width="11.5703125" style="170" customWidth="1"/>
    <col min="2568" max="2569" width="9.85546875" style="170" customWidth="1"/>
    <col min="2570" max="2570" width="15.7109375" style="170" customWidth="1"/>
    <col min="2571" max="2816" width="10.140625" style="170"/>
    <col min="2817" max="2817" width="4.140625" style="170" customWidth="1"/>
    <col min="2818" max="2818" width="3" style="170" customWidth="1"/>
    <col min="2819" max="2819" width="54.140625" style="170" customWidth="1"/>
    <col min="2820" max="2820" width="7.7109375" style="170" customWidth="1"/>
    <col min="2821" max="2821" width="5.42578125" style="170" customWidth="1"/>
    <col min="2822" max="2822" width="9.85546875" style="170" customWidth="1"/>
    <col min="2823" max="2823" width="11.5703125" style="170" customWidth="1"/>
    <col min="2824" max="2825" width="9.85546875" style="170" customWidth="1"/>
    <col min="2826" max="2826" width="15.7109375" style="170" customWidth="1"/>
    <col min="2827" max="3072" width="10.140625" style="170"/>
    <col min="3073" max="3073" width="4.140625" style="170" customWidth="1"/>
    <col min="3074" max="3074" width="3" style="170" customWidth="1"/>
    <col min="3075" max="3075" width="54.140625" style="170" customWidth="1"/>
    <col min="3076" max="3076" width="7.7109375" style="170" customWidth="1"/>
    <col min="3077" max="3077" width="5.42578125" style="170" customWidth="1"/>
    <col min="3078" max="3078" width="9.85546875" style="170" customWidth="1"/>
    <col min="3079" max="3079" width="11.5703125" style="170" customWidth="1"/>
    <col min="3080" max="3081" width="9.85546875" style="170" customWidth="1"/>
    <col min="3082" max="3082" width="15.7109375" style="170" customWidth="1"/>
    <col min="3083" max="3328" width="10.140625" style="170"/>
    <col min="3329" max="3329" width="4.140625" style="170" customWidth="1"/>
    <col min="3330" max="3330" width="3" style="170" customWidth="1"/>
    <col min="3331" max="3331" width="54.140625" style="170" customWidth="1"/>
    <col min="3332" max="3332" width="7.7109375" style="170" customWidth="1"/>
    <col min="3333" max="3333" width="5.42578125" style="170" customWidth="1"/>
    <col min="3334" max="3334" width="9.85546875" style="170" customWidth="1"/>
    <col min="3335" max="3335" width="11.5703125" style="170" customWidth="1"/>
    <col min="3336" max="3337" width="9.85546875" style="170" customWidth="1"/>
    <col min="3338" max="3338" width="15.7109375" style="170" customWidth="1"/>
    <col min="3339" max="3584" width="10.140625" style="170"/>
    <col min="3585" max="3585" width="4.140625" style="170" customWidth="1"/>
    <col min="3586" max="3586" width="3" style="170" customWidth="1"/>
    <col min="3587" max="3587" width="54.140625" style="170" customWidth="1"/>
    <col min="3588" max="3588" width="7.7109375" style="170" customWidth="1"/>
    <col min="3589" max="3589" width="5.42578125" style="170" customWidth="1"/>
    <col min="3590" max="3590" width="9.85546875" style="170" customWidth="1"/>
    <col min="3591" max="3591" width="11.5703125" style="170" customWidth="1"/>
    <col min="3592" max="3593" width="9.85546875" style="170" customWidth="1"/>
    <col min="3594" max="3594" width="15.7109375" style="170" customWidth="1"/>
    <col min="3595" max="3840" width="10.140625" style="170"/>
    <col min="3841" max="3841" width="4.140625" style="170" customWidth="1"/>
    <col min="3842" max="3842" width="3" style="170" customWidth="1"/>
    <col min="3843" max="3843" width="54.140625" style="170" customWidth="1"/>
    <col min="3844" max="3844" width="7.7109375" style="170" customWidth="1"/>
    <col min="3845" max="3845" width="5.42578125" style="170" customWidth="1"/>
    <col min="3846" max="3846" width="9.85546875" style="170" customWidth="1"/>
    <col min="3847" max="3847" width="11.5703125" style="170" customWidth="1"/>
    <col min="3848" max="3849" width="9.85546875" style="170" customWidth="1"/>
    <col min="3850" max="3850" width="15.7109375" style="170" customWidth="1"/>
    <col min="3851" max="4096" width="10.140625" style="170"/>
    <col min="4097" max="4097" width="4.140625" style="170" customWidth="1"/>
    <col min="4098" max="4098" width="3" style="170" customWidth="1"/>
    <col min="4099" max="4099" width="54.140625" style="170" customWidth="1"/>
    <col min="4100" max="4100" width="7.7109375" style="170" customWidth="1"/>
    <col min="4101" max="4101" width="5.42578125" style="170" customWidth="1"/>
    <col min="4102" max="4102" width="9.85546875" style="170" customWidth="1"/>
    <col min="4103" max="4103" width="11.5703125" style="170" customWidth="1"/>
    <col min="4104" max="4105" width="9.85546875" style="170" customWidth="1"/>
    <col min="4106" max="4106" width="15.7109375" style="170" customWidth="1"/>
    <col min="4107" max="4352" width="10.140625" style="170"/>
    <col min="4353" max="4353" width="4.140625" style="170" customWidth="1"/>
    <col min="4354" max="4354" width="3" style="170" customWidth="1"/>
    <col min="4355" max="4355" width="54.140625" style="170" customWidth="1"/>
    <col min="4356" max="4356" width="7.7109375" style="170" customWidth="1"/>
    <col min="4357" max="4357" width="5.42578125" style="170" customWidth="1"/>
    <col min="4358" max="4358" width="9.85546875" style="170" customWidth="1"/>
    <col min="4359" max="4359" width="11.5703125" style="170" customWidth="1"/>
    <col min="4360" max="4361" width="9.85546875" style="170" customWidth="1"/>
    <col min="4362" max="4362" width="15.7109375" style="170" customWidth="1"/>
    <col min="4363" max="4608" width="10.140625" style="170"/>
    <col min="4609" max="4609" width="4.140625" style="170" customWidth="1"/>
    <col min="4610" max="4610" width="3" style="170" customWidth="1"/>
    <col min="4611" max="4611" width="54.140625" style="170" customWidth="1"/>
    <col min="4612" max="4612" width="7.7109375" style="170" customWidth="1"/>
    <col min="4613" max="4613" width="5.42578125" style="170" customWidth="1"/>
    <col min="4614" max="4614" width="9.85546875" style="170" customWidth="1"/>
    <col min="4615" max="4615" width="11.5703125" style="170" customWidth="1"/>
    <col min="4616" max="4617" width="9.85546875" style="170" customWidth="1"/>
    <col min="4618" max="4618" width="15.7109375" style="170" customWidth="1"/>
    <col min="4619" max="4864" width="10.140625" style="170"/>
    <col min="4865" max="4865" width="4.140625" style="170" customWidth="1"/>
    <col min="4866" max="4866" width="3" style="170" customWidth="1"/>
    <col min="4867" max="4867" width="54.140625" style="170" customWidth="1"/>
    <col min="4868" max="4868" width="7.7109375" style="170" customWidth="1"/>
    <col min="4869" max="4869" width="5.42578125" style="170" customWidth="1"/>
    <col min="4870" max="4870" width="9.85546875" style="170" customWidth="1"/>
    <col min="4871" max="4871" width="11.5703125" style="170" customWidth="1"/>
    <col min="4872" max="4873" width="9.85546875" style="170" customWidth="1"/>
    <col min="4874" max="4874" width="15.7109375" style="170" customWidth="1"/>
    <col min="4875" max="5120" width="10.140625" style="170"/>
    <col min="5121" max="5121" width="4.140625" style="170" customWidth="1"/>
    <col min="5122" max="5122" width="3" style="170" customWidth="1"/>
    <col min="5123" max="5123" width="54.140625" style="170" customWidth="1"/>
    <col min="5124" max="5124" width="7.7109375" style="170" customWidth="1"/>
    <col min="5125" max="5125" width="5.42578125" style="170" customWidth="1"/>
    <col min="5126" max="5126" width="9.85546875" style="170" customWidth="1"/>
    <col min="5127" max="5127" width="11.5703125" style="170" customWidth="1"/>
    <col min="5128" max="5129" width="9.85546875" style="170" customWidth="1"/>
    <col min="5130" max="5130" width="15.7109375" style="170" customWidth="1"/>
    <col min="5131" max="5376" width="10.140625" style="170"/>
    <col min="5377" max="5377" width="4.140625" style="170" customWidth="1"/>
    <col min="5378" max="5378" width="3" style="170" customWidth="1"/>
    <col min="5379" max="5379" width="54.140625" style="170" customWidth="1"/>
    <col min="5380" max="5380" width="7.7109375" style="170" customWidth="1"/>
    <col min="5381" max="5381" width="5.42578125" style="170" customWidth="1"/>
    <col min="5382" max="5382" width="9.85546875" style="170" customWidth="1"/>
    <col min="5383" max="5383" width="11.5703125" style="170" customWidth="1"/>
    <col min="5384" max="5385" width="9.85546875" style="170" customWidth="1"/>
    <col min="5386" max="5386" width="15.7109375" style="170" customWidth="1"/>
    <col min="5387" max="5632" width="10.140625" style="170"/>
    <col min="5633" max="5633" width="4.140625" style="170" customWidth="1"/>
    <col min="5634" max="5634" width="3" style="170" customWidth="1"/>
    <col min="5635" max="5635" width="54.140625" style="170" customWidth="1"/>
    <col min="5636" max="5636" width="7.7109375" style="170" customWidth="1"/>
    <col min="5637" max="5637" width="5.42578125" style="170" customWidth="1"/>
    <col min="5638" max="5638" width="9.85546875" style="170" customWidth="1"/>
    <col min="5639" max="5639" width="11.5703125" style="170" customWidth="1"/>
    <col min="5640" max="5641" width="9.85546875" style="170" customWidth="1"/>
    <col min="5642" max="5642" width="15.7109375" style="170" customWidth="1"/>
    <col min="5643" max="5888" width="10.140625" style="170"/>
    <col min="5889" max="5889" width="4.140625" style="170" customWidth="1"/>
    <col min="5890" max="5890" width="3" style="170" customWidth="1"/>
    <col min="5891" max="5891" width="54.140625" style="170" customWidth="1"/>
    <col min="5892" max="5892" width="7.7109375" style="170" customWidth="1"/>
    <col min="5893" max="5893" width="5.42578125" style="170" customWidth="1"/>
    <col min="5894" max="5894" width="9.85546875" style="170" customWidth="1"/>
    <col min="5895" max="5895" width="11.5703125" style="170" customWidth="1"/>
    <col min="5896" max="5897" width="9.85546875" style="170" customWidth="1"/>
    <col min="5898" max="5898" width="15.7109375" style="170" customWidth="1"/>
    <col min="5899" max="6144" width="10.140625" style="170"/>
    <col min="6145" max="6145" width="4.140625" style="170" customWidth="1"/>
    <col min="6146" max="6146" width="3" style="170" customWidth="1"/>
    <col min="6147" max="6147" width="54.140625" style="170" customWidth="1"/>
    <col min="6148" max="6148" width="7.7109375" style="170" customWidth="1"/>
    <col min="6149" max="6149" width="5.42578125" style="170" customWidth="1"/>
    <col min="6150" max="6150" width="9.85546875" style="170" customWidth="1"/>
    <col min="6151" max="6151" width="11.5703125" style="170" customWidth="1"/>
    <col min="6152" max="6153" width="9.85546875" style="170" customWidth="1"/>
    <col min="6154" max="6154" width="15.7109375" style="170" customWidth="1"/>
    <col min="6155" max="6400" width="10.140625" style="170"/>
    <col min="6401" max="6401" width="4.140625" style="170" customWidth="1"/>
    <col min="6402" max="6402" width="3" style="170" customWidth="1"/>
    <col min="6403" max="6403" width="54.140625" style="170" customWidth="1"/>
    <col min="6404" max="6404" width="7.7109375" style="170" customWidth="1"/>
    <col min="6405" max="6405" width="5.42578125" style="170" customWidth="1"/>
    <col min="6406" max="6406" width="9.85546875" style="170" customWidth="1"/>
    <col min="6407" max="6407" width="11.5703125" style="170" customWidth="1"/>
    <col min="6408" max="6409" width="9.85546875" style="170" customWidth="1"/>
    <col min="6410" max="6410" width="15.7109375" style="170" customWidth="1"/>
    <col min="6411" max="6656" width="10.140625" style="170"/>
    <col min="6657" max="6657" width="4.140625" style="170" customWidth="1"/>
    <col min="6658" max="6658" width="3" style="170" customWidth="1"/>
    <col min="6659" max="6659" width="54.140625" style="170" customWidth="1"/>
    <col min="6660" max="6660" width="7.7109375" style="170" customWidth="1"/>
    <col min="6661" max="6661" width="5.42578125" style="170" customWidth="1"/>
    <col min="6662" max="6662" width="9.85546875" style="170" customWidth="1"/>
    <col min="6663" max="6663" width="11.5703125" style="170" customWidth="1"/>
    <col min="6664" max="6665" width="9.85546875" style="170" customWidth="1"/>
    <col min="6666" max="6666" width="15.7109375" style="170" customWidth="1"/>
    <col min="6667" max="6912" width="10.140625" style="170"/>
    <col min="6913" max="6913" width="4.140625" style="170" customWidth="1"/>
    <col min="6914" max="6914" width="3" style="170" customWidth="1"/>
    <col min="6915" max="6915" width="54.140625" style="170" customWidth="1"/>
    <col min="6916" max="6916" width="7.7109375" style="170" customWidth="1"/>
    <col min="6917" max="6917" width="5.42578125" style="170" customWidth="1"/>
    <col min="6918" max="6918" width="9.85546875" style="170" customWidth="1"/>
    <col min="6919" max="6919" width="11.5703125" style="170" customWidth="1"/>
    <col min="6920" max="6921" width="9.85546875" style="170" customWidth="1"/>
    <col min="6922" max="6922" width="15.7109375" style="170" customWidth="1"/>
    <col min="6923" max="7168" width="10.140625" style="170"/>
    <col min="7169" max="7169" width="4.140625" style="170" customWidth="1"/>
    <col min="7170" max="7170" width="3" style="170" customWidth="1"/>
    <col min="7171" max="7171" width="54.140625" style="170" customWidth="1"/>
    <col min="7172" max="7172" width="7.7109375" style="170" customWidth="1"/>
    <col min="7173" max="7173" width="5.42578125" style="170" customWidth="1"/>
    <col min="7174" max="7174" width="9.85546875" style="170" customWidth="1"/>
    <col min="7175" max="7175" width="11.5703125" style="170" customWidth="1"/>
    <col min="7176" max="7177" width="9.85546875" style="170" customWidth="1"/>
    <col min="7178" max="7178" width="15.7109375" style="170" customWidth="1"/>
    <col min="7179" max="7424" width="10.140625" style="170"/>
    <col min="7425" max="7425" width="4.140625" style="170" customWidth="1"/>
    <col min="7426" max="7426" width="3" style="170" customWidth="1"/>
    <col min="7427" max="7427" width="54.140625" style="170" customWidth="1"/>
    <col min="7428" max="7428" width="7.7109375" style="170" customWidth="1"/>
    <col min="7429" max="7429" width="5.42578125" style="170" customWidth="1"/>
    <col min="7430" max="7430" width="9.85546875" style="170" customWidth="1"/>
    <col min="7431" max="7431" width="11.5703125" style="170" customWidth="1"/>
    <col min="7432" max="7433" width="9.85546875" style="170" customWidth="1"/>
    <col min="7434" max="7434" width="15.7109375" style="170" customWidth="1"/>
    <col min="7435" max="7680" width="10.140625" style="170"/>
    <col min="7681" max="7681" width="4.140625" style="170" customWidth="1"/>
    <col min="7682" max="7682" width="3" style="170" customWidth="1"/>
    <col min="7683" max="7683" width="54.140625" style="170" customWidth="1"/>
    <col min="7684" max="7684" width="7.7109375" style="170" customWidth="1"/>
    <col min="7685" max="7685" width="5.42578125" style="170" customWidth="1"/>
    <col min="7686" max="7686" width="9.85546875" style="170" customWidth="1"/>
    <col min="7687" max="7687" width="11.5703125" style="170" customWidth="1"/>
    <col min="7688" max="7689" width="9.85546875" style="170" customWidth="1"/>
    <col min="7690" max="7690" width="15.7109375" style="170" customWidth="1"/>
    <col min="7691" max="7936" width="10.140625" style="170"/>
    <col min="7937" max="7937" width="4.140625" style="170" customWidth="1"/>
    <col min="7938" max="7938" width="3" style="170" customWidth="1"/>
    <col min="7939" max="7939" width="54.140625" style="170" customWidth="1"/>
    <col min="7940" max="7940" width="7.7109375" style="170" customWidth="1"/>
    <col min="7941" max="7941" width="5.42578125" style="170" customWidth="1"/>
    <col min="7942" max="7942" width="9.85546875" style="170" customWidth="1"/>
    <col min="7943" max="7943" width="11.5703125" style="170" customWidth="1"/>
    <col min="7944" max="7945" width="9.85546875" style="170" customWidth="1"/>
    <col min="7946" max="7946" width="15.7109375" style="170" customWidth="1"/>
    <col min="7947" max="8192" width="10.140625" style="170"/>
    <col min="8193" max="8193" width="4.140625" style="170" customWidth="1"/>
    <col min="8194" max="8194" width="3" style="170" customWidth="1"/>
    <col min="8195" max="8195" width="54.140625" style="170" customWidth="1"/>
    <col min="8196" max="8196" width="7.7109375" style="170" customWidth="1"/>
    <col min="8197" max="8197" width="5.42578125" style="170" customWidth="1"/>
    <col min="8198" max="8198" width="9.85546875" style="170" customWidth="1"/>
    <col min="8199" max="8199" width="11.5703125" style="170" customWidth="1"/>
    <col min="8200" max="8201" width="9.85546875" style="170" customWidth="1"/>
    <col min="8202" max="8202" width="15.7109375" style="170" customWidth="1"/>
    <col min="8203" max="8448" width="10.140625" style="170"/>
    <col min="8449" max="8449" width="4.140625" style="170" customWidth="1"/>
    <col min="8450" max="8450" width="3" style="170" customWidth="1"/>
    <col min="8451" max="8451" width="54.140625" style="170" customWidth="1"/>
    <col min="8452" max="8452" width="7.7109375" style="170" customWidth="1"/>
    <col min="8453" max="8453" width="5.42578125" style="170" customWidth="1"/>
    <col min="8454" max="8454" width="9.85546875" style="170" customWidth="1"/>
    <col min="8455" max="8455" width="11.5703125" style="170" customWidth="1"/>
    <col min="8456" max="8457" width="9.85546875" style="170" customWidth="1"/>
    <col min="8458" max="8458" width="15.7109375" style="170" customWidth="1"/>
    <col min="8459" max="8704" width="10.140625" style="170"/>
    <col min="8705" max="8705" width="4.140625" style="170" customWidth="1"/>
    <col min="8706" max="8706" width="3" style="170" customWidth="1"/>
    <col min="8707" max="8707" width="54.140625" style="170" customWidth="1"/>
    <col min="8708" max="8708" width="7.7109375" style="170" customWidth="1"/>
    <col min="8709" max="8709" width="5.42578125" style="170" customWidth="1"/>
    <col min="8710" max="8710" width="9.85546875" style="170" customWidth="1"/>
    <col min="8711" max="8711" width="11.5703125" style="170" customWidth="1"/>
    <col min="8712" max="8713" width="9.85546875" style="170" customWidth="1"/>
    <col min="8714" max="8714" width="15.7109375" style="170" customWidth="1"/>
    <col min="8715" max="8960" width="10.140625" style="170"/>
    <col min="8961" max="8961" width="4.140625" style="170" customWidth="1"/>
    <col min="8962" max="8962" width="3" style="170" customWidth="1"/>
    <col min="8963" max="8963" width="54.140625" style="170" customWidth="1"/>
    <col min="8964" max="8964" width="7.7109375" style="170" customWidth="1"/>
    <col min="8965" max="8965" width="5.42578125" style="170" customWidth="1"/>
    <col min="8966" max="8966" width="9.85546875" style="170" customWidth="1"/>
    <col min="8967" max="8967" width="11.5703125" style="170" customWidth="1"/>
    <col min="8968" max="8969" width="9.85546875" style="170" customWidth="1"/>
    <col min="8970" max="8970" width="15.7109375" style="170" customWidth="1"/>
    <col min="8971" max="9216" width="10.140625" style="170"/>
    <col min="9217" max="9217" width="4.140625" style="170" customWidth="1"/>
    <col min="9218" max="9218" width="3" style="170" customWidth="1"/>
    <col min="9219" max="9219" width="54.140625" style="170" customWidth="1"/>
    <col min="9220" max="9220" width="7.7109375" style="170" customWidth="1"/>
    <col min="9221" max="9221" width="5.42578125" style="170" customWidth="1"/>
    <col min="9222" max="9222" width="9.85546875" style="170" customWidth="1"/>
    <col min="9223" max="9223" width="11.5703125" style="170" customWidth="1"/>
    <col min="9224" max="9225" width="9.85546875" style="170" customWidth="1"/>
    <col min="9226" max="9226" width="15.7109375" style="170" customWidth="1"/>
    <col min="9227" max="9472" width="10.140625" style="170"/>
    <col min="9473" max="9473" width="4.140625" style="170" customWidth="1"/>
    <col min="9474" max="9474" width="3" style="170" customWidth="1"/>
    <col min="9475" max="9475" width="54.140625" style="170" customWidth="1"/>
    <col min="9476" max="9476" width="7.7109375" style="170" customWidth="1"/>
    <col min="9477" max="9477" width="5.42578125" style="170" customWidth="1"/>
    <col min="9478" max="9478" width="9.85546875" style="170" customWidth="1"/>
    <col min="9479" max="9479" width="11.5703125" style="170" customWidth="1"/>
    <col min="9480" max="9481" width="9.85546875" style="170" customWidth="1"/>
    <col min="9482" max="9482" width="15.7109375" style="170" customWidth="1"/>
    <col min="9483" max="9728" width="10.140625" style="170"/>
    <col min="9729" max="9729" width="4.140625" style="170" customWidth="1"/>
    <col min="9730" max="9730" width="3" style="170" customWidth="1"/>
    <col min="9731" max="9731" width="54.140625" style="170" customWidth="1"/>
    <col min="9732" max="9732" width="7.7109375" style="170" customWidth="1"/>
    <col min="9733" max="9733" width="5.42578125" style="170" customWidth="1"/>
    <col min="9734" max="9734" width="9.85546875" style="170" customWidth="1"/>
    <col min="9735" max="9735" width="11.5703125" style="170" customWidth="1"/>
    <col min="9736" max="9737" width="9.85546875" style="170" customWidth="1"/>
    <col min="9738" max="9738" width="15.7109375" style="170" customWidth="1"/>
    <col min="9739" max="9984" width="10.140625" style="170"/>
    <col min="9985" max="9985" width="4.140625" style="170" customWidth="1"/>
    <col min="9986" max="9986" width="3" style="170" customWidth="1"/>
    <col min="9987" max="9987" width="54.140625" style="170" customWidth="1"/>
    <col min="9988" max="9988" width="7.7109375" style="170" customWidth="1"/>
    <col min="9989" max="9989" width="5.42578125" style="170" customWidth="1"/>
    <col min="9990" max="9990" width="9.85546875" style="170" customWidth="1"/>
    <col min="9991" max="9991" width="11.5703125" style="170" customWidth="1"/>
    <col min="9992" max="9993" width="9.85546875" style="170" customWidth="1"/>
    <col min="9994" max="9994" width="15.7109375" style="170" customWidth="1"/>
    <col min="9995" max="10240" width="10.140625" style="170"/>
    <col min="10241" max="10241" width="4.140625" style="170" customWidth="1"/>
    <col min="10242" max="10242" width="3" style="170" customWidth="1"/>
    <col min="10243" max="10243" width="54.140625" style="170" customWidth="1"/>
    <col min="10244" max="10244" width="7.7109375" style="170" customWidth="1"/>
    <col min="10245" max="10245" width="5.42578125" style="170" customWidth="1"/>
    <col min="10246" max="10246" width="9.85546875" style="170" customWidth="1"/>
    <col min="10247" max="10247" width="11.5703125" style="170" customWidth="1"/>
    <col min="10248" max="10249" width="9.85546875" style="170" customWidth="1"/>
    <col min="10250" max="10250" width="15.7109375" style="170" customWidth="1"/>
    <col min="10251" max="10496" width="10.140625" style="170"/>
    <col min="10497" max="10497" width="4.140625" style="170" customWidth="1"/>
    <col min="10498" max="10498" width="3" style="170" customWidth="1"/>
    <col min="10499" max="10499" width="54.140625" style="170" customWidth="1"/>
    <col min="10500" max="10500" width="7.7109375" style="170" customWidth="1"/>
    <col min="10501" max="10501" width="5.42578125" style="170" customWidth="1"/>
    <col min="10502" max="10502" width="9.85546875" style="170" customWidth="1"/>
    <col min="10503" max="10503" width="11.5703125" style="170" customWidth="1"/>
    <col min="10504" max="10505" width="9.85546875" style="170" customWidth="1"/>
    <col min="10506" max="10506" width="15.7109375" style="170" customWidth="1"/>
    <col min="10507" max="10752" width="10.140625" style="170"/>
    <col min="10753" max="10753" width="4.140625" style="170" customWidth="1"/>
    <col min="10754" max="10754" width="3" style="170" customWidth="1"/>
    <col min="10755" max="10755" width="54.140625" style="170" customWidth="1"/>
    <col min="10756" max="10756" width="7.7109375" style="170" customWidth="1"/>
    <col min="10757" max="10757" width="5.42578125" style="170" customWidth="1"/>
    <col min="10758" max="10758" width="9.85546875" style="170" customWidth="1"/>
    <col min="10759" max="10759" width="11.5703125" style="170" customWidth="1"/>
    <col min="10760" max="10761" width="9.85546875" style="170" customWidth="1"/>
    <col min="10762" max="10762" width="15.7109375" style="170" customWidth="1"/>
    <col min="10763" max="11008" width="10.140625" style="170"/>
    <col min="11009" max="11009" width="4.140625" style="170" customWidth="1"/>
    <col min="11010" max="11010" width="3" style="170" customWidth="1"/>
    <col min="11011" max="11011" width="54.140625" style="170" customWidth="1"/>
    <col min="11012" max="11012" width="7.7109375" style="170" customWidth="1"/>
    <col min="11013" max="11013" width="5.42578125" style="170" customWidth="1"/>
    <col min="11014" max="11014" width="9.85546875" style="170" customWidth="1"/>
    <col min="11015" max="11015" width="11.5703125" style="170" customWidth="1"/>
    <col min="11016" max="11017" width="9.85546875" style="170" customWidth="1"/>
    <col min="11018" max="11018" width="15.7109375" style="170" customWidth="1"/>
    <col min="11019" max="11264" width="10.140625" style="170"/>
    <col min="11265" max="11265" width="4.140625" style="170" customWidth="1"/>
    <col min="11266" max="11266" width="3" style="170" customWidth="1"/>
    <col min="11267" max="11267" width="54.140625" style="170" customWidth="1"/>
    <col min="11268" max="11268" width="7.7109375" style="170" customWidth="1"/>
    <col min="11269" max="11269" width="5.42578125" style="170" customWidth="1"/>
    <col min="11270" max="11270" width="9.85546875" style="170" customWidth="1"/>
    <col min="11271" max="11271" width="11.5703125" style="170" customWidth="1"/>
    <col min="11272" max="11273" width="9.85546875" style="170" customWidth="1"/>
    <col min="11274" max="11274" width="15.7109375" style="170" customWidth="1"/>
    <col min="11275" max="11520" width="10.140625" style="170"/>
    <col min="11521" max="11521" width="4.140625" style="170" customWidth="1"/>
    <col min="11522" max="11522" width="3" style="170" customWidth="1"/>
    <col min="11523" max="11523" width="54.140625" style="170" customWidth="1"/>
    <col min="11524" max="11524" width="7.7109375" style="170" customWidth="1"/>
    <col min="11525" max="11525" width="5.42578125" style="170" customWidth="1"/>
    <col min="11526" max="11526" width="9.85546875" style="170" customWidth="1"/>
    <col min="11527" max="11527" width="11.5703125" style="170" customWidth="1"/>
    <col min="11528" max="11529" width="9.85546875" style="170" customWidth="1"/>
    <col min="11530" max="11530" width="15.7109375" style="170" customWidth="1"/>
    <col min="11531" max="11776" width="10.140625" style="170"/>
    <col min="11777" max="11777" width="4.140625" style="170" customWidth="1"/>
    <col min="11778" max="11778" width="3" style="170" customWidth="1"/>
    <col min="11779" max="11779" width="54.140625" style="170" customWidth="1"/>
    <col min="11780" max="11780" width="7.7109375" style="170" customWidth="1"/>
    <col min="11781" max="11781" width="5.42578125" style="170" customWidth="1"/>
    <col min="11782" max="11782" width="9.85546875" style="170" customWidth="1"/>
    <col min="11783" max="11783" width="11.5703125" style="170" customWidth="1"/>
    <col min="11784" max="11785" width="9.85546875" style="170" customWidth="1"/>
    <col min="11786" max="11786" width="15.7109375" style="170" customWidth="1"/>
    <col min="11787" max="12032" width="10.140625" style="170"/>
    <col min="12033" max="12033" width="4.140625" style="170" customWidth="1"/>
    <col min="12034" max="12034" width="3" style="170" customWidth="1"/>
    <col min="12035" max="12035" width="54.140625" style="170" customWidth="1"/>
    <col min="12036" max="12036" width="7.7109375" style="170" customWidth="1"/>
    <col min="12037" max="12037" width="5.42578125" style="170" customWidth="1"/>
    <col min="12038" max="12038" width="9.85546875" style="170" customWidth="1"/>
    <col min="12039" max="12039" width="11.5703125" style="170" customWidth="1"/>
    <col min="12040" max="12041" width="9.85546875" style="170" customWidth="1"/>
    <col min="12042" max="12042" width="15.7109375" style="170" customWidth="1"/>
    <col min="12043" max="12288" width="10.140625" style="170"/>
    <col min="12289" max="12289" width="4.140625" style="170" customWidth="1"/>
    <col min="12290" max="12290" width="3" style="170" customWidth="1"/>
    <col min="12291" max="12291" width="54.140625" style="170" customWidth="1"/>
    <col min="12292" max="12292" width="7.7109375" style="170" customWidth="1"/>
    <col min="12293" max="12293" width="5.42578125" style="170" customWidth="1"/>
    <col min="12294" max="12294" width="9.85546875" style="170" customWidth="1"/>
    <col min="12295" max="12295" width="11.5703125" style="170" customWidth="1"/>
    <col min="12296" max="12297" width="9.85546875" style="170" customWidth="1"/>
    <col min="12298" max="12298" width="15.7109375" style="170" customWidth="1"/>
    <col min="12299" max="12544" width="10.140625" style="170"/>
    <col min="12545" max="12545" width="4.140625" style="170" customWidth="1"/>
    <col min="12546" max="12546" width="3" style="170" customWidth="1"/>
    <col min="12547" max="12547" width="54.140625" style="170" customWidth="1"/>
    <col min="12548" max="12548" width="7.7109375" style="170" customWidth="1"/>
    <col min="12549" max="12549" width="5.42578125" style="170" customWidth="1"/>
    <col min="12550" max="12550" width="9.85546875" style="170" customWidth="1"/>
    <col min="12551" max="12551" width="11.5703125" style="170" customWidth="1"/>
    <col min="12552" max="12553" width="9.85546875" style="170" customWidth="1"/>
    <col min="12554" max="12554" width="15.7109375" style="170" customWidth="1"/>
    <col min="12555" max="12800" width="10.140625" style="170"/>
    <col min="12801" max="12801" width="4.140625" style="170" customWidth="1"/>
    <col min="12802" max="12802" width="3" style="170" customWidth="1"/>
    <col min="12803" max="12803" width="54.140625" style="170" customWidth="1"/>
    <col min="12804" max="12804" width="7.7109375" style="170" customWidth="1"/>
    <col min="12805" max="12805" width="5.42578125" style="170" customWidth="1"/>
    <col min="12806" max="12806" width="9.85546875" style="170" customWidth="1"/>
    <col min="12807" max="12807" width="11.5703125" style="170" customWidth="1"/>
    <col min="12808" max="12809" width="9.85546875" style="170" customWidth="1"/>
    <col min="12810" max="12810" width="15.7109375" style="170" customWidth="1"/>
    <col min="12811" max="13056" width="10.140625" style="170"/>
    <col min="13057" max="13057" width="4.140625" style="170" customWidth="1"/>
    <col min="13058" max="13058" width="3" style="170" customWidth="1"/>
    <col min="13059" max="13059" width="54.140625" style="170" customWidth="1"/>
    <col min="13060" max="13060" width="7.7109375" style="170" customWidth="1"/>
    <col min="13061" max="13061" width="5.42578125" style="170" customWidth="1"/>
    <col min="13062" max="13062" width="9.85546875" style="170" customWidth="1"/>
    <col min="13063" max="13063" width="11.5703125" style="170" customWidth="1"/>
    <col min="13064" max="13065" width="9.85546875" style="170" customWidth="1"/>
    <col min="13066" max="13066" width="15.7109375" style="170" customWidth="1"/>
    <col min="13067" max="13312" width="10.140625" style="170"/>
    <col min="13313" max="13313" width="4.140625" style="170" customWidth="1"/>
    <col min="13314" max="13314" width="3" style="170" customWidth="1"/>
    <col min="13315" max="13315" width="54.140625" style="170" customWidth="1"/>
    <col min="13316" max="13316" width="7.7109375" style="170" customWidth="1"/>
    <col min="13317" max="13317" width="5.42578125" style="170" customWidth="1"/>
    <col min="13318" max="13318" width="9.85546875" style="170" customWidth="1"/>
    <col min="13319" max="13319" width="11.5703125" style="170" customWidth="1"/>
    <col min="13320" max="13321" width="9.85546875" style="170" customWidth="1"/>
    <col min="13322" max="13322" width="15.7109375" style="170" customWidth="1"/>
    <col min="13323" max="13568" width="10.140625" style="170"/>
    <col min="13569" max="13569" width="4.140625" style="170" customWidth="1"/>
    <col min="13570" max="13570" width="3" style="170" customWidth="1"/>
    <col min="13571" max="13571" width="54.140625" style="170" customWidth="1"/>
    <col min="13572" max="13572" width="7.7109375" style="170" customWidth="1"/>
    <col min="13573" max="13573" width="5.42578125" style="170" customWidth="1"/>
    <col min="13574" max="13574" width="9.85546875" style="170" customWidth="1"/>
    <col min="13575" max="13575" width="11.5703125" style="170" customWidth="1"/>
    <col min="13576" max="13577" width="9.85546875" style="170" customWidth="1"/>
    <col min="13578" max="13578" width="15.7109375" style="170" customWidth="1"/>
    <col min="13579" max="13824" width="10.140625" style="170"/>
    <col min="13825" max="13825" width="4.140625" style="170" customWidth="1"/>
    <col min="13826" max="13826" width="3" style="170" customWidth="1"/>
    <col min="13827" max="13827" width="54.140625" style="170" customWidth="1"/>
    <col min="13828" max="13828" width="7.7109375" style="170" customWidth="1"/>
    <col min="13829" max="13829" width="5.42578125" style="170" customWidth="1"/>
    <col min="13830" max="13830" width="9.85546875" style="170" customWidth="1"/>
    <col min="13831" max="13831" width="11.5703125" style="170" customWidth="1"/>
    <col min="13832" max="13833" width="9.85546875" style="170" customWidth="1"/>
    <col min="13834" max="13834" width="15.7109375" style="170" customWidth="1"/>
    <col min="13835" max="14080" width="10.140625" style="170"/>
    <col min="14081" max="14081" width="4.140625" style="170" customWidth="1"/>
    <col min="14082" max="14082" width="3" style="170" customWidth="1"/>
    <col min="14083" max="14083" width="54.140625" style="170" customWidth="1"/>
    <col min="14084" max="14084" width="7.7109375" style="170" customWidth="1"/>
    <col min="14085" max="14085" width="5.42578125" style="170" customWidth="1"/>
    <col min="14086" max="14086" width="9.85546875" style="170" customWidth="1"/>
    <col min="14087" max="14087" width="11.5703125" style="170" customWidth="1"/>
    <col min="14088" max="14089" width="9.85546875" style="170" customWidth="1"/>
    <col min="14090" max="14090" width="15.7109375" style="170" customWidth="1"/>
    <col min="14091" max="14336" width="10.140625" style="170"/>
    <col min="14337" max="14337" width="4.140625" style="170" customWidth="1"/>
    <col min="14338" max="14338" width="3" style="170" customWidth="1"/>
    <col min="14339" max="14339" width="54.140625" style="170" customWidth="1"/>
    <col min="14340" max="14340" width="7.7109375" style="170" customWidth="1"/>
    <col min="14341" max="14341" width="5.42578125" style="170" customWidth="1"/>
    <col min="14342" max="14342" width="9.85546875" style="170" customWidth="1"/>
    <col min="14343" max="14343" width="11.5703125" style="170" customWidth="1"/>
    <col min="14344" max="14345" width="9.85546875" style="170" customWidth="1"/>
    <col min="14346" max="14346" width="15.7109375" style="170" customWidth="1"/>
    <col min="14347" max="14592" width="10.140625" style="170"/>
    <col min="14593" max="14593" width="4.140625" style="170" customWidth="1"/>
    <col min="14594" max="14594" width="3" style="170" customWidth="1"/>
    <col min="14595" max="14595" width="54.140625" style="170" customWidth="1"/>
    <col min="14596" max="14596" width="7.7109375" style="170" customWidth="1"/>
    <col min="14597" max="14597" width="5.42578125" style="170" customWidth="1"/>
    <col min="14598" max="14598" width="9.85546875" style="170" customWidth="1"/>
    <col min="14599" max="14599" width="11.5703125" style="170" customWidth="1"/>
    <col min="14600" max="14601" width="9.85546875" style="170" customWidth="1"/>
    <col min="14602" max="14602" width="15.7109375" style="170" customWidth="1"/>
    <col min="14603" max="14848" width="10.140625" style="170"/>
    <col min="14849" max="14849" width="4.140625" style="170" customWidth="1"/>
    <col min="14850" max="14850" width="3" style="170" customWidth="1"/>
    <col min="14851" max="14851" width="54.140625" style="170" customWidth="1"/>
    <col min="14852" max="14852" width="7.7109375" style="170" customWidth="1"/>
    <col min="14853" max="14853" width="5.42578125" style="170" customWidth="1"/>
    <col min="14854" max="14854" width="9.85546875" style="170" customWidth="1"/>
    <col min="14855" max="14855" width="11.5703125" style="170" customWidth="1"/>
    <col min="14856" max="14857" width="9.85546875" style="170" customWidth="1"/>
    <col min="14858" max="14858" width="15.7109375" style="170" customWidth="1"/>
    <col min="14859" max="15104" width="10.140625" style="170"/>
    <col min="15105" max="15105" width="4.140625" style="170" customWidth="1"/>
    <col min="15106" max="15106" width="3" style="170" customWidth="1"/>
    <col min="15107" max="15107" width="54.140625" style="170" customWidth="1"/>
    <col min="15108" max="15108" width="7.7109375" style="170" customWidth="1"/>
    <col min="15109" max="15109" width="5.42578125" style="170" customWidth="1"/>
    <col min="15110" max="15110" width="9.85546875" style="170" customWidth="1"/>
    <col min="15111" max="15111" width="11.5703125" style="170" customWidth="1"/>
    <col min="15112" max="15113" width="9.85546875" style="170" customWidth="1"/>
    <col min="15114" max="15114" width="15.7109375" style="170" customWidth="1"/>
    <col min="15115" max="15360" width="10.140625" style="170"/>
    <col min="15361" max="15361" width="4.140625" style="170" customWidth="1"/>
    <col min="15362" max="15362" width="3" style="170" customWidth="1"/>
    <col min="15363" max="15363" width="54.140625" style="170" customWidth="1"/>
    <col min="15364" max="15364" width="7.7109375" style="170" customWidth="1"/>
    <col min="15365" max="15365" width="5.42578125" style="170" customWidth="1"/>
    <col min="15366" max="15366" width="9.85546875" style="170" customWidth="1"/>
    <col min="15367" max="15367" width="11.5703125" style="170" customWidth="1"/>
    <col min="15368" max="15369" width="9.85546875" style="170" customWidth="1"/>
    <col min="15370" max="15370" width="15.7109375" style="170" customWidth="1"/>
    <col min="15371" max="15616" width="10.140625" style="170"/>
    <col min="15617" max="15617" width="4.140625" style="170" customWidth="1"/>
    <col min="15618" max="15618" width="3" style="170" customWidth="1"/>
    <col min="15619" max="15619" width="54.140625" style="170" customWidth="1"/>
    <col min="15620" max="15620" width="7.7109375" style="170" customWidth="1"/>
    <col min="15621" max="15621" width="5.42578125" style="170" customWidth="1"/>
    <col min="15622" max="15622" width="9.85546875" style="170" customWidth="1"/>
    <col min="15623" max="15623" width="11.5703125" style="170" customWidth="1"/>
    <col min="15624" max="15625" width="9.85546875" style="170" customWidth="1"/>
    <col min="15626" max="15626" width="15.7109375" style="170" customWidth="1"/>
    <col min="15627" max="15872" width="10.140625" style="170"/>
    <col min="15873" max="15873" width="4.140625" style="170" customWidth="1"/>
    <col min="15874" max="15874" width="3" style="170" customWidth="1"/>
    <col min="15875" max="15875" width="54.140625" style="170" customWidth="1"/>
    <col min="15876" max="15876" width="7.7109375" style="170" customWidth="1"/>
    <col min="15877" max="15877" width="5.42578125" style="170" customWidth="1"/>
    <col min="15878" max="15878" width="9.85546875" style="170" customWidth="1"/>
    <col min="15879" max="15879" width="11.5703125" style="170" customWidth="1"/>
    <col min="15880" max="15881" width="9.85546875" style="170" customWidth="1"/>
    <col min="15882" max="15882" width="15.7109375" style="170" customWidth="1"/>
    <col min="15883" max="16128" width="10.140625" style="170"/>
    <col min="16129" max="16129" width="4.140625" style="170" customWidth="1"/>
    <col min="16130" max="16130" width="3" style="170" customWidth="1"/>
    <col min="16131" max="16131" width="54.140625" style="170" customWidth="1"/>
    <col min="16132" max="16132" width="7.7109375" style="170" customWidth="1"/>
    <col min="16133" max="16133" width="5.42578125" style="170" customWidth="1"/>
    <col min="16134" max="16134" width="9.85546875" style="170" customWidth="1"/>
    <col min="16135" max="16135" width="11.5703125" style="170" customWidth="1"/>
    <col min="16136" max="16137" width="9.85546875" style="170" customWidth="1"/>
    <col min="16138" max="16138" width="15.7109375" style="170" customWidth="1"/>
    <col min="16139" max="16384" width="10.140625" style="170"/>
  </cols>
  <sheetData>
    <row r="1" spans="1:16" s="126" customFormat="1" ht="18" customHeight="1">
      <c r="A1" s="154" t="s">
        <v>45</v>
      </c>
      <c r="B1" s="154"/>
      <c r="C1" s="155"/>
      <c r="D1" s="156"/>
      <c r="E1" s="157"/>
      <c r="F1" s="157"/>
      <c r="G1" s="157"/>
      <c r="H1" s="157"/>
      <c r="I1" s="157"/>
      <c r="J1" s="158"/>
    </row>
    <row r="2" spans="1:16" s="126" customFormat="1" ht="18" customHeight="1">
      <c r="A2" s="159" t="s">
        <v>47</v>
      </c>
      <c r="B2" s="159"/>
      <c r="C2" s="160"/>
      <c r="D2" s="161"/>
      <c r="E2" s="157"/>
      <c r="F2" s="157"/>
      <c r="G2" s="157"/>
      <c r="H2" s="157"/>
      <c r="I2" s="157"/>
      <c r="J2" s="158"/>
    </row>
    <row r="3" spans="1:16" s="34" customFormat="1" ht="15.75" customHeight="1">
      <c r="A3" s="162"/>
      <c r="B3" s="162"/>
      <c r="C3" s="162"/>
      <c r="D3" s="163"/>
      <c r="E3" s="164"/>
      <c r="F3" s="164"/>
      <c r="G3" s="164"/>
      <c r="H3" s="164"/>
      <c r="I3" s="164"/>
      <c r="J3" s="165"/>
    </row>
    <row r="4" spans="1:16" ht="15.75">
      <c r="A4" s="166" t="s">
        <v>35</v>
      </c>
      <c r="B4" s="166"/>
      <c r="E4" s="164"/>
      <c r="F4" s="164"/>
      <c r="G4" s="164"/>
      <c r="H4" s="164"/>
      <c r="J4" s="169" t="s">
        <v>23</v>
      </c>
    </row>
    <row r="5" spans="1:16" ht="16.5" thickBot="1">
      <c r="A5" s="171" t="s">
        <v>24</v>
      </c>
      <c r="B5" s="172"/>
      <c r="E5" s="164"/>
      <c r="G5" s="173"/>
      <c r="H5" s="173"/>
      <c r="I5" s="173"/>
      <c r="J5" s="174" t="s">
        <v>48</v>
      </c>
    </row>
    <row r="6" spans="1:16" s="181" customFormat="1" ht="31.5" customHeight="1" thickBot="1">
      <c r="A6" s="175" t="s">
        <v>4</v>
      </c>
      <c r="B6" s="176"/>
      <c r="C6" s="177" t="s">
        <v>3</v>
      </c>
      <c r="D6" s="177" t="s">
        <v>49</v>
      </c>
      <c r="E6" s="177" t="s">
        <v>5</v>
      </c>
      <c r="F6" s="178" t="s">
        <v>50</v>
      </c>
      <c r="G6" s="179" t="s">
        <v>6</v>
      </c>
      <c r="H6" s="178" t="s">
        <v>51</v>
      </c>
      <c r="I6" s="179" t="s">
        <v>6</v>
      </c>
      <c r="J6" s="180" t="s">
        <v>52</v>
      </c>
    </row>
    <row r="7" spans="1:16" ht="21.75" customHeight="1">
      <c r="A7" s="182"/>
      <c r="B7" s="183"/>
      <c r="C7" s="184" t="s">
        <v>53</v>
      </c>
      <c r="D7" s="185"/>
      <c r="E7" s="186"/>
      <c r="F7" s="186"/>
      <c r="G7" s="186"/>
      <c r="H7" s="186"/>
      <c r="I7" s="186"/>
      <c r="J7" s="187"/>
    </row>
    <row r="8" spans="1:16" ht="56.45" customHeight="1">
      <c r="A8" s="188"/>
      <c r="B8" s="189"/>
      <c r="C8" s="190" t="s">
        <v>54</v>
      </c>
      <c r="D8" s="191"/>
      <c r="E8" s="192"/>
      <c r="F8" s="192"/>
      <c r="G8" s="192"/>
      <c r="H8" s="192"/>
      <c r="I8" s="192"/>
      <c r="J8" s="193"/>
    </row>
    <row r="9" spans="1:16" ht="93" customHeight="1">
      <c r="A9" s="188">
        <v>1</v>
      </c>
      <c r="B9" s="194"/>
      <c r="C9" s="190" t="s">
        <v>55</v>
      </c>
      <c r="D9" s="195"/>
      <c r="E9" s="196"/>
      <c r="F9" s="197"/>
      <c r="G9" s="197"/>
      <c r="H9" s="197"/>
      <c r="I9" s="198"/>
      <c r="J9" s="199"/>
      <c r="L9" s="200"/>
    </row>
    <row r="10" spans="1:16" s="209" customFormat="1" ht="18" customHeight="1">
      <c r="A10" s="201"/>
      <c r="B10" s="202" t="s">
        <v>13</v>
      </c>
      <c r="C10" s="203" t="s">
        <v>56</v>
      </c>
      <c r="D10" s="204" t="s">
        <v>44</v>
      </c>
      <c r="E10" s="205">
        <v>265</v>
      </c>
      <c r="F10" s="206">
        <v>715</v>
      </c>
      <c r="G10" s="206">
        <f t="shared" ref="G10:G15" si="0">F10*E10</f>
        <v>189475</v>
      </c>
      <c r="H10" s="206">
        <v>200</v>
      </c>
      <c r="I10" s="207">
        <f t="shared" ref="I10:I15" si="1">H10*E10</f>
        <v>53000</v>
      </c>
      <c r="J10" s="208">
        <f t="shared" ref="J10:J15" si="2">I10+G10</f>
        <v>242475</v>
      </c>
    </row>
    <row r="11" spans="1:16" s="209" customFormat="1" ht="18" customHeight="1">
      <c r="A11" s="201"/>
      <c r="B11" s="202" t="s">
        <v>57</v>
      </c>
      <c r="C11" s="203" t="s">
        <v>58</v>
      </c>
      <c r="D11" s="204" t="s">
        <v>44</v>
      </c>
      <c r="E11" s="210">
        <v>210</v>
      </c>
      <c r="F11" s="206">
        <v>910</v>
      </c>
      <c r="G11" s="206">
        <f t="shared" si="0"/>
        <v>191100</v>
      </c>
      <c r="H11" s="206">
        <v>250</v>
      </c>
      <c r="I11" s="207">
        <f t="shared" si="1"/>
        <v>52500</v>
      </c>
      <c r="J11" s="208">
        <f t="shared" si="2"/>
        <v>243600</v>
      </c>
    </row>
    <row r="12" spans="1:16" s="209" customFormat="1" ht="18" customHeight="1">
      <c r="A12" s="201"/>
      <c r="B12" s="202" t="s">
        <v>41</v>
      </c>
      <c r="C12" s="203" t="s">
        <v>59</v>
      </c>
      <c r="D12" s="204" t="s">
        <v>44</v>
      </c>
      <c r="E12" s="210">
        <v>40</v>
      </c>
      <c r="F12" s="206">
        <v>1111</v>
      </c>
      <c r="G12" s="206">
        <f t="shared" si="0"/>
        <v>44440</v>
      </c>
      <c r="H12" s="206">
        <v>300</v>
      </c>
      <c r="I12" s="207">
        <f t="shared" si="1"/>
        <v>12000</v>
      </c>
      <c r="J12" s="208">
        <f t="shared" si="2"/>
        <v>56440</v>
      </c>
    </row>
    <row r="13" spans="1:16" s="209" customFormat="1" ht="18" customHeight="1">
      <c r="A13" s="201"/>
      <c r="B13" s="202" t="s">
        <v>60</v>
      </c>
      <c r="C13" s="203" t="s">
        <v>61</v>
      </c>
      <c r="D13" s="204" t="s">
        <v>44</v>
      </c>
      <c r="E13" s="210">
        <v>35</v>
      </c>
      <c r="F13" s="206">
        <v>1480</v>
      </c>
      <c r="G13" s="206">
        <f t="shared" si="0"/>
        <v>51800</v>
      </c>
      <c r="H13" s="206">
        <v>350</v>
      </c>
      <c r="I13" s="207">
        <f t="shared" si="1"/>
        <v>12250</v>
      </c>
      <c r="J13" s="208">
        <f t="shared" si="2"/>
        <v>64050</v>
      </c>
    </row>
    <row r="14" spans="1:16" s="209" customFormat="1" ht="18" customHeight="1">
      <c r="A14" s="201"/>
      <c r="B14" s="202" t="s">
        <v>62</v>
      </c>
      <c r="C14" s="203" t="s">
        <v>63</v>
      </c>
      <c r="D14" s="204" t="s">
        <v>44</v>
      </c>
      <c r="E14" s="210">
        <v>50</v>
      </c>
      <c r="F14" s="206">
        <v>2650</v>
      </c>
      <c r="G14" s="206">
        <f t="shared" si="0"/>
        <v>132500</v>
      </c>
      <c r="H14" s="206">
        <v>400</v>
      </c>
      <c r="I14" s="207">
        <f t="shared" si="1"/>
        <v>20000</v>
      </c>
      <c r="J14" s="208">
        <f t="shared" si="2"/>
        <v>152500</v>
      </c>
    </row>
    <row r="15" spans="1:16" s="209" customFormat="1" ht="18" customHeight="1">
      <c r="A15" s="201"/>
      <c r="B15" s="202" t="s">
        <v>64</v>
      </c>
      <c r="C15" s="203" t="s">
        <v>65</v>
      </c>
      <c r="D15" s="204" t="s">
        <v>44</v>
      </c>
      <c r="E15" s="211">
        <v>120</v>
      </c>
      <c r="F15" s="206">
        <v>3232</v>
      </c>
      <c r="G15" s="206">
        <f t="shared" si="0"/>
        <v>387840</v>
      </c>
      <c r="H15" s="206">
        <v>500</v>
      </c>
      <c r="I15" s="207">
        <f t="shared" si="1"/>
        <v>60000</v>
      </c>
      <c r="J15" s="208">
        <f t="shared" si="2"/>
        <v>447840</v>
      </c>
    </row>
    <row r="16" spans="1:16" s="216" customFormat="1" ht="15.6" customHeight="1">
      <c r="A16" s="188">
        <f>A9+1</f>
        <v>2</v>
      </c>
      <c r="B16" s="202"/>
      <c r="C16" s="212" t="s">
        <v>66</v>
      </c>
      <c r="D16" s="195"/>
      <c r="E16" s="213"/>
      <c r="F16" s="214"/>
      <c r="G16" s="214"/>
      <c r="H16" s="214"/>
      <c r="I16" s="214"/>
      <c r="J16" s="215"/>
      <c r="O16" s="170"/>
      <c r="P16" s="170"/>
    </row>
    <row r="17" spans="1:10" s="216" customFormat="1" ht="16.5" customHeight="1">
      <c r="A17" s="217"/>
      <c r="B17" s="218" t="s">
        <v>13</v>
      </c>
      <c r="C17" s="219" t="s">
        <v>67</v>
      </c>
      <c r="D17" s="220" t="s">
        <v>33</v>
      </c>
      <c r="E17" s="221">
        <v>4</v>
      </c>
      <c r="F17" s="206">
        <v>3250</v>
      </c>
      <c r="G17" s="206">
        <f>F17*E17</f>
        <v>13000</v>
      </c>
      <c r="H17" s="206">
        <v>600</v>
      </c>
      <c r="I17" s="207">
        <f>H17*E17</f>
        <v>2400</v>
      </c>
      <c r="J17" s="208">
        <f>I17+G17</f>
        <v>15400</v>
      </c>
    </row>
    <row r="18" spans="1:10" s="216" customFormat="1" ht="16.5" customHeight="1">
      <c r="A18" s="217"/>
      <c r="B18" s="218" t="s">
        <v>32</v>
      </c>
      <c r="C18" s="219" t="s">
        <v>68</v>
      </c>
      <c r="D18" s="220" t="s">
        <v>33</v>
      </c>
      <c r="E18" s="221">
        <v>31</v>
      </c>
      <c r="F18" s="206">
        <v>3250</v>
      </c>
      <c r="G18" s="206">
        <f>F18*E18</f>
        <v>100750</v>
      </c>
      <c r="H18" s="206">
        <v>600</v>
      </c>
      <c r="I18" s="207">
        <f>H18*E18</f>
        <v>18600</v>
      </c>
      <c r="J18" s="208">
        <f>I18+G18</f>
        <v>119350</v>
      </c>
    </row>
    <row r="19" spans="1:10" s="216" customFormat="1" ht="27.6" customHeight="1">
      <c r="A19" s="217"/>
      <c r="B19" s="218" t="s">
        <v>41</v>
      </c>
      <c r="C19" s="222" t="s">
        <v>69</v>
      </c>
      <c r="D19" s="220" t="s">
        <v>33</v>
      </c>
      <c r="E19" s="221">
        <v>31</v>
      </c>
      <c r="F19" s="206">
        <v>7500</v>
      </c>
      <c r="G19" s="206">
        <f>F19*E19</f>
        <v>232500</v>
      </c>
      <c r="H19" s="206">
        <v>700</v>
      </c>
      <c r="I19" s="207">
        <f>H19*E19</f>
        <v>21700</v>
      </c>
      <c r="J19" s="208">
        <f>I19+G19</f>
        <v>254200</v>
      </c>
    </row>
    <row r="20" spans="1:10" s="216" customFormat="1" ht="27.6" customHeight="1">
      <c r="A20" s="217"/>
      <c r="B20" s="218" t="s">
        <v>60</v>
      </c>
      <c r="C20" s="222" t="s">
        <v>70</v>
      </c>
      <c r="D20" s="195" t="s">
        <v>33</v>
      </c>
      <c r="E20" s="196">
        <v>4</v>
      </c>
      <c r="F20" s="206">
        <v>7500</v>
      </c>
      <c r="G20" s="206">
        <f>F20*E20</f>
        <v>30000</v>
      </c>
      <c r="H20" s="206">
        <v>700</v>
      </c>
      <c r="I20" s="207">
        <f>H20*E20</f>
        <v>2800</v>
      </c>
      <c r="J20" s="208">
        <f>I20+G20</f>
        <v>32800</v>
      </c>
    </row>
    <row r="21" spans="1:10" s="216" customFormat="1" ht="20.100000000000001" customHeight="1">
      <c r="A21" s="201">
        <f>A16+1</f>
        <v>3</v>
      </c>
      <c r="B21" s="202"/>
      <c r="C21" s="223" t="s">
        <v>71</v>
      </c>
      <c r="D21" s="224"/>
      <c r="E21" s="225"/>
      <c r="F21" s="226"/>
      <c r="G21" s="226"/>
      <c r="H21" s="226"/>
      <c r="I21" s="226"/>
      <c r="J21" s="227"/>
    </row>
    <row r="22" spans="1:10" s="216" customFormat="1" ht="15" customHeight="1">
      <c r="A22" s="217"/>
      <c r="B22" s="202" t="s">
        <v>13</v>
      </c>
      <c r="C22" s="228" t="s">
        <v>72</v>
      </c>
      <c r="D22" s="220" t="str">
        <f>IF(C22="","",IF(E22="","",IF(E22&gt;1,"Nos.","No.")))</f>
        <v>No.</v>
      </c>
      <c r="E22" s="221">
        <v>1</v>
      </c>
      <c r="F22" s="206">
        <v>87000</v>
      </c>
      <c r="G22" s="206">
        <f>F22*E22</f>
        <v>87000</v>
      </c>
      <c r="H22" s="206">
        <v>4000</v>
      </c>
      <c r="I22" s="207">
        <f>H22*E22</f>
        <v>4000</v>
      </c>
      <c r="J22" s="208">
        <f>I22+G22</f>
        <v>91000</v>
      </c>
    </row>
    <row r="23" spans="1:10" s="209" customFormat="1" ht="20.100000000000001" customHeight="1">
      <c r="A23" s="217">
        <f>A21+1</f>
        <v>4</v>
      </c>
      <c r="B23" s="229"/>
      <c r="C23" s="230" t="s">
        <v>73</v>
      </c>
      <c r="D23" s="224"/>
      <c r="E23" s="231"/>
      <c r="F23" s="214"/>
      <c r="G23" s="214"/>
      <c r="H23" s="214"/>
      <c r="I23" s="214"/>
      <c r="J23" s="199"/>
    </row>
    <row r="24" spans="1:10" s="209" customFormat="1" ht="20.45" customHeight="1">
      <c r="A24" s="232"/>
      <c r="B24" s="202" t="s">
        <v>74</v>
      </c>
      <c r="C24" s="203" t="s">
        <v>75</v>
      </c>
      <c r="D24" s="204" t="str">
        <f>IF(C24="","",IF(E24="","",IF(E24&gt;1,"Nos.","No.")))</f>
        <v>No.</v>
      </c>
      <c r="E24" s="233">
        <v>1</v>
      </c>
      <c r="F24" s="206">
        <v>24500</v>
      </c>
      <c r="G24" s="206">
        <f t="shared" ref="G24:G29" si="3">F24*E24</f>
        <v>24500</v>
      </c>
      <c r="H24" s="206">
        <v>1000</v>
      </c>
      <c r="I24" s="207">
        <f t="shared" ref="I24:I29" si="4">H24*E24</f>
        <v>1000</v>
      </c>
      <c r="J24" s="208">
        <f t="shared" ref="J24:J29" si="5">I24+G24</f>
        <v>25500</v>
      </c>
    </row>
    <row r="25" spans="1:10" s="209" customFormat="1" ht="20.45" customHeight="1" thickBot="1">
      <c r="A25" s="234"/>
      <c r="B25" s="235" t="s">
        <v>32</v>
      </c>
      <c r="C25" s="236" t="s">
        <v>76</v>
      </c>
      <c r="D25" s="237" t="str">
        <f>IF(C25="","",IF(E25="","",IF(E25&gt;1,"Nos.","No.")))</f>
        <v>No.</v>
      </c>
      <c r="E25" s="238">
        <v>1</v>
      </c>
      <c r="F25" s="206">
        <v>14750</v>
      </c>
      <c r="G25" s="206">
        <f t="shared" si="3"/>
        <v>14750</v>
      </c>
      <c r="H25" s="206">
        <v>1000</v>
      </c>
      <c r="I25" s="207">
        <f t="shared" si="4"/>
        <v>1000</v>
      </c>
      <c r="J25" s="208">
        <f t="shared" si="5"/>
        <v>15750</v>
      </c>
    </row>
    <row r="26" spans="1:10" s="167" customFormat="1" ht="43.9" customHeight="1">
      <c r="A26" s="239">
        <f>A23+1</f>
        <v>5</v>
      </c>
      <c r="B26" s="240"/>
      <c r="C26" s="241" t="s">
        <v>77</v>
      </c>
      <c r="D26" s="242" t="s">
        <v>0</v>
      </c>
      <c r="E26" s="243">
        <v>1</v>
      </c>
      <c r="F26" s="206">
        <v>10000</v>
      </c>
      <c r="G26" s="206">
        <f t="shared" si="3"/>
        <v>10000</v>
      </c>
      <c r="H26" s="206">
        <v>10000</v>
      </c>
      <c r="I26" s="207">
        <f t="shared" si="4"/>
        <v>10000</v>
      </c>
      <c r="J26" s="208">
        <f t="shared" si="5"/>
        <v>20000</v>
      </c>
    </row>
    <row r="27" spans="1:10" s="216" customFormat="1" ht="29.25" customHeight="1">
      <c r="A27" s="244">
        <f>A26+1</f>
        <v>6</v>
      </c>
      <c r="B27" s="202"/>
      <c r="C27" s="245" t="s">
        <v>78</v>
      </c>
      <c r="D27" s="246" t="s">
        <v>0</v>
      </c>
      <c r="E27" s="247">
        <v>1</v>
      </c>
      <c r="F27" s="206">
        <v>35000</v>
      </c>
      <c r="G27" s="206">
        <f t="shared" si="3"/>
        <v>35000</v>
      </c>
      <c r="H27" s="206">
        <v>45000</v>
      </c>
      <c r="I27" s="207">
        <f t="shared" si="4"/>
        <v>45000</v>
      </c>
      <c r="J27" s="208">
        <f t="shared" si="5"/>
        <v>80000</v>
      </c>
    </row>
    <row r="28" spans="1:10" s="216" customFormat="1" ht="20.100000000000001" customHeight="1">
      <c r="A28" s="217">
        <f>A27+1</f>
        <v>7</v>
      </c>
      <c r="B28" s="202"/>
      <c r="C28" s="245" t="s">
        <v>79</v>
      </c>
      <c r="D28" s="220" t="s">
        <v>0</v>
      </c>
      <c r="E28" s="247">
        <v>1</v>
      </c>
      <c r="F28" s="206">
        <v>15000</v>
      </c>
      <c r="G28" s="206">
        <f t="shared" si="3"/>
        <v>15000</v>
      </c>
      <c r="H28" s="206">
        <v>20000</v>
      </c>
      <c r="I28" s="207">
        <f t="shared" si="4"/>
        <v>20000</v>
      </c>
      <c r="J28" s="208">
        <f t="shared" si="5"/>
        <v>35000</v>
      </c>
    </row>
    <row r="29" spans="1:10" s="167" customFormat="1" ht="31.15" customHeight="1" thickBot="1">
      <c r="A29" s="244">
        <f>A28+1</f>
        <v>8</v>
      </c>
      <c r="B29" s="194"/>
      <c r="C29" s="248" t="s">
        <v>80</v>
      </c>
      <c r="D29" s="195" t="s">
        <v>0</v>
      </c>
      <c r="E29" s="225">
        <v>1</v>
      </c>
      <c r="F29" s="206"/>
      <c r="G29" s="206">
        <f t="shared" si="3"/>
        <v>0</v>
      </c>
      <c r="H29" s="206">
        <v>30000</v>
      </c>
      <c r="I29" s="207">
        <f t="shared" si="4"/>
        <v>30000</v>
      </c>
      <c r="J29" s="208">
        <f t="shared" si="5"/>
        <v>30000</v>
      </c>
    </row>
    <row r="30" spans="1:10" s="209" customFormat="1" ht="26.45" customHeight="1" thickTop="1" thickBot="1">
      <c r="A30" s="249"/>
      <c r="B30" s="250"/>
      <c r="C30" s="251" t="s">
        <v>81</v>
      </c>
      <c r="D30" s="252"/>
      <c r="E30" s="252"/>
      <c r="F30" s="253"/>
      <c r="G30" s="254"/>
      <c r="H30" s="254"/>
      <c r="I30" s="254"/>
      <c r="J30" s="255">
        <f>SUM(J7:J29)</f>
        <v>1925905</v>
      </c>
    </row>
    <row r="31" spans="1:10">
      <c r="A31" s="256"/>
      <c r="G31" s="257"/>
      <c r="J31" s="258"/>
    </row>
    <row r="32" spans="1:10">
      <c r="A32" s="259" t="s">
        <v>17</v>
      </c>
      <c r="B32" s="260"/>
      <c r="C32" s="261"/>
      <c r="D32" s="261"/>
      <c r="E32" s="261"/>
      <c r="F32" s="262"/>
      <c r="G32" s="262"/>
      <c r="H32" s="262"/>
      <c r="I32" s="262"/>
      <c r="J32" s="263"/>
    </row>
    <row r="33" spans="1:10" ht="28.15" customHeight="1">
      <c r="A33" s="244" t="s">
        <v>18</v>
      </c>
      <c r="B33" s="264" t="s">
        <v>20</v>
      </c>
      <c r="C33" s="264"/>
      <c r="D33" s="264"/>
      <c r="E33" s="264"/>
      <c r="F33" s="264"/>
      <c r="G33" s="264"/>
      <c r="H33" s="264"/>
      <c r="I33" s="264"/>
      <c r="J33" s="265"/>
    </row>
    <row r="34" spans="1:10" ht="27.6" customHeight="1" thickBot="1">
      <c r="A34" s="266" t="s">
        <v>19</v>
      </c>
      <c r="B34" s="267" t="s">
        <v>27</v>
      </c>
      <c r="C34" s="267"/>
      <c r="D34" s="267"/>
      <c r="E34" s="267"/>
      <c r="F34" s="267"/>
      <c r="G34" s="267"/>
      <c r="H34" s="267"/>
      <c r="I34" s="267"/>
      <c r="J34" s="268"/>
    </row>
    <row r="42" spans="1:10">
      <c r="J42" s="269">
        <f>J30+HVAC!$J$25</f>
        <v>2880705</v>
      </c>
    </row>
  </sheetData>
  <mergeCells count="4">
    <mergeCell ref="A6:B6"/>
    <mergeCell ref="A32:B32"/>
    <mergeCell ref="B33:J33"/>
    <mergeCell ref="B34:J34"/>
  </mergeCells>
  <printOptions horizontalCentered="1"/>
  <pageMargins left="0.5" right="0.5" top="0.5" bottom="0.5" header="0.33" footer="0.33"/>
  <pageSetup paperSize="9" scale="80" fitToWidth="0" fitToHeight="2" orientation="landscape" r:id="rId1"/>
  <headerFooter scaleWithDoc="0" alignWithMargins="0">
    <oddFooter>&amp;L&amp;8SEM Engineers&amp;R&amp;8Page &amp;P of &amp;N</oddFooter>
  </headerFooter>
  <rowBreaks count="1" manualBreakCount="1">
    <brk id="25"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Fire!Print_Titles</vt:lpstr>
      <vt:lpstr>HVAC!Print_Titles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2024-05-07T06:38:57Z</cp:lastPrinted>
  <dcterms:created xsi:type="dcterms:W3CDTF">2013-06-15T05:02:46Z</dcterms:created>
  <dcterms:modified xsi:type="dcterms:W3CDTF">2024-06-22T11:33:46Z</dcterms:modified>
</cp:coreProperties>
</file>