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1AE2BBB6-9992-467A-B1B9-2FE79EE68B7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HVAC!$A$1:$H$51</definedName>
    <definedName name="_xlnm.Print_Titles" localSheetId="0">HVAC!$23:$23</definedName>
  </definedNames>
  <calcPr calcId="191029" iterate="1"/>
</workbook>
</file>

<file path=xl/calcChain.xml><?xml version="1.0" encoding="utf-8"?>
<calcChain xmlns="http://schemas.openxmlformats.org/spreadsheetml/2006/main">
  <c r="G26" i="2" l="1"/>
  <c r="H26" i="2"/>
  <c r="H28" i="2" l="1"/>
  <c r="G28" i="2"/>
  <c r="H25" i="2"/>
  <c r="G25" i="2"/>
  <c r="G27" i="2" l="1"/>
  <c r="H27" i="2"/>
  <c r="H39" i="2" l="1"/>
  <c r="G39" i="2"/>
  <c r="H38" i="2" l="1"/>
  <c r="G38" i="2"/>
  <c r="G24" i="2"/>
  <c r="G29" i="2" s="1"/>
  <c r="H24" i="2"/>
  <c r="H29" i="2" s="1"/>
  <c r="G31" i="2" l="1"/>
  <c r="H30" i="2"/>
  <c r="G41" i="2"/>
  <c r="G43" i="2" s="1"/>
  <c r="H41" i="2"/>
  <c r="H42" i="2" s="1"/>
  <c r="H43" i="2" s="1"/>
  <c r="H44" i="2" l="1"/>
  <c r="H31" i="2"/>
  <c r="H32" i="2" l="1"/>
</calcChain>
</file>

<file path=xl/sharedStrings.xml><?xml version="1.0" encoding="utf-8"?>
<sst xmlns="http://schemas.openxmlformats.org/spreadsheetml/2006/main" count="51" uniqueCount="37">
  <si>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</si>
  <si>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</si>
  <si>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</si>
  <si>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</si>
  <si>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</si>
  <si>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</si>
  <si>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</si>
  <si>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</si>
  <si>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</si>
  <si>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</si>
  <si>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Date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</si>
  <si>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</si>
  <si>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</si>
  <si>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</si>
  <si>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</si>
  <si>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</si>
  <si>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OPTION 1</t>
  </si>
  <si>
    <t>Labour Amount</t>
  </si>
  <si>
    <t>OPTION 2</t>
  </si>
  <si>
    <t>Material Amount</t>
  </si>
  <si>
    <t>Supply &amp; Installation of VFD
ATV 212 HO75 N4-7.5 KW IP21 (SCHNIDER)</t>
  </si>
  <si>
    <t>Supply &amp; Installation of VFD
ATV 212 HD22 N4-22 KW IP21 (SCHNIDER)</t>
  </si>
  <si>
    <t>Job</t>
  </si>
  <si>
    <t>SST 15% on Labour</t>
  </si>
  <si>
    <t>M/S Bank Al Falah Limited</t>
  </si>
  <si>
    <t>13 Feb 2025</t>
  </si>
  <si>
    <t>001</t>
  </si>
  <si>
    <t>Quote #</t>
  </si>
  <si>
    <t>Quotation</t>
  </si>
  <si>
    <t>Removal and dismantle of existing water transfer GI Pipes and fittings.</t>
  </si>
  <si>
    <t>Supply &amp; Installation of hangers &amp; supports.</t>
  </si>
  <si>
    <t>Testing and commissioning of system</t>
  </si>
  <si>
    <t>Providing and installation of PPRC Pipe 110 mm PN-20 with related  fittings such as Elbow, tee, socket,  adoptor, etc complete in all respect</t>
  </si>
  <si>
    <t>Rft</t>
  </si>
  <si>
    <t>Core Cuttings / Seal / water proofing on tank and other area.</t>
  </si>
  <si>
    <t xml:space="preserve"> Total after SST</t>
  </si>
  <si>
    <t>Leaking Overhead water transfer pipe and fittings -  Bank Al-Falah Head Office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</si>
</sst>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5" fontId="10" fillId="0" borderId="6" xfId="1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165" fontId="11" fillId="0" borderId="9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165" fontId="11" fillId="0" borderId="12" xfId="1" applyNumberFormat="1" applyFont="1" applyBorder="1" applyAlignment="1">
      <alignment horizontal="center" vertical="center"/>
    </xf>
    <xf numFmtId="165" fontId="11" fillId="0" borderId="13" xfId="1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vertical="center"/>
    </xf>
    <xf numFmtId="165" fontId="10" fillId="0" borderId="9" xfId="0" applyNumberFormat="1" applyFont="1" applyBorder="1" applyAlignment="1">
      <alignment vertical="center"/>
    </xf>
    <xf numFmtId="165" fontId="10" fillId="0" borderId="1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165" fontId="10" fillId="0" borderId="22" xfId="0" applyNumberFormat="1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5" fontId="6" fillId="0" borderId="26" xfId="0" applyNumberFormat="1" applyFont="1" applyBorder="1" applyAlignment="1">
      <alignment vertical="center"/>
    </xf>
    <xf numFmtId="165" fontId="6" fillId="0" borderId="27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165" fontId="10" fillId="0" borderId="30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165" fontId="5" fillId="0" borderId="0" xfId="1" applyNumberFormat="1" applyFont="1"/>
    <xf numFmtId="9" fontId="5" fillId="0" borderId="0" xfId="0" applyNumberFormat="1" applyFont="1"/>
    <xf numFmtId="165" fontId="5" fillId="0" borderId="0" xfId="0" applyNumberFormat="1" applyFont="1"/>
    <xf numFmtId="165" fontId="6" fillId="0" borderId="31" xfId="0" applyNumberFormat="1" applyFont="1" applyBorder="1" applyAlignment="1">
      <alignment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3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165" fontId="10" fillId="0" borderId="32" xfId="0" applyNumberFormat="1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 wrapText="1"/>
    </xf>
    <xf numFmtId="165" fontId="11" fillId="0" borderId="31" xfId="1" applyNumberFormat="1" applyFont="1" applyBorder="1" applyAlignment="1">
      <alignment horizontal="center" vertical="center"/>
    </xf>
    <xf numFmtId="165" fontId="11" fillId="0" borderId="3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0" fillId="0" borderId="23" xfId="0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163513</xdr:colOff>
      <xdr:row>48</xdr:row>
      <xdr:rowOff>90488</xdr:rowOff>
    </xdr:from>
    <xdr:to>
      <xdr:col>1</xdr:col>
      <xdr:colOff>521083</xdr:colOff>
      <xdr:row>50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513" y="7972426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1179508</xdr:colOff>
      <xdr:row>0</xdr:row>
      <xdr:rowOff>175203</xdr:rowOff>
    </xdr:from>
    <xdr:to>
      <xdr:col>7</xdr:col>
      <xdr:colOff>595313</xdr:colOff>
      <xdr:row>3</xdr:row>
      <xdr:rowOff>47626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1465258" y="175203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261939</xdr:colOff>
      <xdr:row>0</xdr:row>
      <xdr:rowOff>31751</xdr:rowOff>
    </xdr:from>
    <xdr:to>
      <xdr:col>1</xdr:col>
      <xdr:colOff>1142671</xdr:colOff>
      <xdr:row>3</xdr:row>
      <xdr:rowOff>67034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7689" y="31751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7"/>
  <sheetViews>
    <sheetView tabSelected="1" topLeftCell="A13" zoomScale="120" zoomScaleNormal="120" zoomScaleSheetLayoutView="120" workbookViewId="0">
      <selection activeCell="D26" sqref="D26"/>
    </sheetView>
  </sheetViews>
  <sheetFormatPr defaultColWidth="8.85546875" defaultRowHeight="18.75" x14ac:dyDescent="0.3"/>
  <cols>
    <col min="1" max="1" width="4.28515625" style="3" bestFit="1" customWidth="1"/>
    <col min="2" max="2" width="36.140625" style="1" customWidth="1"/>
    <col min="3" max="3" width="5.7109375" style="3" customWidth="1"/>
    <col min="4" max="4" width="5.425781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9" width="16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>
      <c r="A8" s="83" t="s">
        <v>24</v>
      </c>
      <c r="B8" s="83"/>
      <c r="C8" s="83"/>
    </row>
    <row r="9" spans="1:8" s="25" customFormat="1" x14ac:dyDescent="0.3">
      <c r="A9" s="21"/>
      <c r="B9" s="22"/>
      <c r="C9" s="23"/>
      <c r="D9" s="23"/>
      <c r="E9" s="24"/>
      <c r="F9" s="30"/>
      <c r="G9" s="29" t="s">
        <v>10</v>
      </c>
      <c r="H9" s="71" t="s">
        <v>25</v>
      </c>
    </row>
    <row r="10" spans="1:8" s="25" customFormat="1" ht="15.75" x14ac:dyDescent="0.25">
      <c r="A10" s="106"/>
      <c r="B10" s="106"/>
      <c r="C10" s="26"/>
      <c r="D10" s="23"/>
      <c r="F10" s="30"/>
      <c r="G10" s="29" t="s">
        <v>27</v>
      </c>
      <c r="H10" s="72" t="s">
        <v>26</v>
      </c>
    </row>
    <row r="11" spans="1:8" ht="9" customHeight="1" x14ac:dyDescent="0.3">
      <c r="A11" s="11"/>
      <c r="B11" s="11"/>
      <c r="D11" s="27"/>
      <c r="E11" s="1"/>
      <c r="F11" s="19"/>
      <c r="G11" s="19"/>
      <c r="H11" s="28"/>
    </row>
    <row r="12" spans="1:8" x14ac:dyDescent="0.3">
      <c r="A12" s="88" t="s">
        <v>15</v>
      </c>
      <c r="B12" s="88"/>
      <c r="C12" s="88"/>
      <c r="D12" s="88"/>
      <c r="E12" s="88"/>
      <c r="F12" s="88"/>
      <c r="G12" s="88"/>
      <c r="H12" s="88"/>
    </row>
    <row r="13" spans="1:8" ht="0.75" customHeight="1" x14ac:dyDescent="0.3">
      <c r="A13" s="86"/>
      <c r="B13" s="86"/>
      <c r="C13" s="73"/>
      <c r="D13" s="73"/>
      <c r="E13" s="73"/>
      <c r="F13" s="73"/>
      <c r="G13" s="73"/>
      <c r="H13" s="74"/>
    </row>
    <row r="14" spans="1:8" ht="18" hidden="1" customHeight="1" x14ac:dyDescent="0.3">
      <c r="A14" s="75"/>
      <c r="B14" s="75"/>
      <c r="C14" s="73"/>
      <c r="D14" s="73"/>
      <c r="E14" s="73"/>
      <c r="F14" s="73"/>
      <c r="G14" s="87" t="s">
        <v>7</v>
      </c>
      <c r="H14" s="87"/>
    </row>
    <row r="15" spans="1:8" ht="3" customHeight="1" x14ac:dyDescent="0.3">
      <c r="A15" s="76"/>
      <c r="B15" s="76"/>
      <c r="C15" s="76"/>
      <c r="D15" s="76"/>
      <c r="E15" s="76"/>
      <c r="F15" s="76"/>
      <c r="G15" s="76"/>
      <c r="H15" s="76"/>
    </row>
    <row r="16" spans="1:8" x14ac:dyDescent="0.3">
      <c r="A16" s="88" t="s">
        <v>28</v>
      </c>
      <c r="B16" s="88"/>
      <c r="C16" s="88"/>
      <c r="D16" s="88"/>
      <c r="E16" s="88"/>
      <c r="F16" s="88"/>
      <c r="G16" s="88"/>
      <c r="H16" s="88"/>
    </row>
    <row r="17" spans="1:9" ht="6" hidden="1" customHeight="1" x14ac:dyDescent="0.3">
      <c r="A17" s="77"/>
      <c r="B17" s="77"/>
      <c r="C17" s="77"/>
      <c r="D17" s="77"/>
      <c r="E17" s="77"/>
      <c r="F17" s="77"/>
      <c r="G17" s="77"/>
      <c r="H17" s="77"/>
    </row>
    <row r="18" spans="1:9" ht="13.5" customHeight="1" x14ac:dyDescent="0.3">
      <c r="A18" s="88" t="s">
        <v>36</v>
      </c>
      <c r="B18" s="88"/>
      <c r="C18" s="88"/>
      <c r="D18" s="88"/>
      <c r="E18" s="88"/>
      <c r="F18" s="88"/>
      <c r="G18" s="88"/>
      <c r="H18" s="88"/>
    </row>
    <row r="19" spans="1:9" ht="20.25" customHeight="1" x14ac:dyDescent="0.3">
      <c r="A19" s="88"/>
      <c r="B19" s="88"/>
      <c r="C19" s="88"/>
      <c r="D19" s="88"/>
      <c r="E19" s="88"/>
      <c r="F19" s="88"/>
      <c r="G19" s="88"/>
      <c r="H19" s="88"/>
    </row>
    <row r="20" spans="1:9" ht="22.5" hidden="1" customHeight="1" x14ac:dyDescent="0.35">
      <c r="A20" s="4"/>
      <c r="B20" s="5"/>
      <c r="C20" s="4"/>
      <c r="D20" s="4"/>
      <c r="E20" s="4"/>
      <c r="F20" s="4"/>
      <c r="G20" s="4"/>
      <c r="H20" s="6"/>
    </row>
    <row r="21" spans="1:9" ht="23.25" hidden="1" x14ac:dyDescent="0.3">
      <c r="A21" s="91" t="s">
        <v>16</v>
      </c>
      <c r="B21" s="91"/>
      <c r="C21" s="91"/>
      <c r="D21" s="91"/>
      <c r="E21" s="91"/>
      <c r="F21" s="91"/>
      <c r="G21" s="91"/>
      <c r="H21" s="91"/>
    </row>
    <row r="22" spans="1:9" ht="9" customHeight="1" thickBot="1" x14ac:dyDescent="0.35">
      <c r="A22" s="7"/>
      <c r="B22" s="7"/>
      <c r="C22" s="7"/>
      <c r="D22" s="7"/>
      <c r="E22" s="7"/>
      <c r="F22" s="7"/>
      <c r="G22" s="7"/>
      <c r="H22" s="7"/>
    </row>
    <row r="23" spans="1:9" ht="30" x14ac:dyDescent="0.3">
      <c r="A23" s="59" t="s">
        <v>0</v>
      </c>
      <c r="B23" s="60" t="s">
        <v>1</v>
      </c>
      <c r="C23" s="60" t="s">
        <v>2</v>
      </c>
      <c r="D23" s="60" t="s">
        <v>3</v>
      </c>
      <c r="E23" s="61" t="s">
        <v>5</v>
      </c>
      <c r="F23" s="61" t="s">
        <v>6</v>
      </c>
      <c r="G23" s="61" t="s">
        <v>19</v>
      </c>
      <c r="H23" s="62" t="s">
        <v>17</v>
      </c>
    </row>
    <row r="24" spans="1:9" ht="45.75" customHeight="1" x14ac:dyDescent="0.3">
      <c r="A24" s="17">
        <v>1</v>
      </c>
      <c r="B24" s="31" t="s">
        <v>29</v>
      </c>
      <c r="C24" s="17" t="s">
        <v>22</v>
      </c>
      <c r="D24" s="17">
        <v>1</v>
      </c>
      <c r="E24" s="18"/>
      <c r="F24" s="18">
        <v>50000</v>
      </c>
      <c r="G24" s="18">
        <f>E24*D24</f>
        <v>0</v>
      </c>
      <c r="H24" s="63">
        <f>F24*D24</f>
        <v>50000</v>
      </c>
      <c r="I24" s="13"/>
    </row>
    <row r="25" spans="1:9" ht="69" customHeight="1" x14ac:dyDescent="0.3">
      <c r="A25" s="17">
        <v>2</v>
      </c>
      <c r="B25" s="31" t="s">
        <v>32</v>
      </c>
      <c r="C25" s="17" t="s">
        <v>33</v>
      </c>
      <c r="D25" s="17">
        <v>160</v>
      </c>
      <c r="E25" s="18">
        <v>7950</v>
      </c>
      <c r="F25" s="18">
        <v>1000</v>
      </c>
      <c r="G25" s="18">
        <f>E25*D25</f>
        <v>1272000</v>
      </c>
      <c r="H25" s="63">
        <f>F25*D25</f>
        <v>160000</v>
      </c>
      <c r="I25" s="13"/>
    </row>
    <row r="26" spans="1:9" ht="38.25" customHeight="1" x14ac:dyDescent="0.3">
      <c r="A26" s="17">
        <v>3</v>
      </c>
      <c r="B26" s="31" t="s">
        <v>34</v>
      </c>
      <c r="C26" s="17" t="s">
        <v>22</v>
      </c>
      <c r="D26" s="17">
        <v>1</v>
      </c>
      <c r="E26" s="18">
        <v>25000</v>
      </c>
      <c r="F26" s="18">
        <v>15000</v>
      </c>
      <c r="G26" s="18">
        <f>E26*D26</f>
        <v>25000</v>
      </c>
      <c r="H26" s="63">
        <f>F26*D26</f>
        <v>15000</v>
      </c>
      <c r="I26" s="13"/>
    </row>
    <row r="27" spans="1:9" ht="40.5" customHeight="1" x14ac:dyDescent="0.3">
      <c r="A27" s="17">
        <v>4</v>
      </c>
      <c r="B27" s="31" t="s">
        <v>30</v>
      </c>
      <c r="C27" s="17" t="s">
        <v>22</v>
      </c>
      <c r="D27" s="17">
        <v>1</v>
      </c>
      <c r="E27" s="18">
        <v>75000</v>
      </c>
      <c r="F27" s="18">
        <v>25000</v>
      </c>
      <c r="G27" s="18">
        <f t="shared" ref="G27" si="0">E27*D27</f>
        <v>75000</v>
      </c>
      <c r="H27" s="63">
        <f t="shared" ref="H27" si="1">F27*D27</f>
        <v>25000</v>
      </c>
      <c r="I27" s="13"/>
    </row>
    <row r="28" spans="1:9" ht="34.5" customHeight="1" thickBot="1" x14ac:dyDescent="0.35">
      <c r="A28" s="79">
        <v>5</v>
      </c>
      <c r="B28" s="80" t="s">
        <v>31</v>
      </c>
      <c r="C28" s="79" t="s">
        <v>22</v>
      </c>
      <c r="D28" s="79">
        <v>1</v>
      </c>
      <c r="E28" s="81">
        <v>0</v>
      </c>
      <c r="F28" s="81">
        <v>15000</v>
      </c>
      <c r="G28" s="81">
        <f t="shared" ref="G28" si="2">E28*D28</f>
        <v>0</v>
      </c>
      <c r="H28" s="82">
        <f t="shared" ref="H28" si="3">F28*D28</f>
        <v>15000</v>
      </c>
      <c r="I28" s="13"/>
    </row>
    <row r="29" spans="1:9" ht="19.5" thickTop="1" x14ac:dyDescent="0.3">
      <c r="A29" s="89" t="s">
        <v>8</v>
      </c>
      <c r="B29" s="89"/>
      <c r="C29" s="89"/>
      <c r="D29" s="89"/>
      <c r="E29" s="89"/>
      <c r="F29" s="89"/>
      <c r="G29" s="78">
        <f>SUM(G24:G28)</f>
        <v>1372000</v>
      </c>
      <c r="H29" s="78">
        <f>SUM(H24:H28)</f>
        <v>265000</v>
      </c>
      <c r="I29" s="13"/>
    </row>
    <row r="30" spans="1:9" x14ac:dyDescent="0.3">
      <c r="A30" s="89" t="s">
        <v>23</v>
      </c>
      <c r="B30" s="89"/>
      <c r="C30" s="89"/>
      <c r="D30" s="89"/>
      <c r="E30" s="89"/>
      <c r="F30" s="89"/>
      <c r="G30" s="20">
        <v>0</v>
      </c>
      <c r="H30" s="20">
        <f>H29*15%</f>
        <v>39750</v>
      </c>
      <c r="I30" s="13"/>
    </row>
    <row r="31" spans="1:9" x14ac:dyDescent="0.3">
      <c r="A31" s="89" t="s">
        <v>35</v>
      </c>
      <c r="B31" s="89"/>
      <c r="C31" s="89"/>
      <c r="D31" s="89"/>
      <c r="E31" s="89"/>
      <c r="F31" s="89"/>
      <c r="G31" s="20">
        <f>G30+G29</f>
        <v>1372000</v>
      </c>
      <c r="H31" s="20">
        <f>H30+H29</f>
        <v>304750</v>
      </c>
      <c r="I31" s="13"/>
    </row>
    <row r="32" spans="1:9" ht="19.5" thickBot="1" x14ac:dyDescent="0.35">
      <c r="A32" s="89" t="s">
        <v>11</v>
      </c>
      <c r="B32" s="89"/>
      <c r="C32" s="89"/>
      <c r="D32" s="89"/>
      <c r="E32" s="89"/>
      <c r="F32" s="89"/>
      <c r="G32" s="67"/>
      <c r="H32" s="67">
        <f>H31+G31</f>
        <v>1676750</v>
      </c>
      <c r="I32" s="13"/>
    </row>
    <row r="33" spans="1:18" ht="10.5" hidden="1" customHeight="1" thickBot="1" x14ac:dyDescent="0.35">
      <c r="A33" s="10"/>
      <c r="B33" s="8"/>
      <c r="C33" s="8"/>
      <c r="D33" s="8"/>
      <c r="E33" s="8"/>
      <c r="F33" s="8"/>
      <c r="G33" s="8"/>
      <c r="H33" s="9"/>
      <c r="J33" s="14"/>
    </row>
    <row r="34" spans="1:18" hidden="1" x14ac:dyDescent="0.3">
      <c r="A34" s="90" t="s">
        <v>14</v>
      </c>
      <c r="B34" s="90"/>
      <c r="C34" s="90"/>
      <c r="D34" s="90"/>
      <c r="E34" s="90"/>
      <c r="F34" s="90"/>
      <c r="G34" s="90"/>
      <c r="H34" s="90"/>
      <c r="J34" s="14"/>
    </row>
    <row r="35" spans="1:18" ht="23.25" hidden="1" x14ac:dyDescent="0.3">
      <c r="A35" s="91" t="s">
        <v>18</v>
      </c>
      <c r="B35" s="91"/>
      <c r="C35" s="91"/>
      <c r="D35" s="91"/>
      <c r="E35" s="91"/>
      <c r="F35" s="91"/>
      <c r="G35" s="91"/>
      <c r="H35" s="91"/>
    </row>
    <row r="36" spans="1:18" ht="9" hidden="1" customHeight="1" thickBot="1" x14ac:dyDescent="0.35">
      <c r="A36" s="7"/>
      <c r="B36" s="7"/>
      <c r="C36" s="7"/>
      <c r="D36" s="7"/>
      <c r="E36" s="7"/>
      <c r="F36" s="7"/>
      <c r="G36" s="7"/>
      <c r="H36" s="7"/>
    </row>
    <row r="37" spans="1:18" ht="30.75" hidden="1" thickBot="1" x14ac:dyDescent="0.35">
      <c r="A37" s="32" t="s">
        <v>0</v>
      </c>
      <c r="B37" s="33" t="s">
        <v>1</v>
      </c>
      <c r="C37" s="33" t="s">
        <v>2</v>
      </c>
      <c r="D37" s="33" t="s">
        <v>3</v>
      </c>
      <c r="E37" s="34" t="s">
        <v>5</v>
      </c>
      <c r="F37" s="34" t="s">
        <v>6</v>
      </c>
      <c r="G37" s="34" t="s">
        <v>19</v>
      </c>
      <c r="H37" s="35" t="s">
        <v>17</v>
      </c>
    </row>
    <row r="38" spans="1:18" ht="56.25" hidden="1" customHeight="1" thickBot="1" x14ac:dyDescent="0.35">
      <c r="A38" s="50">
        <v>1</v>
      </c>
      <c r="B38" s="36" t="s">
        <v>20</v>
      </c>
      <c r="C38" s="37" t="s">
        <v>9</v>
      </c>
      <c r="D38" s="37">
        <v>1</v>
      </c>
      <c r="E38" s="38">
        <v>350000</v>
      </c>
      <c r="F38" s="38">
        <v>8000</v>
      </c>
      <c r="G38" s="38">
        <f>E38*D38</f>
        <v>350000</v>
      </c>
      <c r="H38" s="39">
        <f>F38*D38</f>
        <v>8000</v>
      </c>
    </row>
    <row r="39" spans="1:18" ht="48" hidden="1" customHeight="1" x14ac:dyDescent="0.3">
      <c r="A39" s="53">
        <v>2</v>
      </c>
      <c r="B39" s="54" t="s">
        <v>21</v>
      </c>
      <c r="C39" s="55" t="s">
        <v>9</v>
      </c>
      <c r="D39" s="55">
        <v>1</v>
      </c>
      <c r="E39" s="56">
        <v>980000</v>
      </c>
      <c r="F39" s="56">
        <v>15000</v>
      </c>
      <c r="G39" s="56">
        <f>E39*D39</f>
        <v>980000</v>
      </c>
      <c r="H39" s="57">
        <f>F39*D39</f>
        <v>15000</v>
      </c>
    </row>
    <row r="40" spans="1:18" ht="22.5" hidden="1" customHeight="1" thickBot="1" x14ac:dyDescent="0.35">
      <c r="A40" s="40"/>
      <c r="B40" s="41"/>
      <c r="C40" s="42"/>
      <c r="D40" s="42"/>
      <c r="E40" s="43"/>
      <c r="F40" s="43"/>
      <c r="G40" s="43"/>
      <c r="H40" s="44"/>
    </row>
    <row r="41" spans="1:18" hidden="1" x14ac:dyDescent="0.3">
      <c r="A41" s="92" t="s">
        <v>8</v>
      </c>
      <c r="B41" s="93"/>
      <c r="C41" s="93"/>
      <c r="D41" s="93"/>
      <c r="E41" s="93"/>
      <c r="F41" s="94"/>
      <c r="G41" s="45">
        <f>SUM(G38:G40)</f>
        <v>1330000</v>
      </c>
      <c r="H41" s="46">
        <f>SUM(H38:H40)</f>
        <v>23000</v>
      </c>
      <c r="I41" s="13"/>
    </row>
    <row r="42" spans="1:18" hidden="1" x14ac:dyDescent="0.3">
      <c r="A42" s="95" t="s">
        <v>13</v>
      </c>
      <c r="B42" s="96"/>
      <c r="C42" s="96"/>
      <c r="D42" s="96"/>
      <c r="E42" s="96"/>
      <c r="F42" s="97"/>
      <c r="G42" s="20">
        <v>0</v>
      </c>
      <c r="H42" s="47">
        <f>H41*13%</f>
        <v>2990</v>
      </c>
      <c r="I42" s="13"/>
    </row>
    <row r="43" spans="1:18" ht="19.5" hidden="1" thickBot="1" x14ac:dyDescent="0.35">
      <c r="A43" s="98" t="s">
        <v>12</v>
      </c>
      <c r="B43" s="99"/>
      <c r="C43" s="99"/>
      <c r="D43" s="99"/>
      <c r="E43" s="99"/>
      <c r="F43" s="100"/>
      <c r="G43" s="48">
        <f>G42+G41</f>
        <v>1330000</v>
      </c>
      <c r="H43" s="49">
        <f>H42+H41</f>
        <v>25990</v>
      </c>
      <c r="I43" s="13"/>
    </row>
    <row r="44" spans="1:18" ht="19.5" hidden="1" thickBot="1" x14ac:dyDescent="0.35">
      <c r="A44" s="101" t="s">
        <v>11</v>
      </c>
      <c r="B44" s="102"/>
      <c r="C44" s="102"/>
      <c r="D44" s="102"/>
      <c r="E44" s="102"/>
      <c r="F44" s="103"/>
      <c r="G44" s="51"/>
      <c r="H44" s="52">
        <f>H43+G43</f>
        <v>1355990</v>
      </c>
      <c r="I44" s="13"/>
    </row>
    <row r="45" spans="1:18" ht="5.25" customHeight="1" thickTop="1" x14ac:dyDescent="0.3">
      <c r="A45" s="10"/>
      <c r="B45" s="8"/>
      <c r="C45" s="8"/>
      <c r="D45" s="8"/>
      <c r="E45" s="8"/>
      <c r="F45" s="8"/>
      <c r="G45" s="8"/>
      <c r="H45" s="9"/>
      <c r="I45" s="13"/>
    </row>
    <row r="46" spans="1:18" x14ac:dyDescent="0.3">
      <c r="A46" s="104"/>
      <c r="B46" s="104"/>
      <c r="C46" s="104"/>
      <c r="D46" s="104"/>
      <c r="E46" s="104"/>
      <c r="F46" s="104"/>
      <c r="G46" s="58"/>
      <c r="H46" s="58"/>
      <c r="I46" s="13"/>
    </row>
    <row r="47" spans="1:18" ht="1.5" customHeight="1" x14ac:dyDescent="0.3">
      <c r="A47" s="10"/>
      <c r="B47" s="8"/>
      <c r="C47" s="8"/>
      <c r="D47" s="8"/>
      <c r="E47" s="8"/>
      <c r="F47" s="8"/>
      <c r="G47" s="8"/>
      <c r="H47" s="9"/>
      <c r="J47" s="14"/>
    </row>
    <row r="48" spans="1:18" s="25" customFormat="1" ht="15.75" x14ac:dyDescent="0.25">
      <c r="A48" s="85" t="s">
        <v>4</v>
      </c>
      <c r="B48" s="85"/>
      <c r="C48" s="26"/>
      <c r="D48" s="26"/>
      <c r="E48" s="26"/>
      <c r="F48" s="26"/>
      <c r="G48" s="26"/>
      <c r="H48" s="64"/>
      <c r="I48" s="65"/>
      <c r="J48" s="66"/>
      <c r="M48" s="64"/>
      <c r="Q48" s="66"/>
      <c r="R48" s="66"/>
    </row>
    <row r="49" spans="5:15" x14ac:dyDescent="0.3">
      <c r="F49" s="8"/>
      <c r="G49" s="12"/>
      <c r="H49" s="9"/>
      <c r="M49" s="2"/>
    </row>
    <row r="50" spans="5:15" ht="21" x14ac:dyDescent="0.35">
      <c r="E50" s="84"/>
      <c r="F50" s="84"/>
      <c r="G50" s="84"/>
      <c r="H50" s="16"/>
      <c r="I50" s="15"/>
      <c r="J50" s="13"/>
      <c r="M50" s="2"/>
      <c r="O50" s="2"/>
    </row>
    <row r="51" spans="5:15" x14ac:dyDescent="0.3">
      <c r="M51" s="2"/>
      <c r="O51" s="13"/>
    </row>
    <row r="52" spans="5:15" x14ac:dyDescent="0.3">
      <c r="E52" s="84"/>
      <c r="F52" s="84"/>
      <c r="G52" s="68"/>
      <c r="O52" s="13"/>
    </row>
    <row r="53" spans="5:15" x14ac:dyDescent="0.3">
      <c r="E53" s="84"/>
      <c r="F53" s="84"/>
      <c r="G53" s="69"/>
      <c r="O53" s="13"/>
    </row>
    <row r="54" spans="5:15" x14ac:dyDescent="0.3">
      <c r="E54" s="105"/>
      <c r="F54" s="105"/>
    </row>
    <row r="55" spans="5:15" x14ac:dyDescent="0.3">
      <c r="E55" s="105"/>
      <c r="F55" s="105"/>
    </row>
    <row r="57" spans="5:15" x14ac:dyDescent="0.3">
      <c r="I57" s="70"/>
    </row>
  </sheetData>
  <mergeCells count="25">
    <mergeCell ref="E52:F52"/>
    <mergeCell ref="E53:F53"/>
    <mergeCell ref="E54:F54"/>
    <mergeCell ref="E55:F55"/>
    <mergeCell ref="A10:B10"/>
    <mergeCell ref="A12:H12"/>
    <mergeCell ref="A30:F30"/>
    <mergeCell ref="A31:F31"/>
    <mergeCell ref="A32:F32"/>
    <mergeCell ref="A8:C8"/>
    <mergeCell ref="E50:G50"/>
    <mergeCell ref="A48:B48"/>
    <mergeCell ref="A13:B13"/>
    <mergeCell ref="G14:H14"/>
    <mergeCell ref="A16:H16"/>
    <mergeCell ref="A18:H19"/>
    <mergeCell ref="A29:F29"/>
    <mergeCell ref="A34:H34"/>
    <mergeCell ref="A21:H21"/>
    <mergeCell ref="A35:H35"/>
    <mergeCell ref="A41:F41"/>
    <mergeCell ref="A42:F42"/>
    <mergeCell ref="A43:F43"/>
    <mergeCell ref="A44:F44"/>
    <mergeCell ref="A46:F46"/>
  </mergeCells>
  <printOptions horizontalCentered="1"/>
  <pageMargins left="0" right="0" top="0" bottom="0" header="0.3" footer="0.3"/>
  <pageSetup paperSize="9" orientation="portrait" r:id="rId1"/>
  <rowBreaks count="1" manualBreakCount="1">
    <brk id="51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2025-02-13T12:17:20Z</dcterms:modified>
</cp:coreProperties>
</file>