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updateLinks="never" defaultThemeVersion="124226"/>
  <xr:revisionPtr revIDLastSave="0" documentId="13_ncr:1_{33E6672D-BC27-4FDF-9D9B-FF85F4D07B1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madina'!$A$2:$O$584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O599" i="12" l="1"/>
  <c r="O598" i="12"/>
  <c r="O597" i="12" l="1"/>
  <c r="E523" i="3" l="1"/>
  <c r="F523" i="3" s="1"/>
  <c r="E522" i="3"/>
  <c r="F522" i="3" s="1"/>
  <c r="E521" i="3"/>
  <c r="F521" i="3" s="1"/>
  <c r="F549" i="3"/>
  <c r="F550" i="3" s="1"/>
  <c r="H551" i="3" s="1"/>
  <c r="C547" i="3"/>
  <c r="C549" i="3" s="1"/>
  <c r="E544" i="3"/>
  <c r="F544" i="3" s="1"/>
  <c r="E543" i="3"/>
  <c r="F543" i="3" s="1"/>
  <c r="E542" i="3"/>
  <c r="F542" i="3" s="1"/>
  <c r="E541" i="3"/>
  <c r="F541" i="3" s="1"/>
  <c r="H548" i="3" l="1"/>
  <c r="H549" i="3" s="1"/>
  <c r="H552" i="3" s="1"/>
  <c r="C548" i="3"/>
  <c r="C551" i="3" s="1"/>
  <c r="C552" i="3" s="1"/>
  <c r="C553" i="3" s="1"/>
  <c r="O596" i="12" l="1"/>
  <c r="O595" i="12"/>
  <c r="O594" i="12"/>
  <c r="G589" i="12" l="1"/>
  <c r="O593" i="12" l="1"/>
  <c r="O592" i="12"/>
  <c r="O591" i="12"/>
  <c r="O590" i="12"/>
  <c r="G582" i="12" l="1"/>
  <c r="G581" i="12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F533" i="3" s="1"/>
  <c r="H534" i="3" s="1"/>
  <c r="C530" i="3"/>
  <c r="C531" i="3" s="1"/>
  <c r="C534" i="3" s="1"/>
  <c r="C535" i="3" s="1"/>
  <c r="C536" i="3" s="1"/>
  <c r="E527" i="3"/>
  <c r="F527" i="3" s="1"/>
  <c r="H531" i="3" l="1"/>
  <c r="H532" i="3" s="1"/>
  <c r="H535" i="3" s="1"/>
  <c r="C532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24" i="13"/>
  <c r="M22" i="13"/>
  <c r="M19" i="13"/>
  <c r="K18" i="13"/>
  <c r="G22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G583" i="12" s="1"/>
  <c r="G584" i="12" s="1"/>
  <c r="G585" i="12" s="1"/>
  <c r="G586" i="12" s="1"/>
  <c r="G587" i="12" s="1"/>
  <c r="G588" i="12" s="1"/>
  <c r="N8" i="6"/>
  <c r="M470" i="12" l="1"/>
  <c r="G12" i="13" l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7" i="6" l="1"/>
  <c r="H26" i="6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E307" i="3"/>
  <c r="F307" i="3" s="1"/>
  <c r="E306" i="3"/>
  <c r="F306" i="3" s="1"/>
  <c r="E304" i="3" l="1"/>
  <c r="F304" i="3" s="1"/>
  <c r="E303" i="3"/>
  <c r="F303" i="3" s="1"/>
  <c r="G137" i="12" l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<sst xmlns="http://schemas.openxmlformats.org/spreadsheetml/2006/main" count="10976" uniqueCount="8472">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</sst>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entury Gothic"/>
      <family val="2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3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165" fontId="126" fillId="0" borderId="11" xfId="4" applyNumberFormat="1" applyFont="1" applyBorder="1" applyAlignment="1">
      <alignment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606" workbookViewId="0">
      <selection activeCell="A1625" sqref="A1625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4"/>
      <c r="B1" s="764"/>
      <c r="C1" s="764"/>
      <c r="D1" s="764"/>
      <c r="E1" s="765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6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7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7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7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8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9" t="s">
        <v>3196</v>
      </c>
      <c r="F1120" s="769"/>
      <c r="G1120" s="769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70" t="s">
        <v>4117</v>
      </c>
      <c r="B1490" s="772"/>
      <c r="C1490" s="774" t="s">
        <v>4118</v>
      </c>
      <c r="D1490" s="776"/>
      <c r="E1490" s="776"/>
    </row>
    <row r="1491" spans="1:5" ht="26.45" customHeight="1" x14ac:dyDescent="0.25">
      <c r="A1491" s="771"/>
      <c r="B1491" s="773"/>
      <c r="C1491" s="775"/>
      <c r="D1491" s="777"/>
      <c r="E1491" s="777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8459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8" t="s">
        <v>4925</v>
      </c>
      <c r="D1803" s="778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9" t="s">
        <v>5164</v>
      </c>
      <c r="I1893" s="779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80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80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1" t="s">
        <v>5481</v>
      </c>
      <c r="E2010" s="782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3" t="s">
        <v>5573</v>
      </c>
      <c r="G2048" s="783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3" t="s">
        <v>5904</v>
      </c>
      <c r="D2183" s="763"/>
      <c r="E2183" s="763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60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1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1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2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5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5"/>
      <c r="B2303" s="63" t="s">
        <v>6193</v>
      </c>
      <c r="C2303" s="241"/>
      <c r="D2303" s="289"/>
      <c r="E2303" s="200"/>
    </row>
    <row r="2304" spans="1:5" ht="20.25" customHeight="1" x14ac:dyDescent="0.3">
      <c r="A2304" s="755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56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56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57" t="s">
        <v>6516</v>
      </c>
      <c r="E2443" s="757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58" t="s">
        <v>6524</v>
      </c>
      <c r="C2446" s="758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59" t="s">
        <v>8123</v>
      </c>
      <c r="C2687" s="759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8145</v>
      </c>
      <c r="B2693" s="44" t="s">
        <v>5512</v>
      </c>
    </row>
    <row r="2694" spans="1:3" ht="23.25" x14ac:dyDescent="0.35">
      <c r="A2694" s="43" t="s">
        <v>8218</v>
      </c>
      <c r="B2694" s="44" t="s">
        <v>8219</v>
      </c>
    </row>
    <row r="2695" spans="1:3" ht="23.25" x14ac:dyDescent="0.35">
      <c r="A2695" s="43" t="s">
        <v>8223</v>
      </c>
      <c r="B2695" s="44" t="s">
        <v>8222</v>
      </c>
    </row>
    <row r="2696" spans="1:3" ht="23.25" x14ac:dyDescent="0.35">
      <c r="A2696" s="43" t="s">
        <v>8236</v>
      </c>
      <c r="B2696" s="44" t="s">
        <v>8237</v>
      </c>
      <c r="C2696" s="45" t="s">
        <v>8238</v>
      </c>
    </row>
    <row r="2697" spans="1:3" ht="23.25" x14ac:dyDescent="0.35">
      <c r="A2697" s="43" t="s">
        <v>8244</v>
      </c>
      <c r="B2697" s="44" t="s">
        <v>8243</v>
      </c>
    </row>
    <row r="2698" spans="1:3" ht="23.25" x14ac:dyDescent="0.35">
      <c r="A2698" s="43" t="s">
        <v>8284</v>
      </c>
      <c r="B2698" s="44" t="s">
        <v>8285</v>
      </c>
      <c r="C2698" s="45" t="s">
        <v>8286</v>
      </c>
    </row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4" t="s">
        <v>7380</v>
      </c>
      <c r="B1" s="785"/>
      <c r="C1" s="541"/>
      <c r="D1" s="784" t="s">
        <v>7379</v>
      </c>
      <c r="E1" s="785"/>
      <c r="F1" s="541"/>
      <c r="G1" s="784" t="s">
        <v>7370</v>
      </c>
      <c r="H1" s="785"/>
      <c r="I1" s="541"/>
      <c r="J1" s="784" t="s">
        <v>7364</v>
      </c>
      <c r="K1" s="785"/>
      <c r="L1" s="541"/>
      <c r="M1" s="784" t="s">
        <v>7351</v>
      </c>
      <c r="N1" s="785"/>
      <c r="O1" s="541"/>
      <c r="P1" s="784" t="s">
        <v>7350</v>
      </c>
      <c r="Q1" s="785"/>
      <c r="R1" s="541"/>
      <c r="S1" s="784" t="s">
        <v>7340</v>
      </c>
      <c r="T1" s="785"/>
      <c r="U1" s="541"/>
      <c r="V1" s="784" t="s">
        <v>7316</v>
      </c>
      <c r="W1" s="785"/>
      <c r="X1" s="541"/>
      <c r="Y1" s="784" t="s">
        <v>7301</v>
      </c>
      <c r="Z1" s="785"/>
      <c r="AA1" s="541"/>
      <c r="AB1" s="784" t="s">
        <v>7298</v>
      </c>
      <c r="AC1" s="785"/>
      <c r="AD1" s="541"/>
      <c r="AE1" s="784" t="s">
        <v>7295</v>
      </c>
      <c r="AF1" s="785"/>
      <c r="AG1" s="541"/>
      <c r="AH1" s="784" t="s">
        <v>7282</v>
      </c>
      <c r="AI1" s="785"/>
      <c r="AJ1" s="541"/>
      <c r="AK1" s="784" t="s">
        <v>7262</v>
      </c>
      <c r="AL1" s="785"/>
      <c r="AM1" s="541"/>
      <c r="AN1" s="784" t="s">
        <v>7258</v>
      </c>
      <c r="AO1" s="785"/>
      <c r="AP1" s="541"/>
      <c r="AQ1" s="784" t="s">
        <v>7255</v>
      </c>
      <c r="AR1" s="785"/>
      <c r="AS1" s="541"/>
      <c r="AT1" s="784" t="s">
        <v>7185</v>
      </c>
      <c r="AU1" s="785"/>
      <c r="AV1" s="541"/>
      <c r="AW1" s="784" t="s">
        <v>7186</v>
      </c>
      <c r="AX1" s="785"/>
      <c r="AY1" s="542"/>
      <c r="AZ1" s="784" t="s">
        <v>7187</v>
      </c>
      <c r="BA1" s="785"/>
      <c r="BC1" s="784" t="s">
        <v>7188</v>
      </c>
      <c r="BD1" s="785"/>
      <c r="BE1" s="542"/>
      <c r="BF1" s="784" t="s">
        <v>7189</v>
      </c>
      <c r="BG1" s="785"/>
      <c r="BI1" s="784" t="s">
        <v>7190</v>
      </c>
      <c r="BJ1" s="785"/>
      <c r="BK1" s="543"/>
      <c r="BL1" s="788" t="s">
        <v>7191</v>
      </c>
      <c r="BM1" s="789"/>
      <c r="BN1" s="543"/>
      <c r="BO1" s="543"/>
      <c r="BP1" s="788" t="s">
        <v>7191</v>
      </c>
      <c r="BQ1" s="789"/>
      <c r="BS1" s="788" t="s">
        <v>7192</v>
      </c>
      <c r="BT1" s="789"/>
      <c r="BV1" s="788" t="s">
        <v>7192</v>
      </c>
      <c r="BW1" s="789"/>
      <c r="BY1" s="788" t="s">
        <v>7192</v>
      </c>
      <c r="BZ1" s="789"/>
    </row>
    <row r="2" spans="1:78" s="449" customFormat="1" ht="18" customHeight="1" x14ac:dyDescent="0.35">
      <c r="A2" s="786"/>
      <c r="B2" s="787"/>
      <c r="C2" s="544"/>
      <c r="D2" s="786"/>
      <c r="E2" s="787"/>
      <c r="F2" s="544"/>
      <c r="G2" s="786"/>
      <c r="H2" s="787"/>
      <c r="I2" s="544"/>
      <c r="J2" s="786"/>
      <c r="K2" s="787"/>
      <c r="L2" s="544"/>
      <c r="M2" s="786"/>
      <c r="N2" s="787"/>
      <c r="O2" s="544"/>
      <c r="P2" s="786"/>
      <c r="Q2" s="787"/>
      <c r="R2" s="544"/>
      <c r="S2" s="786"/>
      <c r="T2" s="787"/>
      <c r="U2" s="544"/>
      <c r="V2" s="786"/>
      <c r="W2" s="787"/>
      <c r="X2" s="544"/>
      <c r="Y2" s="786"/>
      <c r="Z2" s="787"/>
      <c r="AA2" s="544"/>
      <c r="AB2" s="786"/>
      <c r="AC2" s="787"/>
      <c r="AD2" s="544"/>
      <c r="AE2" s="786"/>
      <c r="AF2" s="787"/>
      <c r="AG2" s="544"/>
      <c r="AH2" s="786"/>
      <c r="AI2" s="787"/>
      <c r="AJ2" s="544"/>
      <c r="AK2" s="786"/>
      <c r="AL2" s="787"/>
      <c r="AM2" s="544"/>
      <c r="AN2" s="786"/>
      <c r="AO2" s="787"/>
      <c r="AP2" s="544"/>
      <c r="AQ2" s="786"/>
      <c r="AR2" s="787"/>
      <c r="AS2" s="544"/>
      <c r="AT2" s="786"/>
      <c r="AU2" s="787"/>
      <c r="AV2" s="544"/>
      <c r="AW2" s="786"/>
      <c r="AX2" s="787"/>
      <c r="AY2" s="545"/>
      <c r="AZ2" s="786"/>
      <c r="BA2" s="787"/>
      <c r="BC2" s="786"/>
      <c r="BD2" s="787"/>
      <c r="BE2" s="545"/>
      <c r="BF2" s="786"/>
      <c r="BG2" s="787"/>
      <c r="BI2" s="786"/>
      <c r="BJ2" s="787"/>
      <c r="BK2" s="546"/>
      <c r="BL2" s="790"/>
      <c r="BM2" s="791"/>
      <c r="BN2" s="546"/>
      <c r="BO2" s="546"/>
      <c r="BP2" s="790"/>
      <c r="BQ2" s="791"/>
      <c r="BS2" s="790"/>
      <c r="BT2" s="791"/>
      <c r="BV2" s="790"/>
      <c r="BW2" s="791"/>
      <c r="BY2" s="790"/>
      <c r="BZ2" s="791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76"/>
  <sheetViews>
    <sheetView tabSelected="1" zoomScaleNormal="100" workbookViewId="0">
      <pane ySplit="2" topLeftCell="A586" activePane="bottomLeft" state="frozen"/>
      <selection pane="bottomLeft" activeCell="O599" sqref="O599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2" t="s">
        <v>7387</v>
      </c>
      <c r="B1" s="792"/>
      <c r="C1" s="792"/>
      <c r="D1" s="792"/>
      <c r="E1" s="792"/>
      <c r="F1" s="792"/>
      <c r="G1" s="792"/>
      <c r="I1" s="792" t="s">
        <v>7489</v>
      </c>
      <c r="J1" s="792"/>
      <c r="K1" s="792"/>
      <c r="L1" s="792"/>
      <c r="M1" s="792"/>
      <c r="N1" s="792"/>
      <c r="O1" s="792"/>
      <c r="R1" s="793" t="s">
        <v>7529</v>
      </c>
      <c r="S1" s="793"/>
      <c r="T1" s="793"/>
      <c r="U1" s="793"/>
      <c r="V1" s="793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SUM(E288:E1149)</f>
        <v>86206991.849999994</v>
      </c>
      <c r="Q4" s="373">
        <f>P4+P5</f>
        <v>180199826.53999999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SUM(M93:M1910)</f>
        <v>93992834.689999998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133138609.84999999</v>
      </c>
      <c r="Q8" s="9">
        <f>SUM(M:M)</f>
        <v>117679839.02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133138601</v>
      </c>
      <c r="Q9" s="9">
        <f>SUM(N:N)</f>
        <v>118301436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-8.8499999940395355</v>
      </c>
      <c r="Q11" s="373">
        <f>Q9-Q8</f>
        <v>621596.98000000417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SUM(F374:F35002)</f>
        <v>48803762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SUM(N262:N26501)</f>
        <v>55842860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104646622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8131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8142</v>
      </c>
      <c r="K431" s="739" t="s">
        <v>7985</v>
      </c>
      <c r="L431" s="719" t="s">
        <v>8130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8133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8134</v>
      </c>
      <c r="L433" s="719" t="s">
        <v>8132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8135</v>
      </c>
      <c r="L434" s="719" t="s">
        <v>8136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8137</v>
      </c>
      <c r="L435" s="719" t="s">
        <v>8138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8144</v>
      </c>
      <c r="L436" s="719" t="s">
        <v>8139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8140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8146</v>
      </c>
      <c r="L438" s="719" t="s">
        <v>8148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8147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8151</v>
      </c>
      <c r="L441" s="719" t="s">
        <v>8149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8150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8156</v>
      </c>
      <c r="L445" s="719" t="s">
        <v>8155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8144</v>
      </c>
      <c r="L446" s="719" t="s">
        <v>8139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8158</v>
      </c>
      <c r="L447" s="719" t="s">
        <v>8157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8159</v>
      </c>
      <c r="L448" s="719" t="s">
        <v>8160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8161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8162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8158</v>
      </c>
      <c r="L451" s="719" t="s">
        <v>8157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8163</v>
      </c>
      <c r="L452" s="719" t="s">
        <v>8164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8163</v>
      </c>
      <c r="L453" s="719" t="s">
        <v>8164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8175</v>
      </c>
      <c r="L454" s="719" t="s">
        <v>8176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8177</v>
      </c>
      <c r="K455" s="739" t="s">
        <v>7983</v>
      </c>
      <c r="L455" s="719" t="s">
        <v>8133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8178</v>
      </c>
      <c r="L456" s="719" t="s">
        <v>8179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8180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8188</v>
      </c>
      <c r="K458" s="739" t="s">
        <v>7985</v>
      </c>
      <c r="L458" s="719" t="s">
        <v>8181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8189</v>
      </c>
      <c r="K459" s="739" t="s">
        <v>8182</v>
      </c>
      <c r="L459" s="719" t="s">
        <v>8183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8184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8187</v>
      </c>
      <c r="K462" s="739" t="s">
        <v>8185</v>
      </c>
      <c r="L462" s="719" t="s">
        <v>8186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8190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8191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8192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8189</v>
      </c>
      <c r="K466" s="739" t="s">
        <v>7985</v>
      </c>
      <c r="L466" s="719" t="s">
        <v>8193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8194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8196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8195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8207</v>
      </c>
      <c r="L471" s="719" t="s">
        <v>8197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8143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8175</v>
      </c>
      <c r="L472" s="719" t="s">
        <v>8176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8189</v>
      </c>
      <c r="K473" s="739" t="s">
        <v>8021</v>
      </c>
      <c r="L473" s="719" t="s">
        <v>8198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8199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8200</v>
      </c>
      <c r="K475" s="739" t="s">
        <v>8201</v>
      </c>
      <c r="L475" s="719" t="s">
        <v>8202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8204</v>
      </c>
      <c r="L476" s="719" t="s">
        <v>8203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8205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8206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8133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8208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8210</v>
      </c>
      <c r="L482" s="719" t="s">
        <v>8209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8211</v>
      </c>
      <c r="L483" s="719" t="s">
        <v>8214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8143</v>
      </c>
      <c r="C484" s="739"/>
      <c r="D484" s="719" t="s">
        <v>8141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8213</v>
      </c>
      <c r="L484" s="719" t="s">
        <v>8212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8143</v>
      </c>
      <c r="C485" s="739" t="s">
        <v>1935</v>
      </c>
      <c r="D485" s="719" t="s">
        <v>8152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8215</v>
      </c>
      <c r="L485" s="719" t="s">
        <v>8216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8220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8221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8207</v>
      </c>
      <c r="L488" s="719" t="s">
        <v>8197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8167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8207</v>
      </c>
      <c r="L489" s="719" t="s">
        <v>8197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8168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8133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8169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8227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8228</v>
      </c>
      <c r="L492" s="719" t="s">
        <v>8229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8230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8189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8231</v>
      </c>
      <c r="L495" s="719" t="s">
        <v>8232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8233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8239</v>
      </c>
      <c r="L496" s="719" t="s">
        <v>8240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8189</v>
      </c>
      <c r="C497" s="739" t="s">
        <v>8234</v>
      </c>
      <c r="D497" s="717" t="s">
        <v>8235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8250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8245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8248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8251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8249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8247</v>
      </c>
      <c r="D500" s="719" t="s">
        <v>8246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8257</v>
      </c>
      <c r="D501" s="719" t="s">
        <v>8258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8177</v>
      </c>
      <c r="K501" s="739" t="s">
        <v>8016</v>
      </c>
      <c r="L501" s="719" t="s">
        <v>8265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8245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8252</v>
      </c>
      <c r="D503" s="719" t="s">
        <v>8253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8254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8255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8279</v>
      </c>
      <c r="L505" s="719" t="s">
        <v>8278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8256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8280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8267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8281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8268</v>
      </c>
      <c r="C508" s="739"/>
      <c r="D508" s="719" t="s">
        <v>8273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8282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8270</v>
      </c>
      <c r="C509" s="739"/>
      <c r="D509" s="719" t="s">
        <v>8269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8283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8271</v>
      </c>
      <c r="C510" s="745" t="s">
        <v>8223</v>
      </c>
      <c r="D510" s="719" t="s">
        <v>8272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8287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8143</v>
      </c>
      <c r="C511" s="739" t="s">
        <v>1935</v>
      </c>
      <c r="D511" s="719" t="s">
        <v>8274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8288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8275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8289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8294</v>
      </c>
      <c r="L513" s="719" t="s">
        <v>8293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8292</v>
      </c>
      <c r="K514" s="739" t="s">
        <v>8290</v>
      </c>
      <c r="L514" s="719" t="s">
        <v>8291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8189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8300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8188</v>
      </c>
      <c r="K516" s="739" t="s">
        <v>8295</v>
      </c>
      <c r="L516" s="719" t="s">
        <v>8296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8252</v>
      </c>
      <c r="D517" s="719" t="s">
        <v>8301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8297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8302</v>
      </c>
      <c r="D518" s="717" t="s">
        <v>8303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8298</v>
      </c>
      <c r="K518" s="739" t="s">
        <v>8182</v>
      </c>
      <c r="L518" s="719" t="s">
        <v>8299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8270</v>
      </c>
      <c r="C519" s="745" t="s">
        <v>8027</v>
      </c>
      <c r="D519" s="717" t="s">
        <v>8304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8308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8270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8177</v>
      </c>
      <c r="K520" s="739" t="s">
        <v>8016</v>
      </c>
      <c r="L520" s="719" t="s">
        <v>8309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8305</v>
      </c>
      <c r="C521" s="739" t="s">
        <v>8306</v>
      </c>
      <c r="D521" s="719" t="s">
        <v>8307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8313</v>
      </c>
      <c r="K521" s="739" t="s">
        <v>8312</v>
      </c>
      <c r="L521" s="719" t="s">
        <v>8314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8310</v>
      </c>
      <c r="C522" s="739" t="s">
        <v>8075</v>
      </c>
      <c r="D522" s="719" t="s">
        <v>8311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8302</v>
      </c>
      <c r="L522" s="719" t="s">
        <v>8321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8317</v>
      </c>
      <c r="C523" s="739" t="s">
        <v>8318</v>
      </c>
      <c r="D523" s="719" t="s">
        <v>8316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8322</v>
      </c>
      <c r="L523" s="719" t="s">
        <v>8323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8315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8322</v>
      </c>
      <c r="L524" s="719" t="s">
        <v>8323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8319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8324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8310</v>
      </c>
      <c r="C526" s="739" t="s">
        <v>8024</v>
      </c>
      <c r="D526" s="719" t="s">
        <v>8320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8326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8325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8328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8322</v>
      </c>
      <c r="L529" s="719" t="s">
        <v>8323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8329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8322</v>
      </c>
      <c r="L530" s="719" t="s">
        <v>8323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8327</v>
      </c>
      <c r="D531" s="719" t="s">
        <v>8330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8335</v>
      </c>
      <c r="K531" s="739" t="s">
        <v>7985</v>
      </c>
      <c r="L531" s="719" t="s">
        <v>8334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8331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8335</v>
      </c>
      <c r="K532" s="739" t="s">
        <v>7985</v>
      </c>
      <c r="L532" s="719" t="s">
        <v>8336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8223</v>
      </c>
      <c r="D533" s="719" t="s">
        <v>8332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8337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8333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8338</v>
      </c>
      <c r="K534" s="739" t="s">
        <v>7990</v>
      </c>
      <c r="L534" s="719" t="s">
        <v>8339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8333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8333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8144</v>
      </c>
      <c r="L536" s="719" t="s">
        <v>8344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8340</v>
      </c>
      <c r="C537" s="739" t="s">
        <v>8075</v>
      </c>
      <c r="D537" s="719" t="s">
        <v>8341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8357</v>
      </c>
      <c r="L537" s="719" t="s">
        <v>8358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8343</v>
      </c>
      <c r="C538" s="739" t="s">
        <v>8075</v>
      </c>
      <c r="D538" s="719" t="s">
        <v>8342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8370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8345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8156</v>
      </c>
      <c r="L539" s="719" t="s">
        <v>8371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8144</v>
      </c>
      <c r="L540" s="719" t="s">
        <v>8379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8349</v>
      </c>
      <c r="D541" s="719" t="s">
        <v>8346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8382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8348</v>
      </c>
      <c r="D542" s="719" t="s">
        <v>8347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8382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8351</v>
      </c>
      <c r="D543" s="719" t="s">
        <v>8350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8158</v>
      </c>
      <c r="L543" s="719" t="s">
        <v>8385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8352</v>
      </c>
      <c r="C544" s="739" t="s">
        <v>8353</v>
      </c>
      <c r="D544" s="719" t="s">
        <v>8354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8310</v>
      </c>
      <c r="C545" s="739" t="s">
        <v>8355</v>
      </c>
      <c r="D545" s="719" t="s">
        <v>8356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8390</v>
      </c>
      <c r="K546" s="739" t="s">
        <v>7985</v>
      </c>
      <c r="L546" s="719" t="s">
        <v>8391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8247</v>
      </c>
      <c r="D547" s="719" t="s">
        <v>8246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8393</v>
      </c>
      <c r="K547" s="739" t="s">
        <v>7985</v>
      </c>
      <c r="L547" s="719" t="s">
        <v>8392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8359</v>
      </c>
      <c r="C548" s="745" t="s">
        <v>8360</v>
      </c>
      <c r="D548" s="719" t="s">
        <v>8361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8394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8352</v>
      </c>
      <c r="C549" s="745" t="s">
        <v>8362</v>
      </c>
      <c r="D549" s="719" t="s">
        <v>8363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8395</v>
      </c>
      <c r="L549" s="719" t="s">
        <v>8396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8271</v>
      </c>
      <c r="C550" s="745" t="s">
        <v>8223</v>
      </c>
      <c r="D550" s="719" t="s">
        <v>8364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8397</v>
      </c>
      <c r="L550" s="719" t="s">
        <v>8398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8343</v>
      </c>
      <c r="C551" s="739" t="s">
        <v>8365</v>
      </c>
      <c r="D551" s="719" t="s">
        <v>8366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8399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8372</v>
      </c>
      <c r="D553" s="719" t="s">
        <v>8373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8400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8375</v>
      </c>
      <c r="D554" s="719" t="s">
        <v>8374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8401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8317</v>
      </c>
      <c r="C555" s="739" t="s">
        <v>8318</v>
      </c>
      <c r="D555" s="719" t="s">
        <v>8376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8377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8403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8378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8404</v>
      </c>
      <c r="K557" s="739" t="s">
        <v>8021</v>
      </c>
      <c r="L557" s="719" t="s">
        <v>8405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8383</v>
      </c>
      <c r="D558" s="719" t="s">
        <v>8384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8406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8380</v>
      </c>
      <c r="D559" s="719" t="s">
        <v>8381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8408</v>
      </c>
      <c r="K559" s="739" t="s">
        <v>8182</v>
      </c>
      <c r="L559" s="719" t="s">
        <v>8407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8410</v>
      </c>
      <c r="K560" s="739" t="s">
        <v>8416</v>
      </c>
      <c r="L560" s="719" t="s">
        <v>8409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8387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8413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8386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8417</v>
      </c>
      <c r="K562" s="739" t="s">
        <v>8175</v>
      </c>
      <c r="L562" s="719" t="s">
        <v>8176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8388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8158</v>
      </c>
      <c r="L563" s="719" t="s">
        <v>8418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8389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8207</v>
      </c>
      <c r="L564" s="719" t="s">
        <v>8419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8298</v>
      </c>
      <c r="K565" s="740" t="s">
        <v>8207</v>
      </c>
      <c r="L565" s="719" t="s">
        <v>8420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8402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8298</v>
      </c>
      <c r="K566" s="740" t="s">
        <v>8427</v>
      </c>
      <c r="L566" s="719" t="s">
        <v>8425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8239</v>
      </c>
      <c r="L567" s="719" t="s">
        <v>8426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8189</v>
      </c>
      <c r="C568" s="745" t="s">
        <v>8412</v>
      </c>
      <c r="D568" s="719" t="s">
        <v>8411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8144</v>
      </c>
      <c r="L568" s="719" t="s">
        <v>8139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8352</v>
      </c>
      <c r="C569" s="745" t="s">
        <v>8415</v>
      </c>
      <c r="D569" s="717" t="s">
        <v>8414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8302</v>
      </c>
      <c r="L569" s="719" t="s">
        <v>8430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8271</v>
      </c>
      <c r="C570" s="745" t="s">
        <v>8421</v>
      </c>
      <c r="D570" s="717" t="s">
        <v>8422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8298</v>
      </c>
      <c r="K570" s="739" t="s">
        <v>8016</v>
      </c>
      <c r="L570" s="719" t="s">
        <v>8432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8424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8433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8189</v>
      </c>
      <c r="C572" s="739" t="s">
        <v>8075</v>
      </c>
      <c r="D572" s="719" t="s">
        <v>8423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8436</v>
      </c>
      <c r="K572" s="739" t="s">
        <v>8175</v>
      </c>
      <c r="L572" s="719" t="s">
        <v>8176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8352</v>
      </c>
      <c r="C573" s="745" t="s">
        <v>8415</v>
      </c>
      <c r="D573" s="717" t="s">
        <v>8414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8437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8428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8317</v>
      </c>
      <c r="K574" s="739" t="s">
        <v>8438</v>
      </c>
      <c r="L574" s="719" t="s">
        <v>8439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8429</v>
      </c>
      <c r="D575" s="717" t="s">
        <v>8431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8158</v>
      </c>
      <c r="L575" s="719" t="s">
        <v>8385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8446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8440</v>
      </c>
      <c r="L576" s="719" t="s">
        <v>8441</v>
      </c>
      <c r="M576" s="709">
        <v>100000</v>
      </c>
      <c r="N576" s="737"/>
      <c r="O576" s="711">
        <f t="shared" si="27"/>
        <v>1522251.9799999995</v>
      </c>
    </row>
    <row r="577" spans="1:15" ht="24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8298</v>
      </c>
      <c r="K577" s="740" t="s">
        <v>8228</v>
      </c>
      <c r="L577" s="719" t="s">
        <v>8442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8322</v>
      </c>
      <c r="L578" s="719" t="s">
        <v>8323</v>
      </c>
      <c r="M578" s="709">
        <v>450000</v>
      </c>
      <c r="N578" s="737"/>
      <c r="O578" s="711">
        <f t="shared" si="27"/>
        <v>1022251.9799999995</v>
      </c>
    </row>
    <row r="579" spans="1:15" ht="36" x14ac:dyDescent="0.3">
      <c r="A579" s="707">
        <v>45611</v>
      </c>
      <c r="B579" s="739" t="s">
        <v>8340</v>
      </c>
      <c r="C579" s="739" t="s">
        <v>8434</v>
      </c>
      <c r="D579" s="719" t="s">
        <v>8435</v>
      </c>
      <c r="E579" s="709">
        <v>100000</v>
      </c>
      <c r="F579" s="709"/>
      <c r="G579" s="711">
        <f t="shared" ref="G579:G589" si="29">G578-E579+F579</f>
        <v>160992.15000000037</v>
      </c>
      <c r="I579" s="707">
        <v>45615</v>
      </c>
      <c r="J579" s="739" t="s">
        <v>8056</v>
      </c>
      <c r="K579" s="740" t="s">
        <v>8207</v>
      </c>
      <c r="L579" s="719" t="s">
        <v>8443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8444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8445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8400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8447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8372</v>
      </c>
      <c r="D583" s="719" t="s">
        <v>8448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8158</v>
      </c>
      <c r="L583" s="719" t="s">
        <v>8385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8352</v>
      </c>
      <c r="C584" s="739" t="s">
        <v>8075</v>
      </c>
      <c r="D584" s="719" t="s">
        <v>8449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8335</v>
      </c>
      <c r="K584" s="739" t="s">
        <v>8451</v>
      </c>
      <c r="L584" s="719" t="s">
        <v>8452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8310</v>
      </c>
      <c r="C585" s="745" t="s">
        <v>8351</v>
      </c>
      <c r="D585" s="717" t="s">
        <v>8450</v>
      </c>
      <c r="E585" s="709">
        <v>1350000</v>
      </c>
      <c r="F585" s="737"/>
      <c r="G585" s="711">
        <f t="shared" si="29"/>
        <v>759000.15000000037</v>
      </c>
      <c r="I585" s="707">
        <v>45616</v>
      </c>
      <c r="J585" s="739" t="s">
        <v>8005</v>
      </c>
      <c r="K585" s="739" t="s">
        <v>8453</v>
      </c>
      <c r="L585" s="719" t="s">
        <v>8131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8189</v>
      </c>
      <c r="C586" s="745" t="s">
        <v>8234</v>
      </c>
      <c r="D586" s="719" t="s">
        <v>8235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8189</v>
      </c>
      <c r="K586" s="739" t="s">
        <v>8454</v>
      </c>
      <c r="L586" s="719" t="s">
        <v>8455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8335</v>
      </c>
      <c r="K587" s="739" t="s">
        <v>8451</v>
      </c>
      <c r="L587" s="719" t="s">
        <v>8452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8271</v>
      </c>
      <c r="C588" s="745" t="s">
        <v>8223</v>
      </c>
      <c r="D588" s="719" t="s">
        <v>8460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8456</v>
      </c>
      <c r="L588" s="719" t="s">
        <v>8457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8298</v>
      </c>
      <c r="K589" s="739" t="s">
        <v>8016</v>
      </c>
      <c r="L589" s="719" t="s">
        <v>8458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37"/>
      <c r="B590" s="745"/>
      <c r="C590" s="745"/>
      <c r="D590" s="717"/>
      <c r="E590" s="709"/>
      <c r="F590" s="737"/>
      <c r="G590" s="737"/>
      <c r="I590" s="707">
        <v>45619</v>
      </c>
      <c r="J590" s="739"/>
      <c r="K590" s="739" t="s">
        <v>8144</v>
      </c>
      <c r="L590" s="719" t="s">
        <v>8463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37"/>
      <c r="B591" s="745"/>
      <c r="C591" s="745"/>
      <c r="D591" s="717"/>
      <c r="E591" s="709"/>
      <c r="F591" s="737"/>
      <c r="G591" s="737"/>
      <c r="I591" s="707">
        <v>45621</v>
      </c>
      <c r="J591" s="739" t="s">
        <v>8030</v>
      </c>
      <c r="K591" s="739" t="s">
        <v>8207</v>
      </c>
      <c r="L591" s="719" t="s">
        <v>8443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37"/>
      <c r="B592" s="745"/>
      <c r="C592" s="745"/>
      <c r="D592" s="717"/>
      <c r="E592" s="709"/>
      <c r="F592" s="737"/>
      <c r="G592" s="737"/>
      <c r="I592" s="707">
        <v>45621</v>
      </c>
      <c r="J592" s="740" t="s">
        <v>8436</v>
      </c>
      <c r="K592" s="739" t="s">
        <v>7985</v>
      </c>
      <c r="L592" s="719" t="s">
        <v>8461</v>
      </c>
      <c r="M592" s="709">
        <v>33300</v>
      </c>
      <c r="N592" s="737"/>
      <c r="O592" s="711">
        <f t="shared" si="27"/>
        <v>2226246.9799999995</v>
      </c>
    </row>
    <row r="593" spans="1:15" ht="36" x14ac:dyDescent="0.3">
      <c r="A593" s="737"/>
      <c r="B593" s="745"/>
      <c r="C593" s="745"/>
      <c r="D593" s="717"/>
      <c r="E593" s="709"/>
      <c r="F593" s="737"/>
      <c r="G593" s="737"/>
      <c r="I593" s="707">
        <v>45621</v>
      </c>
      <c r="J593" s="739" t="s">
        <v>8005</v>
      </c>
      <c r="K593" s="739" t="s">
        <v>7985</v>
      </c>
      <c r="L593" s="719" t="s">
        <v>8462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37"/>
      <c r="B594" s="745"/>
      <c r="C594" s="745"/>
      <c r="D594" s="717"/>
      <c r="E594" s="709"/>
      <c r="F594" s="737"/>
      <c r="G594" s="737"/>
      <c r="I594" s="707">
        <v>45622</v>
      </c>
      <c r="J594" s="739" t="s">
        <v>8029</v>
      </c>
      <c r="K594" s="739" t="s">
        <v>8464</v>
      </c>
      <c r="L594" s="719" t="s">
        <v>8465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37"/>
      <c r="B595" s="745"/>
      <c r="C595" s="745"/>
      <c r="D595" s="717"/>
      <c r="E595" s="709"/>
      <c r="F595" s="737"/>
      <c r="G595" s="737"/>
      <c r="I595" s="707">
        <v>45623</v>
      </c>
      <c r="J595" s="739" t="s">
        <v>8056</v>
      </c>
      <c r="K595" s="739" t="s">
        <v>7985</v>
      </c>
      <c r="L595" s="719" t="s">
        <v>8466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37"/>
      <c r="B596" s="745"/>
      <c r="C596" s="745"/>
      <c r="D596" s="717"/>
      <c r="E596" s="709"/>
      <c r="F596" s="737"/>
      <c r="G596" s="737"/>
      <c r="I596" s="707">
        <v>45623</v>
      </c>
      <c r="J596" s="739" t="s">
        <v>8005</v>
      </c>
      <c r="K596" s="739" t="s">
        <v>8020</v>
      </c>
      <c r="L596" s="719" t="s">
        <v>8287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37"/>
      <c r="B597" s="745"/>
      <c r="C597" s="745"/>
      <c r="D597" s="717"/>
      <c r="E597" s="709"/>
      <c r="F597" s="737"/>
      <c r="G597" s="737"/>
      <c r="I597" s="707">
        <v>45624</v>
      </c>
      <c r="J597" s="739" t="s">
        <v>8469</v>
      </c>
      <c r="K597" s="739" t="s">
        <v>8468</v>
      </c>
      <c r="L597" s="719" t="s">
        <v>8470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37"/>
      <c r="B598" s="745"/>
      <c r="C598" s="745"/>
      <c r="D598" s="717"/>
      <c r="E598" s="709"/>
      <c r="F598" s="737"/>
      <c r="G598" s="737"/>
      <c r="I598" s="707">
        <v>45624</v>
      </c>
      <c r="J598" s="739" t="s">
        <v>8005</v>
      </c>
      <c r="K598" s="739" t="s">
        <v>8042</v>
      </c>
      <c r="L598" s="719" t="s">
        <v>8471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37"/>
      <c r="B599" s="745"/>
      <c r="C599" s="745"/>
      <c r="D599" s="717"/>
      <c r="E599" s="709"/>
      <c r="F599" s="737"/>
      <c r="G599" s="737"/>
      <c r="I599" s="707">
        <v>45624</v>
      </c>
      <c r="J599" s="739" t="s">
        <v>8142</v>
      </c>
      <c r="K599" s="739" t="s">
        <v>8290</v>
      </c>
      <c r="L599" s="719" t="s">
        <v>8470</v>
      </c>
      <c r="M599" s="709">
        <v>30000</v>
      </c>
      <c r="N599" s="737"/>
      <c r="O599" s="711">
        <f t="shared" si="30"/>
        <v>621596.97999999952</v>
      </c>
    </row>
    <row r="600" spans="1:15" x14ac:dyDescent="0.3">
      <c r="A600" s="737"/>
      <c r="B600" s="745"/>
      <c r="C600" s="745"/>
      <c r="D600" s="717"/>
      <c r="E600" s="709"/>
      <c r="F600" s="737"/>
      <c r="G600" s="737"/>
      <c r="I600" s="737"/>
      <c r="J600" s="739"/>
      <c r="K600" s="739"/>
      <c r="L600" s="719"/>
      <c r="M600" s="709"/>
      <c r="N600" s="737"/>
      <c r="O600" s="737"/>
    </row>
    <row r="601" spans="1:15" x14ac:dyDescent="0.3">
      <c r="A601" s="737"/>
      <c r="B601" s="745"/>
      <c r="C601" s="745"/>
      <c r="D601" s="717"/>
      <c r="E601" s="709"/>
      <c r="F601" s="737"/>
      <c r="G601" s="737"/>
      <c r="I601" s="737"/>
      <c r="J601" s="739"/>
      <c r="K601" s="739"/>
      <c r="L601" s="719"/>
      <c r="M601" s="709"/>
      <c r="N601" s="737"/>
      <c r="O601" s="737"/>
    </row>
    <row r="602" spans="1:15" x14ac:dyDescent="0.3">
      <c r="A602" s="737"/>
      <c r="B602" s="745"/>
      <c r="C602" s="745"/>
      <c r="D602" s="717"/>
      <c r="E602" s="709"/>
      <c r="F602" s="737"/>
      <c r="G602" s="737"/>
      <c r="I602" s="737"/>
      <c r="J602" s="739"/>
      <c r="K602" s="739"/>
      <c r="L602" s="719"/>
      <c r="M602" s="709"/>
      <c r="N602" s="737"/>
      <c r="O602" s="737"/>
    </row>
    <row r="603" spans="1:15" x14ac:dyDescent="0.3">
      <c r="A603" s="737"/>
      <c r="B603" s="745"/>
      <c r="C603" s="745"/>
      <c r="D603" s="717"/>
      <c r="E603" s="709"/>
      <c r="F603" s="737"/>
      <c r="G603" s="737"/>
      <c r="I603" s="737"/>
      <c r="J603" s="739"/>
      <c r="K603" s="739"/>
      <c r="L603" s="719"/>
      <c r="M603" s="709"/>
      <c r="N603" s="737"/>
      <c r="O603" s="737"/>
    </row>
    <row r="604" spans="1:15" x14ac:dyDescent="0.3">
      <c r="A604" s="737"/>
      <c r="B604" s="745"/>
      <c r="C604" s="745"/>
      <c r="D604" s="717"/>
      <c r="E604" s="709"/>
      <c r="F604" s="737"/>
      <c r="G604" s="737"/>
      <c r="I604" s="737"/>
      <c r="J604" s="739"/>
      <c r="K604" s="739"/>
      <c r="L604" s="719"/>
      <c r="M604" s="709"/>
      <c r="N604" s="737"/>
      <c r="O604" s="737"/>
    </row>
    <row r="605" spans="1:15" x14ac:dyDescent="0.3">
      <c r="A605" s="737"/>
      <c r="B605" s="745"/>
      <c r="C605" s="745"/>
      <c r="D605" s="717"/>
      <c r="E605" s="709"/>
      <c r="F605" s="737"/>
      <c r="G605" s="737"/>
      <c r="I605" s="737"/>
      <c r="J605" s="739"/>
      <c r="K605" s="739"/>
      <c r="L605" s="719"/>
      <c r="M605" s="709"/>
      <c r="N605" s="737"/>
      <c r="O605" s="737"/>
    </row>
    <row r="606" spans="1:15" x14ac:dyDescent="0.3">
      <c r="A606" s="737"/>
      <c r="B606" s="745"/>
      <c r="C606" s="745"/>
      <c r="D606" s="717"/>
      <c r="E606" s="709"/>
      <c r="F606" s="737"/>
      <c r="G606" s="737"/>
      <c r="I606" s="737"/>
      <c r="J606" s="739"/>
      <c r="K606" s="739"/>
      <c r="L606" s="719"/>
      <c r="M606" s="709"/>
      <c r="N606" s="737"/>
      <c r="O606" s="737"/>
    </row>
    <row r="607" spans="1:15" x14ac:dyDescent="0.3">
      <c r="A607" s="737"/>
      <c r="B607" s="745"/>
      <c r="C607" s="745"/>
      <c r="D607" s="717"/>
      <c r="E607" s="709"/>
      <c r="F607" s="737"/>
      <c r="G607" s="737"/>
      <c r="I607" s="737"/>
      <c r="J607" s="739"/>
      <c r="K607" s="739"/>
      <c r="L607" s="719"/>
      <c r="M607" s="709"/>
      <c r="N607" s="737"/>
      <c r="O607" s="737"/>
    </row>
    <row r="608" spans="1:15" x14ac:dyDescent="0.3">
      <c r="A608" s="737"/>
      <c r="B608" s="745"/>
      <c r="C608" s="745"/>
      <c r="D608" s="717"/>
      <c r="E608" s="709"/>
      <c r="F608" s="737"/>
      <c r="G608" s="737"/>
      <c r="I608" s="737"/>
      <c r="J608" s="739"/>
      <c r="K608" s="739"/>
      <c r="L608" s="719"/>
      <c r="M608" s="709"/>
      <c r="N608" s="737"/>
      <c r="O608" s="737"/>
    </row>
    <row r="609" spans="1:15" x14ac:dyDescent="0.3">
      <c r="A609" s="737"/>
      <c r="B609" s="745"/>
      <c r="C609" s="745"/>
      <c r="D609" s="717"/>
      <c r="E609" s="709"/>
      <c r="F609" s="737"/>
      <c r="G609" s="737"/>
      <c r="I609" s="737"/>
      <c r="J609" s="739"/>
      <c r="K609" s="739"/>
      <c r="L609" s="719"/>
      <c r="M609" s="709"/>
      <c r="N609" s="737"/>
      <c r="O609" s="737"/>
    </row>
    <row r="610" spans="1:15" x14ac:dyDescent="0.3">
      <c r="A610" s="737"/>
      <c r="B610" s="745"/>
      <c r="C610" s="745"/>
      <c r="D610" s="717"/>
      <c r="E610" s="709"/>
      <c r="F610" s="737"/>
      <c r="G610" s="737"/>
      <c r="I610" s="737"/>
      <c r="J610" s="739"/>
      <c r="K610" s="739"/>
      <c r="L610" s="719"/>
      <c r="M610" s="709"/>
      <c r="N610" s="737"/>
      <c r="O610" s="737"/>
    </row>
    <row r="611" spans="1:15" x14ac:dyDescent="0.3">
      <c r="A611" s="737"/>
      <c r="B611" s="745"/>
      <c r="C611" s="745"/>
      <c r="D611" s="717"/>
      <c r="E611" s="709"/>
      <c r="F611" s="737"/>
      <c r="G611" s="737"/>
      <c r="I611" s="737"/>
      <c r="J611" s="739"/>
      <c r="K611" s="739"/>
      <c r="L611" s="719"/>
      <c r="M611" s="709"/>
      <c r="N611" s="737"/>
      <c r="O611" s="737"/>
    </row>
    <row r="612" spans="1:15" x14ac:dyDescent="0.3">
      <c r="A612" s="737"/>
      <c r="B612" s="745"/>
      <c r="C612" s="745"/>
      <c r="D612" s="717"/>
      <c r="E612" s="709"/>
      <c r="F612" s="737"/>
      <c r="G612" s="737"/>
      <c r="I612" s="737"/>
      <c r="J612" s="739"/>
      <c r="K612" s="739"/>
      <c r="L612" s="719"/>
      <c r="M612" s="709"/>
      <c r="N612" s="737"/>
      <c r="O612" s="737"/>
    </row>
    <row r="613" spans="1:15" x14ac:dyDescent="0.3">
      <c r="A613" s="737"/>
      <c r="B613" s="745"/>
      <c r="C613" s="745"/>
      <c r="D613" s="717"/>
      <c r="E613" s="709"/>
      <c r="F613" s="737"/>
      <c r="G613" s="737"/>
      <c r="I613" s="737"/>
      <c r="J613" s="739"/>
      <c r="K613" s="739"/>
      <c r="L613" s="719"/>
      <c r="M613" s="709"/>
      <c r="N613" s="737"/>
      <c r="O613" s="737"/>
    </row>
    <row r="614" spans="1:15" x14ac:dyDescent="0.3">
      <c r="A614" s="737"/>
      <c r="B614" s="745"/>
      <c r="C614" s="745"/>
      <c r="D614" s="717"/>
      <c r="E614" s="709"/>
      <c r="F614" s="737"/>
      <c r="G614" s="737"/>
      <c r="I614" s="737"/>
      <c r="J614" s="739"/>
      <c r="K614" s="739"/>
      <c r="L614" s="719"/>
      <c r="M614" s="709"/>
      <c r="N614" s="737"/>
      <c r="O614" s="737"/>
    </row>
    <row r="615" spans="1:15" x14ac:dyDescent="0.3">
      <c r="A615" s="737"/>
      <c r="B615" s="745"/>
      <c r="C615" s="745"/>
      <c r="D615" s="717"/>
      <c r="E615" s="709"/>
      <c r="F615" s="737"/>
      <c r="G615" s="737"/>
      <c r="I615" s="737"/>
      <c r="J615" s="739"/>
      <c r="K615" s="739"/>
      <c r="L615" s="719"/>
      <c r="M615" s="709"/>
      <c r="N615" s="737"/>
      <c r="O615" s="737"/>
    </row>
    <row r="616" spans="1:15" x14ac:dyDescent="0.3">
      <c r="A616" s="737"/>
      <c r="B616" s="745"/>
      <c r="C616" s="745"/>
      <c r="D616" s="717"/>
      <c r="E616" s="709"/>
      <c r="F616" s="737"/>
      <c r="G616" s="737"/>
      <c r="I616" s="737"/>
      <c r="J616" s="739"/>
      <c r="K616" s="739"/>
      <c r="L616" s="719"/>
      <c r="M616" s="709"/>
      <c r="N616" s="737"/>
      <c r="O616" s="737"/>
    </row>
    <row r="617" spans="1:15" x14ac:dyDescent="0.3">
      <c r="A617" s="737"/>
      <c r="B617" s="745"/>
      <c r="C617" s="745"/>
      <c r="D617" s="717"/>
      <c r="E617" s="709"/>
      <c r="F617" s="737"/>
      <c r="G617" s="737"/>
      <c r="I617" s="737"/>
      <c r="J617" s="739"/>
      <c r="K617" s="739"/>
      <c r="L617" s="719"/>
      <c r="M617" s="709"/>
      <c r="N617" s="737"/>
      <c r="O617" s="737"/>
    </row>
    <row r="618" spans="1:15" x14ac:dyDescent="0.3">
      <c r="A618" s="737"/>
      <c r="B618" s="745"/>
      <c r="C618" s="745"/>
      <c r="D618" s="717"/>
      <c r="E618" s="709"/>
      <c r="F618" s="737"/>
      <c r="G618" s="737"/>
      <c r="I618" s="737"/>
      <c r="J618" s="739"/>
      <c r="K618" s="739"/>
      <c r="L618" s="719"/>
      <c r="M618" s="709"/>
      <c r="N618" s="737"/>
      <c r="O618" s="737"/>
    </row>
    <row r="619" spans="1:15" x14ac:dyDescent="0.3">
      <c r="A619" s="737"/>
      <c r="B619" s="745"/>
      <c r="C619" s="745"/>
      <c r="D619" s="717"/>
      <c r="E619" s="709"/>
      <c r="F619" s="737"/>
      <c r="G619" s="737"/>
      <c r="I619" s="737"/>
      <c r="J619" s="739"/>
      <c r="K619" s="739"/>
      <c r="L619" s="719"/>
      <c r="M619" s="709"/>
      <c r="N619" s="737"/>
      <c r="O619" s="737"/>
    </row>
    <row r="620" spans="1:15" x14ac:dyDescent="0.3">
      <c r="A620" s="737"/>
      <c r="B620" s="745"/>
      <c r="C620" s="745"/>
      <c r="D620" s="717"/>
      <c r="E620" s="709"/>
      <c r="F620" s="737"/>
      <c r="G620" s="737"/>
      <c r="I620" s="737"/>
      <c r="J620" s="739"/>
      <c r="K620" s="739"/>
      <c r="L620" s="719"/>
      <c r="M620" s="709"/>
      <c r="N620" s="737"/>
      <c r="O620" s="737"/>
    </row>
    <row r="621" spans="1:15" x14ac:dyDescent="0.3">
      <c r="A621" s="737"/>
      <c r="B621" s="745"/>
      <c r="C621" s="745"/>
      <c r="D621" s="717"/>
      <c r="E621" s="709"/>
      <c r="F621" s="737"/>
      <c r="G621" s="737"/>
      <c r="I621" s="737"/>
      <c r="J621" s="739"/>
      <c r="K621" s="739"/>
      <c r="L621" s="719"/>
      <c r="M621" s="709"/>
      <c r="N621" s="737"/>
      <c r="O621" s="737"/>
    </row>
    <row r="622" spans="1:15" x14ac:dyDescent="0.3">
      <c r="A622" s="737"/>
      <c r="B622" s="745"/>
      <c r="C622" s="745"/>
      <c r="D622" s="717"/>
      <c r="E622" s="709"/>
      <c r="F622" s="737"/>
      <c r="G622" s="737"/>
      <c r="I622" s="737"/>
      <c r="J622" s="739"/>
      <c r="K622" s="739"/>
      <c r="L622" s="719"/>
      <c r="M622" s="709"/>
      <c r="N622" s="737"/>
      <c r="O622" s="737"/>
    </row>
    <row r="623" spans="1:15" x14ac:dyDescent="0.3">
      <c r="A623" s="737"/>
      <c r="B623" s="745"/>
      <c r="C623" s="745"/>
      <c r="D623" s="717"/>
      <c r="E623" s="709"/>
      <c r="F623" s="737"/>
      <c r="G623" s="737"/>
      <c r="I623" s="737"/>
      <c r="J623" s="739"/>
      <c r="K623" s="739"/>
      <c r="L623" s="719"/>
      <c r="M623" s="709"/>
      <c r="N623" s="737"/>
      <c r="O623" s="737"/>
    </row>
    <row r="624" spans="1:15" x14ac:dyDescent="0.3">
      <c r="A624" s="737"/>
      <c r="B624" s="745"/>
      <c r="C624" s="745"/>
      <c r="D624" s="717"/>
      <c r="E624" s="709"/>
      <c r="F624" s="737"/>
      <c r="G624" s="737"/>
      <c r="I624" s="737"/>
      <c r="J624" s="739"/>
      <c r="K624" s="739"/>
      <c r="L624" s="719"/>
      <c r="M624" s="709"/>
      <c r="N624" s="737"/>
      <c r="O624" s="737"/>
    </row>
    <row r="625" spans="1:15" x14ac:dyDescent="0.3">
      <c r="A625" s="737"/>
      <c r="B625" s="745"/>
      <c r="C625" s="745"/>
      <c r="D625" s="717"/>
      <c r="E625" s="709"/>
      <c r="F625" s="737"/>
      <c r="G625" s="737"/>
      <c r="I625" s="737"/>
      <c r="J625" s="739"/>
      <c r="K625" s="739"/>
      <c r="L625" s="719"/>
      <c r="M625" s="709"/>
      <c r="N625" s="737"/>
      <c r="O625" s="737"/>
    </row>
    <row r="626" spans="1:15" x14ac:dyDescent="0.3">
      <c r="A626" s="737"/>
      <c r="B626" s="745"/>
      <c r="C626" s="745"/>
      <c r="D626" s="717"/>
      <c r="E626" s="709"/>
      <c r="F626" s="737"/>
      <c r="G626" s="737"/>
      <c r="I626" s="737"/>
      <c r="J626" s="739"/>
      <c r="K626" s="739"/>
      <c r="L626" s="719"/>
      <c r="M626" s="709"/>
      <c r="N626" s="737"/>
      <c r="O626" s="737"/>
    </row>
    <row r="627" spans="1:15" x14ac:dyDescent="0.3">
      <c r="A627" s="737"/>
      <c r="B627" s="745"/>
      <c r="C627" s="745"/>
      <c r="D627" s="717"/>
      <c r="E627" s="709"/>
      <c r="F627" s="737"/>
      <c r="G627" s="737"/>
      <c r="I627" s="737"/>
      <c r="J627" s="739"/>
      <c r="K627" s="739"/>
      <c r="L627" s="719"/>
      <c r="M627" s="709"/>
      <c r="N627" s="737"/>
      <c r="O627" s="737"/>
    </row>
    <row r="628" spans="1:15" x14ac:dyDescent="0.3">
      <c r="A628" s="737"/>
      <c r="B628" s="745"/>
      <c r="C628" s="745"/>
      <c r="D628" s="717"/>
      <c r="E628" s="709"/>
      <c r="F628" s="737"/>
      <c r="G628" s="737"/>
      <c r="I628" s="737"/>
      <c r="J628" s="739"/>
      <c r="K628" s="739"/>
      <c r="L628" s="719"/>
      <c r="M628" s="709"/>
      <c r="N628" s="737"/>
      <c r="O628" s="737"/>
    </row>
    <row r="629" spans="1:15" x14ac:dyDescent="0.3">
      <c r="A629" s="737"/>
      <c r="B629" s="745"/>
      <c r="C629" s="745"/>
      <c r="D629" s="717"/>
      <c r="E629" s="709"/>
      <c r="F629" s="737"/>
      <c r="G629" s="737"/>
      <c r="I629" s="737"/>
      <c r="J629" s="739"/>
      <c r="K629" s="739"/>
      <c r="L629" s="719"/>
      <c r="M629" s="709"/>
      <c r="N629" s="737"/>
      <c r="O629" s="737"/>
    </row>
    <row r="630" spans="1:15" x14ac:dyDescent="0.3">
      <c r="A630" s="737"/>
      <c r="B630" s="745"/>
      <c r="C630" s="745"/>
      <c r="D630" s="717"/>
      <c r="E630" s="709"/>
      <c r="F630" s="737"/>
      <c r="G630" s="737"/>
      <c r="I630" s="737"/>
      <c r="J630" s="739"/>
      <c r="K630" s="739"/>
      <c r="L630" s="719"/>
      <c r="M630" s="709"/>
      <c r="N630" s="737"/>
      <c r="O630" s="737"/>
    </row>
    <row r="631" spans="1:15" x14ac:dyDescent="0.3">
      <c r="A631" s="737"/>
      <c r="B631" s="745"/>
      <c r="C631" s="745"/>
      <c r="D631" s="717"/>
      <c r="E631" s="709"/>
      <c r="F631" s="737"/>
      <c r="G631" s="737"/>
      <c r="I631" s="737"/>
      <c r="J631" s="739"/>
      <c r="K631" s="739"/>
      <c r="L631" s="719"/>
      <c r="M631" s="709"/>
      <c r="N631" s="737"/>
      <c r="O631" s="737"/>
    </row>
    <row r="632" spans="1:15" x14ac:dyDescent="0.3">
      <c r="A632" s="737"/>
      <c r="B632" s="745"/>
      <c r="C632" s="745"/>
      <c r="D632" s="717"/>
      <c r="E632" s="709"/>
      <c r="F632" s="737"/>
      <c r="G632" s="737"/>
      <c r="I632" s="737"/>
      <c r="J632" s="739"/>
      <c r="K632" s="739"/>
      <c r="L632" s="719"/>
      <c r="M632" s="709"/>
      <c r="N632" s="737"/>
      <c r="O632" s="737"/>
    </row>
    <row r="633" spans="1:15" x14ac:dyDescent="0.3">
      <c r="A633" s="737"/>
      <c r="B633" s="745"/>
      <c r="C633" s="745"/>
      <c r="D633" s="717"/>
      <c r="E633" s="709"/>
      <c r="F633" s="737"/>
      <c r="G633" s="737"/>
      <c r="I633" s="737"/>
      <c r="J633" s="739"/>
      <c r="K633" s="739"/>
      <c r="L633" s="719"/>
      <c r="M633" s="709"/>
      <c r="N633" s="737"/>
      <c r="O633" s="737"/>
    </row>
    <row r="634" spans="1:15" x14ac:dyDescent="0.3">
      <c r="A634" s="737"/>
      <c r="B634" s="745"/>
      <c r="C634" s="745"/>
      <c r="D634" s="717"/>
      <c r="E634" s="709"/>
      <c r="F634" s="737"/>
      <c r="G634" s="737"/>
      <c r="I634" s="737"/>
      <c r="J634" s="739"/>
      <c r="K634" s="739"/>
      <c r="L634" s="719"/>
      <c r="M634" s="709"/>
      <c r="N634" s="737"/>
      <c r="O634" s="737"/>
    </row>
    <row r="635" spans="1:15" x14ac:dyDescent="0.3">
      <c r="A635" s="737"/>
      <c r="B635" s="745"/>
      <c r="C635" s="745"/>
      <c r="D635" s="717"/>
      <c r="E635" s="709"/>
      <c r="F635" s="737"/>
      <c r="G635" s="737"/>
      <c r="I635" s="737"/>
      <c r="J635" s="739"/>
      <c r="K635" s="739"/>
      <c r="L635" s="719"/>
      <c r="M635" s="709"/>
      <c r="N635" s="737"/>
      <c r="O635" s="737"/>
    </row>
    <row r="636" spans="1:15" x14ac:dyDescent="0.3">
      <c r="A636" s="737"/>
      <c r="B636" s="745"/>
      <c r="C636" s="745"/>
      <c r="D636" s="717"/>
      <c r="E636" s="709"/>
      <c r="F636" s="737"/>
      <c r="G636" s="737"/>
      <c r="I636" s="737"/>
      <c r="J636" s="739"/>
      <c r="K636" s="739"/>
      <c r="L636" s="719"/>
      <c r="M636" s="709"/>
      <c r="N636" s="737"/>
      <c r="O636" s="737"/>
    </row>
    <row r="637" spans="1:15" x14ac:dyDescent="0.3">
      <c r="A637" s="737"/>
      <c r="B637" s="745"/>
      <c r="C637" s="745"/>
      <c r="D637" s="717"/>
      <c r="E637" s="709"/>
      <c r="F637" s="737"/>
      <c r="G637" s="737"/>
      <c r="I637" s="737"/>
      <c r="J637" s="739"/>
      <c r="K637" s="739"/>
      <c r="L637" s="719"/>
      <c r="M637" s="709"/>
      <c r="N637" s="737"/>
      <c r="O637" s="737"/>
    </row>
    <row r="638" spans="1:15" x14ac:dyDescent="0.3">
      <c r="A638" s="737"/>
      <c r="B638" s="745"/>
      <c r="C638" s="745"/>
      <c r="D638" s="717"/>
      <c r="E638" s="709"/>
      <c r="F638" s="737"/>
      <c r="G638" s="737"/>
      <c r="I638" s="737"/>
      <c r="J638" s="739"/>
      <c r="K638" s="739"/>
      <c r="L638" s="719"/>
      <c r="M638" s="709"/>
      <c r="N638" s="737"/>
      <c r="O638" s="737"/>
    </row>
    <row r="639" spans="1:15" x14ac:dyDescent="0.3">
      <c r="A639" s="737"/>
      <c r="B639" s="745"/>
      <c r="C639" s="745"/>
      <c r="D639" s="717"/>
      <c r="E639" s="709"/>
      <c r="F639" s="737"/>
      <c r="G639" s="737"/>
      <c r="I639" s="737"/>
      <c r="J639" s="739"/>
      <c r="K639" s="739"/>
      <c r="L639" s="719"/>
      <c r="M639" s="709"/>
      <c r="N639" s="737"/>
      <c r="O639" s="737"/>
    </row>
    <row r="640" spans="1:15" x14ac:dyDescent="0.3">
      <c r="A640" s="737"/>
      <c r="B640" s="745"/>
      <c r="C640" s="745"/>
      <c r="D640" s="717"/>
      <c r="E640" s="709"/>
      <c r="F640" s="737"/>
      <c r="G640" s="737"/>
      <c r="I640" s="737"/>
      <c r="J640" s="739"/>
      <c r="K640" s="739"/>
      <c r="L640" s="719"/>
      <c r="M640" s="709"/>
      <c r="N640" s="737"/>
      <c r="O640" s="737"/>
    </row>
    <row r="641" spans="1:15" x14ac:dyDescent="0.3">
      <c r="A641" s="737"/>
      <c r="B641" s="745"/>
      <c r="C641" s="745"/>
      <c r="D641" s="717"/>
      <c r="E641" s="709"/>
      <c r="F641" s="737"/>
      <c r="G641" s="737"/>
      <c r="I641" s="737"/>
      <c r="J641" s="739"/>
      <c r="K641" s="739"/>
      <c r="L641" s="719"/>
      <c r="M641" s="709"/>
      <c r="N641" s="737"/>
      <c r="O641" s="737"/>
    </row>
    <row r="642" spans="1:15" x14ac:dyDescent="0.3">
      <c r="A642" s="737"/>
      <c r="B642" s="745"/>
      <c r="C642" s="745"/>
      <c r="D642" s="717"/>
      <c r="E642" s="709"/>
      <c r="F642" s="737"/>
      <c r="G642" s="737"/>
      <c r="I642" s="737"/>
      <c r="J642" s="739"/>
      <c r="K642" s="739"/>
      <c r="L642" s="719"/>
      <c r="M642" s="709"/>
      <c r="N642" s="737"/>
      <c r="O642" s="737"/>
    </row>
    <row r="643" spans="1:15" x14ac:dyDescent="0.3">
      <c r="A643" s="737"/>
      <c r="B643" s="745"/>
      <c r="C643" s="745"/>
      <c r="D643" s="717"/>
      <c r="E643" s="709"/>
      <c r="F643" s="737"/>
      <c r="G643" s="737"/>
      <c r="I643" s="737"/>
      <c r="J643" s="739"/>
      <c r="K643" s="739"/>
      <c r="L643" s="719"/>
      <c r="M643" s="709"/>
      <c r="N643" s="737"/>
      <c r="O643" s="737"/>
    </row>
    <row r="644" spans="1:15" x14ac:dyDescent="0.3">
      <c r="A644" s="737"/>
      <c r="B644" s="745"/>
      <c r="C644" s="745"/>
      <c r="D644" s="717"/>
      <c r="E644" s="709"/>
      <c r="F644" s="737"/>
      <c r="G644" s="737"/>
      <c r="I644" s="737"/>
      <c r="J644" s="739"/>
      <c r="K644" s="739"/>
      <c r="L644" s="719"/>
      <c r="M644" s="709"/>
      <c r="N644" s="737"/>
      <c r="O644" s="737"/>
    </row>
    <row r="645" spans="1:15" x14ac:dyDescent="0.3">
      <c r="A645" s="737"/>
      <c r="B645" s="745"/>
      <c r="C645" s="745"/>
      <c r="D645" s="717"/>
      <c r="E645" s="709"/>
      <c r="F645" s="737"/>
      <c r="G645" s="737"/>
      <c r="I645" s="737"/>
      <c r="J645" s="739"/>
      <c r="K645" s="739"/>
      <c r="L645" s="719"/>
      <c r="M645" s="709"/>
      <c r="N645" s="737"/>
      <c r="O645" s="737"/>
    </row>
    <row r="646" spans="1:15" x14ac:dyDescent="0.3">
      <c r="A646" s="737"/>
      <c r="B646" s="745"/>
      <c r="C646" s="745"/>
      <c r="D646" s="717"/>
      <c r="E646" s="709"/>
      <c r="F646" s="737"/>
      <c r="G646" s="737"/>
      <c r="I646" s="737"/>
      <c r="J646" s="739"/>
      <c r="K646" s="739"/>
      <c r="L646" s="719"/>
      <c r="M646" s="709"/>
      <c r="N646" s="737"/>
      <c r="O646" s="737"/>
    </row>
    <row r="647" spans="1:15" x14ac:dyDescent="0.3">
      <c r="A647" s="737"/>
      <c r="B647" s="745"/>
      <c r="C647" s="745"/>
      <c r="D647" s="717"/>
      <c r="E647" s="709"/>
      <c r="F647" s="737"/>
      <c r="G647" s="737"/>
      <c r="I647" s="737"/>
      <c r="J647" s="739"/>
      <c r="K647" s="739"/>
      <c r="L647" s="719"/>
      <c r="M647" s="709"/>
      <c r="N647" s="737"/>
      <c r="O647" s="737"/>
    </row>
    <row r="648" spans="1:15" x14ac:dyDescent="0.3">
      <c r="A648" s="737"/>
      <c r="B648" s="745"/>
      <c r="C648" s="745"/>
      <c r="D648" s="717"/>
      <c r="E648" s="709"/>
      <c r="F648" s="737"/>
      <c r="G648" s="737"/>
      <c r="I648" s="737"/>
      <c r="J648" s="739"/>
      <c r="K648" s="739"/>
      <c r="L648" s="719"/>
      <c r="M648" s="709"/>
      <c r="N648" s="737"/>
      <c r="O648" s="737"/>
    </row>
    <row r="649" spans="1:15" x14ac:dyDescent="0.3">
      <c r="A649" s="737"/>
      <c r="B649" s="745"/>
      <c r="C649" s="745"/>
      <c r="D649" s="717"/>
      <c r="E649" s="709"/>
      <c r="F649" s="737"/>
      <c r="G649" s="737"/>
      <c r="I649" s="737"/>
      <c r="J649" s="739"/>
      <c r="K649" s="739"/>
      <c r="L649" s="719"/>
      <c r="M649" s="709"/>
      <c r="N649" s="737"/>
      <c r="O649" s="737"/>
    </row>
    <row r="650" spans="1:15" x14ac:dyDescent="0.3">
      <c r="A650" s="737"/>
      <c r="B650" s="745"/>
      <c r="C650" s="745"/>
      <c r="D650" s="717"/>
      <c r="E650" s="709"/>
      <c r="F650" s="737"/>
      <c r="G650" s="737"/>
      <c r="I650" s="737"/>
      <c r="J650" s="739"/>
      <c r="K650" s="739"/>
      <c r="L650" s="719"/>
      <c r="M650" s="709"/>
      <c r="N650" s="737"/>
      <c r="O650" s="737"/>
    </row>
    <row r="651" spans="1:15" x14ac:dyDescent="0.3">
      <c r="A651" s="737"/>
      <c r="B651" s="745"/>
      <c r="C651" s="745"/>
      <c r="D651" s="717"/>
      <c r="E651" s="709"/>
      <c r="F651" s="737"/>
      <c r="G651" s="737"/>
      <c r="I651" s="737"/>
      <c r="J651" s="739"/>
      <c r="K651" s="739"/>
      <c r="L651" s="719"/>
      <c r="M651" s="709"/>
      <c r="N651" s="737"/>
      <c r="O651" s="737"/>
    </row>
    <row r="652" spans="1:15" x14ac:dyDescent="0.3">
      <c r="A652" s="737"/>
      <c r="B652" s="745"/>
      <c r="C652" s="745"/>
      <c r="D652" s="717"/>
      <c r="E652" s="709"/>
      <c r="F652" s="737"/>
      <c r="G652" s="737"/>
      <c r="I652" s="737"/>
      <c r="J652" s="739"/>
      <c r="K652" s="739"/>
      <c r="L652" s="719"/>
      <c r="M652" s="709"/>
      <c r="N652" s="737"/>
      <c r="O652" s="737"/>
    </row>
    <row r="653" spans="1:15" x14ac:dyDescent="0.3">
      <c r="A653" s="737"/>
      <c r="B653" s="745"/>
      <c r="C653" s="745"/>
      <c r="D653" s="717"/>
      <c r="E653" s="709"/>
      <c r="F653" s="737"/>
      <c r="G653" s="737"/>
      <c r="I653" s="737"/>
      <c r="J653" s="739"/>
      <c r="K653" s="739"/>
      <c r="L653" s="719"/>
      <c r="M653" s="709"/>
      <c r="N653" s="737"/>
      <c r="O653" s="737"/>
    </row>
    <row r="654" spans="1:15" x14ac:dyDescent="0.3">
      <c r="A654" s="737"/>
      <c r="B654" s="745"/>
      <c r="C654" s="745"/>
      <c r="D654" s="717"/>
      <c r="E654" s="709"/>
      <c r="F654" s="737"/>
      <c r="G654" s="737"/>
      <c r="I654" s="737"/>
      <c r="J654" s="739"/>
      <c r="K654" s="739"/>
      <c r="L654" s="719"/>
      <c r="M654" s="709"/>
      <c r="N654" s="737"/>
      <c r="O654" s="737"/>
    </row>
    <row r="655" spans="1:15" x14ac:dyDescent="0.3">
      <c r="A655" s="737"/>
      <c r="B655" s="745"/>
      <c r="C655" s="745"/>
      <c r="D655" s="717"/>
      <c r="E655" s="709"/>
      <c r="F655" s="737"/>
      <c r="G655" s="737"/>
      <c r="I655" s="737"/>
      <c r="J655" s="739"/>
      <c r="K655" s="739"/>
      <c r="L655" s="719"/>
      <c r="M655" s="709"/>
      <c r="N655" s="737"/>
      <c r="O655" s="737"/>
    </row>
    <row r="656" spans="1:15" x14ac:dyDescent="0.3">
      <c r="A656" s="737"/>
      <c r="B656" s="745"/>
      <c r="C656" s="745"/>
      <c r="D656" s="717"/>
      <c r="E656" s="709"/>
      <c r="F656" s="737"/>
      <c r="G656" s="737"/>
      <c r="I656" s="737"/>
      <c r="J656" s="739"/>
      <c r="K656" s="739"/>
      <c r="L656" s="719"/>
      <c r="M656" s="709"/>
      <c r="N656" s="737"/>
      <c r="O656" s="737"/>
    </row>
    <row r="657" spans="1:15" x14ac:dyDescent="0.3">
      <c r="A657" s="737"/>
      <c r="B657" s="745"/>
      <c r="C657" s="745"/>
      <c r="D657" s="717"/>
      <c r="E657" s="709"/>
      <c r="F657" s="737"/>
      <c r="G657" s="737"/>
      <c r="I657" s="737"/>
      <c r="J657" s="739"/>
      <c r="K657" s="739"/>
      <c r="L657" s="719"/>
      <c r="M657" s="709"/>
      <c r="N657" s="737"/>
      <c r="O657" s="737"/>
    </row>
    <row r="658" spans="1:15" x14ac:dyDescent="0.3">
      <c r="A658" s="737"/>
      <c r="B658" s="745"/>
      <c r="C658" s="745"/>
      <c r="D658" s="717"/>
      <c r="E658" s="709"/>
      <c r="F658" s="737"/>
      <c r="G658" s="737"/>
      <c r="I658" s="737"/>
      <c r="J658" s="739"/>
      <c r="K658" s="739"/>
      <c r="L658" s="719"/>
      <c r="M658" s="709"/>
      <c r="N658" s="737"/>
      <c r="O658" s="737"/>
    </row>
    <row r="659" spans="1:15" x14ac:dyDescent="0.3">
      <c r="A659" s="737"/>
      <c r="B659" s="745"/>
      <c r="C659" s="745"/>
      <c r="D659" s="717"/>
      <c r="E659" s="709"/>
      <c r="F659" s="737"/>
      <c r="G659" s="737"/>
      <c r="I659" s="737"/>
      <c r="J659" s="739"/>
      <c r="K659" s="739"/>
      <c r="L659" s="719"/>
      <c r="M659" s="709"/>
      <c r="N659" s="737"/>
      <c r="O659" s="737"/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37"/>
      <c r="J660" s="739"/>
      <c r="K660" s="739"/>
      <c r="L660" s="719"/>
      <c r="M660" s="709"/>
      <c r="N660" s="737"/>
      <c r="O660" s="737"/>
    </row>
    <row r="661" spans="1:15" x14ac:dyDescent="0.3">
      <c r="A661" s="737"/>
      <c r="B661" s="745"/>
      <c r="C661" s="745"/>
      <c r="D661" s="717"/>
      <c r="E661" s="709"/>
      <c r="F661" s="737"/>
      <c r="G661" s="737"/>
      <c r="I661" s="737"/>
      <c r="J661" s="739"/>
      <c r="K661" s="739"/>
      <c r="L661" s="719"/>
      <c r="M661" s="709"/>
      <c r="N661" s="737"/>
      <c r="O661" s="737"/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37"/>
      <c r="J662" s="739"/>
      <c r="K662" s="739"/>
      <c r="L662" s="719"/>
      <c r="M662" s="709"/>
      <c r="N662" s="737"/>
      <c r="O662" s="737"/>
    </row>
    <row r="663" spans="1:15" x14ac:dyDescent="0.3">
      <c r="A663" s="737"/>
      <c r="B663" s="745"/>
      <c r="C663" s="745"/>
      <c r="D663" s="717"/>
      <c r="E663" s="709"/>
      <c r="F663" s="737"/>
      <c r="G663" s="737"/>
      <c r="I663" s="737"/>
      <c r="J663" s="739"/>
      <c r="K663" s="739"/>
      <c r="L663" s="719"/>
      <c r="M663" s="709"/>
      <c r="N663" s="737"/>
      <c r="O663" s="737"/>
    </row>
    <row r="664" spans="1:15" x14ac:dyDescent="0.3">
      <c r="A664" s="737"/>
      <c r="B664" s="745"/>
      <c r="C664" s="745"/>
      <c r="D664" s="717"/>
      <c r="E664" s="709"/>
      <c r="F664" s="737"/>
      <c r="G664" s="737"/>
      <c r="I664" s="737"/>
      <c r="J664" s="739"/>
      <c r="K664" s="739"/>
      <c r="L664" s="719"/>
      <c r="M664" s="709"/>
      <c r="N664" s="737"/>
      <c r="O664" s="737"/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37"/>
      <c r="J665" s="739"/>
      <c r="K665" s="739"/>
      <c r="L665" s="719"/>
      <c r="M665" s="709"/>
      <c r="N665" s="737"/>
      <c r="O665" s="737"/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37"/>
      <c r="J666" s="739"/>
      <c r="K666" s="739"/>
      <c r="L666" s="719"/>
      <c r="M666" s="709"/>
      <c r="N666" s="737"/>
      <c r="O666" s="737"/>
    </row>
    <row r="667" spans="1:15" x14ac:dyDescent="0.3">
      <c r="A667" s="737"/>
      <c r="B667" s="745"/>
      <c r="C667" s="745"/>
      <c r="D667" s="717"/>
      <c r="E667" s="709"/>
      <c r="F667" s="737"/>
      <c r="G667" s="737"/>
      <c r="I667" s="737"/>
      <c r="J667" s="739"/>
      <c r="K667" s="739"/>
      <c r="L667" s="719"/>
      <c r="M667" s="709"/>
      <c r="N667" s="737"/>
      <c r="O667" s="737"/>
    </row>
    <row r="668" spans="1:15" x14ac:dyDescent="0.3">
      <c r="A668" s="737"/>
      <c r="B668" s="745"/>
      <c r="C668" s="745"/>
      <c r="D668" s="717"/>
      <c r="E668" s="709"/>
      <c r="F668" s="737"/>
      <c r="G668" s="737"/>
      <c r="I668" s="737"/>
      <c r="J668" s="739"/>
      <c r="K668" s="739"/>
      <c r="L668" s="719"/>
      <c r="M668" s="709"/>
      <c r="N668" s="737"/>
      <c r="O668" s="737"/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37"/>
      <c r="J669" s="739"/>
      <c r="K669" s="739"/>
      <c r="L669" s="719"/>
      <c r="M669" s="709"/>
      <c r="N669" s="737"/>
      <c r="O669" s="737"/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37"/>
      <c r="J670" s="739"/>
      <c r="K670" s="739"/>
      <c r="L670" s="719"/>
      <c r="M670" s="709"/>
      <c r="N670" s="737"/>
      <c r="O670" s="737"/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37"/>
      <c r="J671" s="739"/>
      <c r="K671" s="739"/>
      <c r="L671" s="719"/>
      <c r="M671" s="709"/>
      <c r="N671" s="737"/>
      <c r="O671" s="737"/>
    </row>
    <row r="672" spans="1:15" x14ac:dyDescent="0.3">
      <c r="A672" s="737"/>
      <c r="B672" s="745"/>
      <c r="C672" s="745"/>
      <c r="D672" s="717"/>
      <c r="E672" s="709"/>
      <c r="F672" s="737"/>
      <c r="G672" s="737"/>
      <c r="I672" s="737"/>
      <c r="J672" s="739"/>
      <c r="K672" s="739"/>
      <c r="L672" s="719"/>
      <c r="M672" s="709"/>
      <c r="N672" s="737"/>
      <c r="O672" s="737"/>
    </row>
    <row r="673" spans="1:15" x14ac:dyDescent="0.3">
      <c r="A673" s="737"/>
      <c r="B673" s="745"/>
      <c r="C673" s="745"/>
      <c r="D673" s="717"/>
      <c r="E673" s="709"/>
      <c r="F673" s="737"/>
      <c r="G673" s="737"/>
      <c r="I673" s="737"/>
      <c r="J673" s="739"/>
      <c r="K673" s="739"/>
      <c r="L673" s="719"/>
      <c r="M673" s="709"/>
      <c r="N673" s="737"/>
      <c r="O673" s="737"/>
    </row>
    <row r="674" spans="1:15" x14ac:dyDescent="0.3">
      <c r="A674" s="737"/>
      <c r="B674" s="745"/>
      <c r="C674" s="745"/>
      <c r="D674" s="717"/>
      <c r="E674" s="709"/>
      <c r="F674" s="737"/>
      <c r="G674" s="737"/>
      <c r="I674" s="737"/>
      <c r="J674" s="739"/>
      <c r="K674" s="739"/>
      <c r="L674" s="719"/>
      <c r="M674" s="709"/>
      <c r="N674" s="737"/>
      <c r="O674" s="737"/>
    </row>
    <row r="675" spans="1:15" x14ac:dyDescent="0.3">
      <c r="A675" s="737"/>
      <c r="B675" s="745"/>
      <c r="C675" s="745"/>
      <c r="D675" s="717"/>
      <c r="E675" s="709"/>
      <c r="F675" s="737"/>
      <c r="G675" s="737"/>
      <c r="I675" s="737"/>
      <c r="J675" s="739"/>
      <c r="K675" s="739"/>
      <c r="L675" s="719"/>
      <c r="M675" s="709"/>
      <c r="N675" s="737"/>
      <c r="O675" s="737"/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37"/>
      <c r="J676" s="739"/>
      <c r="K676" s="739"/>
      <c r="L676" s="719"/>
      <c r="M676" s="709"/>
      <c r="N676" s="737"/>
      <c r="O676" s="737"/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37"/>
      <c r="J677" s="739"/>
      <c r="K677" s="739"/>
      <c r="L677" s="719"/>
      <c r="M677" s="709"/>
      <c r="N677" s="737"/>
      <c r="O677" s="737"/>
    </row>
    <row r="678" spans="1:15" x14ac:dyDescent="0.3">
      <c r="A678" s="737"/>
      <c r="B678" s="745"/>
      <c r="C678" s="745"/>
      <c r="D678" s="717"/>
      <c r="E678" s="709"/>
      <c r="F678" s="737"/>
      <c r="G678" s="737"/>
      <c r="I678" s="737"/>
      <c r="J678" s="739"/>
      <c r="K678" s="739"/>
      <c r="L678" s="719"/>
      <c r="M678" s="709"/>
      <c r="N678" s="737"/>
      <c r="O678" s="737"/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37"/>
      <c r="J679" s="739"/>
      <c r="K679" s="739"/>
      <c r="L679" s="719"/>
      <c r="M679" s="709"/>
      <c r="N679" s="737"/>
      <c r="O679" s="737"/>
    </row>
    <row r="680" spans="1:15" x14ac:dyDescent="0.3">
      <c r="A680" s="737"/>
      <c r="B680" s="745"/>
      <c r="C680" s="745"/>
      <c r="D680" s="717"/>
      <c r="E680" s="709"/>
      <c r="F680" s="737"/>
      <c r="G680" s="737"/>
      <c r="I680" s="737"/>
      <c r="J680" s="739"/>
      <c r="K680" s="739"/>
      <c r="L680" s="719"/>
      <c r="M680" s="709"/>
      <c r="N680" s="737"/>
      <c r="O680" s="737"/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37"/>
      <c r="J681" s="739"/>
      <c r="K681" s="739"/>
      <c r="L681" s="719"/>
      <c r="M681" s="709"/>
      <c r="N681" s="737"/>
      <c r="O681" s="737"/>
    </row>
    <row r="682" spans="1:15" x14ac:dyDescent="0.3">
      <c r="A682" s="737"/>
      <c r="B682" s="745"/>
      <c r="C682" s="745"/>
      <c r="D682" s="717"/>
      <c r="E682" s="709"/>
      <c r="F682" s="737"/>
      <c r="G682" s="737"/>
      <c r="I682" s="737"/>
      <c r="J682" s="739"/>
      <c r="K682" s="739"/>
      <c r="L682" s="719"/>
      <c r="M682" s="709"/>
      <c r="N682" s="737"/>
      <c r="O682" s="737"/>
    </row>
    <row r="683" spans="1:15" x14ac:dyDescent="0.3">
      <c r="A683" s="737"/>
      <c r="B683" s="745"/>
      <c r="C683" s="745"/>
      <c r="D683" s="717"/>
      <c r="E683" s="709"/>
      <c r="F683" s="737"/>
      <c r="G683" s="737"/>
      <c r="I683" s="737"/>
      <c r="J683" s="739"/>
      <c r="K683" s="739"/>
      <c r="L683" s="719"/>
      <c r="M683" s="709"/>
      <c r="N683" s="737"/>
      <c r="O683" s="737"/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37"/>
      <c r="J684" s="739"/>
      <c r="K684" s="739"/>
      <c r="L684" s="719"/>
      <c r="M684" s="709"/>
      <c r="N684" s="737"/>
      <c r="O684" s="737"/>
    </row>
    <row r="685" spans="1:15" x14ac:dyDescent="0.3">
      <c r="A685" s="737"/>
      <c r="B685" s="745"/>
      <c r="C685" s="745"/>
      <c r="D685" s="717"/>
      <c r="E685" s="709"/>
      <c r="F685" s="737"/>
      <c r="G685" s="737"/>
      <c r="I685" s="737"/>
      <c r="J685" s="739"/>
      <c r="K685" s="739"/>
      <c r="L685" s="719"/>
      <c r="M685" s="709"/>
      <c r="N685" s="737"/>
      <c r="O685" s="737"/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37"/>
      <c r="J686" s="739"/>
      <c r="K686" s="739"/>
      <c r="L686" s="719"/>
      <c r="M686" s="709"/>
      <c r="N686" s="737"/>
      <c r="O686" s="737"/>
    </row>
    <row r="687" spans="1:15" x14ac:dyDescent="0.3">
      <c r="A687" s="737"/>
      <c r="B687" s="745"/>
      <c r="C687" s="745"/>
      <c r="D687" s="717"/>
      <c r="E687" s="709"/>
      <c r="F687" s="737"/>
      <c r="G687" s="737"/>
      <c r="I687" s="737"/>
      <c r="J687" s="739"/>
      <c r="K687" s="739"/>
      <c r="L687" s="719"/>
      <c r="M687" s="709"/>
      <c r="N687" s="737"/>
      <c r="O687" s="737"/>
    </row>
    <row r="688" spans="1:15" x14ac:dyDescent="0.3">
      <c r="A688" s="737"/>
      <c r="B688" s="745"/>
      <c r="C688" s="745"/>
      <c r="D688" s="717"/>
      <c r="E688" s="709"/>
      <c r="F688" s="737"/>
      <c r="G688" s="737"/>
      <c r="I688" s="737"/>
      <c r="J688" s="739"/>
      <c r="K688" s="739"/>
      <c r="L688" s="719"/>
      <c r="M688" s="709"/>
      <c r="N688" s="737"/>
      <c r="O688" s="737"/>
    </row>
    <row r="689" spans="1:15" x14ac:dyDescent="0.3">
      <c r="A689" s="737"/>
      <c r="B689" s="745"/>
      <c r="C689" s="745"/>
      <c r="D689" s="717"/>
      <c r="E689" s="709"/>
      <c r="F689" s="737"/>
      <c r="G689" s="737"/>
      <c r="I689" s="737"/>
      <c r="J689" s="739"/>
      <c r="K689" s="739"/>
      <c r="L689" s="719"/>
      <c r="M689" s="709"/>
      <c r="N689" s="737"/>
      <c r="O689" s="737"/>
    </row>
    <row r="690" spans="1:15" x14ac:dyDescent="0.3">
      <c r="A690" s="737"/>
      <c r="B690" s="745"/>
      <c r="C690" s="745"/>
      <c r="D690" s="717"/>
      <c r="E690" s="709"/>
      <c r="F690" s="737"/>
      <c r="G690" s="737"/>
      <c r="I690" s="737"/>
      <c r="J690" s="739"/>
      <c r="K690" s="739"/>
      <c r="L690" s="719"/>
      <c r="M690" s="709"/>
      <c r="N690" s="737"/>
      <c r="O690" s="737"/>
    </row>
    <row r="691" spans="1:15" x14ac:dyDescent="0.3">
      <c r="A691" s="737"/>
      <c r="B691" s="745"/>
      <c r="C691" s="745"/>
      <c r="D691" s="717"/>
      <c r="E691" s="709"/>
      <c r="F691" s="737"/>
      <c r="G691" s="737"/>
      <c r="I691" s="737"/>
      <c r="J691" s="739"/>
      <c r="K691" s="739"/>
      <c r="L691" s="719"/>
      <c r="M691" s="709"/>
      <c r="N691" s="737"/>
      <c r="O691" s="737"/>
    </row>
    <row r="692" spans="1:15" x14ac:dyDescent="0.3">
      <c r="A692" s="737"/>
      <c r="B692" s="745"/>
      <c r="C692" s="745"/>
      <c r="D692" s="717"/>
      <c r="E692" s="709"/>
      <c r="F692" s="737"/>
      <c r="G692" s="737"/>
      <c r="I692" s="737"/>
      <c r="J692" s="739"/>
      <c r="K692" s="739"/>
      <c r="L692" s="719"/>
      <c r="M692" s="709"/>
      <c r="N692" s="737"/>
      <c r="O692" s="737"/>
    </row>
    <row r="693" spans="1:15" x14ac:dyDescent="0.3">
      <c r="A693" s="737"/>
      <c r="B693" s="745"/>
      <c r="C693" s="745"/>
      <c r="D693" s="717"/>
      <c r="E693" s="709"/>
      <c r="F693" s="737"/>
      <c r="G693" s="737"/>
      <c r="I693" s="737"/>
      <c r="J693" s="739"/>
      <c r="K693" s="739"/>
      <c r="L693" s="719"/>
      <c r="M693" s="709"/>
      <c r="N693" s="737"/>
      <c r="O693" s="737"/>
    </row>
    <row r="694" spans="1:15" x14ac:dyDescent="0.3">
      <c r="A694" s="737"/>
      <c r="B694" s="745"/>
      <c r="C694" s="745"/>
      <c r="D694" s="717"/>
      <c r="E694" s="709"/>
      <c r="F694" s="737"/>
      <c r="G694" s="737"/>
      <c r="I694" s="737"/>
      <c r="J694" s="739"/>
      <c r="K694" s="739"/>
      <c r="L694" s="719"/>
      <c r="M694" s="709"/>
      <c r="N694" s="737"/>
      <c r="O694" s="737"/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37"/>
      <c r="J695" s="739"/>
      <c r="K695" s="739"/>
      <c r="L695" s="719"/>
      <c r="M695" s="709"/>
      <c r="N695" s="737"/>
      <c r="O695" s="737"/>
    </row>
    <row r="696" spans="1:15" x14ac:dyDescent="0.3">
      <c r="A696" s="737"/>
      <c r="B696" s="745"/>
      <c r="C696" s="745"/>
      <c r="D696" s="717"/>
      <c r="E696" s="709"/>
      <c r="F696" s="737"/>
      <c r="G696" s="737"/>
      <c r="I696" s="737"/>
      <c r="J696" s="739"/>
      <c r="K696" s="739"/>
      <c r="L696" s="719"/>
      <c r="M696" s="709"/>
      <c r="N696" s="737"/>
      <c r="O696" s="737"/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37"/>
      <c r="J697" s="739"/>
      <c r="K697" s="739"/>
      <c r="L697" s="719"/>
      <c r="M697" s="709"/>
      <c r="N697" s="737"/>
      <c r="O697" s="737"/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37"/>
      <c r="J698" s="739"/>
      <c r="K698" s="739"/>
      <c r="L698" s="719"/>
      <c r="M698" s="709"/>
      <c r="N698" s="737"/>
      <c r="O698" s="737"/>
    </row>
    <row r="699" spans="1:15" x14ac:dyDescent="0.3">
      <c r="A699" s="737"/>
      <c r="B699" s="745"/>
      <c r="C699" s="745"/>
      <c r="D699" s="717"/>
      <c r="E699" s="709"/>
      <c r="F699" s="737"/>
      <c r="G699" s="737"/>
      <c r="I699" s="737"/>
      <c r="J699" s="739"/>
      <c r="K699" s="739"/>
      <c r="L699" s="719"/>
      <c r="M699" s="709"/>
      <c r="N699" s="737"/>
      <c r="O699" s="737"/>
    </row>
    <row r="700" spans="1:15" x14ac:dyDescent="0.3">
      <c r="A700" s="737"/>
      <c r="B700" s="745"/>
      <c r="C700" s="745"/>
      <c r="D700" s="717"/>
      <c r="E700" s="709"/>
      <c r="F700" s="737"/>
      <c r="G700" s="737"/>
      <c r="I700" s="737"/>
      <c r="J700" s="739"/>
      <c r="K700" s="739"/>
      <c r="L700" s="719"/>
      <c r="M700" s="709"/>
      <c r="N700" s="737"/>
      <c r="O700" s="737"/>
    </row>
    <row r="701" spans="1:15" x14ac:dyDescent="0.3">
      <c r="A701" s="737"/>
      <c r="B701" s="745"/>
      <c r="C701" s="745"/>
      <c r="D701" s="717"/>
      <c r="E701" s="709"/>
      <c r="F701" s="737"/>
      <c r="G701" s="737"/>
      <c r="I701" s="737"/>
      <c r="J701" s="739"/>
      <c r="K701" s="739"/>
      <c r="L701" s="719"/>
      <c r="M701" s="709"/>
      <c r="N701" s="737"/>
      <c r="O701" s="737"/>
    </row>
    <row r="702" spans="1:15" x14ac:dyDescent="0.3">
      <c r="A702" s="737"/>
      <c r="B702" s="745"/>
      <c r="C702" s="745"/>
      <c r="D702" s="717"/>
      <c r="E702" s="709"/>
      <c r="F702" s="737"/>
      <c r="G702" s="737"/>
      <c r="I702" s="737"/>
      <c r="J702" s="739"/>
      <c r="K702" s="739"/>
      <c r="L702" s="719"/>
      <c r="M702" s="709"/>
      <c r="N702" s="737"/>
      <c r="O702" s="737"/>
    </row>
    <row r="703" spans="1:15" x14ac:dyDescent="0.3">
      <c r="A703" s="737"/>
      <c r="B703" s="745"/>
      <c r="C703" s="745"/>
      <c r="D703" s="717"/>
      <c r="E703" s="709"/>
      <c r="F703" s="737"/>
      <c r="G703" s="737"/>
      <c r="I703" s="737"/>
      <c r="J703" s="739"/>
      <c r="K703" s="739"/>
      <c r="L703" s="719"/>
      <c r="M703" s="709"/>
      <c r="N703" s="737"/>
      <c r="O703" s="737"/>
    </row>
    <row r="704" spans="1:15" x14ac:dyDescent="0.3">
      <c r="A704" s="737"/>
      <c r="B704" s="745"/>
      <c r="C704" s="745"/>
      <c r="D704" s="717"/>
      <c r="E704" s="709"/>
      <c r="F704" s="737"/>
      <c r="G704" s="737"/>
      <c r="I704" s="737"/>
      <c r="J704" s="739"/>
      <c r="K704" s="739"/>
      <c r="L704" s="719"/>
      <c r="M704" s="709"/>
      <c r="N704" s="737"/>
      <c r="O704" s="737"/>
    </row>
    <row r="705" spans="1:15" x14ac:dyDescent="0.3">
      <c r="A705" s="737"/>
      <c r="B705" s="745"/>
      <c r="C705" s="745"/>
      <c r="D705" s="717"/>
      <c r="E705" s="709"/>
      <c r="F705" s="737"/>
      <c r="G705" s="737"/>
      <c r="I705" s="737"/>
      <c r="J705" s="739"/>
      <c r="K705" s="739"/>
      <c r="L705" s="719"/>
      <c r="M705" s="709"/>
      <c r="N705" s="737"/>
      <c r="O705" s="737"/>
    </row>
    <row r="706" spans="1:15" x14ac:dyDescent="0.3">
      <c r="A706" s="737"/>
      <c r="B706" s="745"/>
      <c r="C706" s="745"/>
      <c r="D706" s="717"/>
      <c r="E706" s="709"/>
      <c r="F706" s="737"/>
      <c r="G706" s="737"/>
      <c r="I706" s="737"/>
      <c r="J706" s="739"/>
      <c r="K706" s="739"/>
      <c r="L706" s="719"/>
      <c r="M706" s="709"/>
      <c r="N706" s="737"/>
      <c r="O706" s="737"/>
    </row>
    <row r="707" spans="1:15" x14ac:dyDescent="0.3">
      <c r="A707" s="737"/>
      <c r="B707" s="745"/>
      <c r="C707" s="745"/>
      <c r="D707" s="717"/>
      <c r="E707" s="709"/>
      <c r="F707" s="737"/>
      <c r="G707" s="737"/>
      <c r="I707" s="737"/>
      <c r="J707" s="739"/>
      <c r="K707" s="739"/>
      <c r="L707" s="719"/>
      <c r="M707" s="709"/>
      <c r="N707" s="737"/>
      <c r="O707" s="737"/>
    </row>
    <row r="708" spans="1:15" x14ac:dyDescent="0.3">
      <c r="A708" s="737"/>
      <c r="B708" s="745"/>
      <c r="C708" s="745"/>
      <c r="D708" s="717"/>
      <c r="E708" s="709"/>
      <c r="F708" s="737"/>
      <c r="G708" s="737"/>
      <c r="I708" s="737"/>
      <c r="J708" s="739"/>
      <c r="K708" s="739"/>
      <c r="L708" s="719"/>
      <c r="M708" s="709"/>
      <c r="N708" s="737"/>
      <c r="O708" s="737"/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37"/>
      <c r="J709" s="739"/>
      <c r="K709" s="739"/>
      <c r="L709" s="719"/>
      <c r="M709" s="709"/>
      <c r="N709" s="737"/>
      <c r="O709" s="737"/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37"/>
      <c r="J710" s="739"/>
      <c r="K710" s="739"/>
      <c r="L710" s="719"/>
      <c r="M710" s="709"/>
      <c r="N710" s="737"/>
      <c r="O710" s="737"/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37"/>
      <c r="J711" s="739"/>
      <c r="K711" s="739"/>
      <c r="L711" s="719"/>
      <c r="M711" s="709"/>
      <c r="N711" s="737"/>
      <c r="O711" s="737"/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37"/>
      <c r="J712" s="739"/>
      <c r="K712" s="739"/>
      <c r="L712" s="719"/>
      <c r="M712" s="709"/>
      <c r="N712" s="737"/>
      <c r="O712" s="737"/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37"/>
      <c r="J713" s="739"/>
      <c r="K713" s="739"/>
      <c r="L713" s="719"/>
      <c r="M713" s="709"/>
      <c r="N713" s="737"/>
      <c r="O713" s="737"/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37"/>
      <c r="J714" s="739"/>
      <c r="K714" s="739"/>
      <c r="L714" s="719"/>
      <c r="M714" s="709"/>
      <c r="N714" s="737"/>
      <c r="O714" s="737"/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37"/>
      <c r="J715" s="739"/>
      <c r="K715" s="739"/>
      <c r="L715" s="719"/>
      <c r="M715" s="709"/>
      <c r="N715" s="737"/>
      <c r="O715" s="737"/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37"/>
      <c r="J716" s="739"/>
      <c r="K716" s="739"/>
      <c r="L716" s="719"/>
      <c r="M716" s="709"/>
      <c r="N716" s="737"/>
      <c r="O716" s="737"/>
    </row>
    <row r="717" spans="1:15" x14ac:dyDescent="0.3">
      <c r="A717" s="737"/>
      <c r="B717" s="745"/>
      <c r="C717" s="745"/>
      <c r="D717" s="717"/>
      <c r="E717" s="709"/>
      <c r="F717" s="737"/>
      <c r="G717" s="737"/>
      <c r="I717" s="737"/>
      <c r="J717" s="739"/>
      <c r="K717" s="739"/>
      <c r="L717" s="719"/>
      <c r="M717" s="709"/>
      <c r="N717" s="737"/>
      <c r="O717" s="737"/>
    </row>
    <row r="718" spans="1:15" x14ac:dyDescent="0.3">
      <c r="A718" s="737"/>
      <c r="B718" s="745"/>
      <c r="C718" s="745"/>
      <c r="D718" s="717"/>
      <c r="E718" s="709"/>
      <c r="F718" s="737"/>
      <c r="G718" s="737"/>
      <c r="I718" s="737"/>
      <c r="J718" s="739"/>
      <c r="K718" s="739"/>
      <c r="L718" s="719"/>
      <c r="M718" s="709"/>
      <c r="N718" s="737"/>
      <c r="O718" s="737"/>
    </row>
    <row r="719" spans="1:15" x14ac:dyDescent="0.3">
      <c r="A719" s="737"/>
      <c r="B719" s="745"/>
      <c r="C719" s="745"/>
      <c r="D719" s="717"/>
      <c r="E719" s="709"/>
      <c r="F719" s="737"/>
      <c r="G719" s="737"/>
      <c r="I719" s="737"/>
      <c r="J719" s="739"/>
      <c r="K719" s="739"/>
      <c r="L719" s="719"/>
      <c r="M719" s="709"/>
      <c r="N719" s="737"/>
      <c r="O719" s="737"/>
    </row>
    <row r="720" spans="1:15" x14ac:dyDescent="0.3">
      <c r="A720" s="737"/>
      <c r="B720" s="745"/>
      <c r="C720" s="745"/>
      <c r="D720" s="717"/>
      <c r="E720" s="709"/>
      <c r="F720" s="737"/>
      <c r="G720" s="737"/>
      <c r="I720" s="737"/>
      <c r="J720" s="739"/>
      <c r="K720" s="739"/>
      <c r="L720" s="719"/>
      <c r="M720" s="709"/>
      <c r="N720" s="737"/>
      <c r="O720" s="737"/>
    </row>
    <row r="721" spans="1:15" x14ac:dyDescent="0.3">
      <c r="A721" s="737"/>
      <c r="B721" s="745"/>
      <c r="C721" s="745"/>
      <c r="D721" s="717"/>
      <c r="E721" s="709"/>
      <c r="F721" s="737"/>
      <c r="G721" s="737"/>
      <c r="I721" s="737"/>
      <c r="J721" s="739"/>
      <c r="K721" s="739"/>
      <c r="L721" s="719"/>
      <c r="M721" s="709"/>
      <c r="N721" s="737"/>
      <c r="O721" s="737"/>
    </row>
    <row r="722" spans="1:15" x14ac:dyDescent="0.3">
      <c r="A722" s="737"/>
      <c r="B722" s="745"/>
      <c r="C722" s="745"/>
      <c r="D722" s="717"/>
      <c r="E722" s="709"/>
      <c r="F722" s="737"/>
      <c r="G722" s="737"/>
      <c r="I722" s="737"/>
      <c r="J722" s="739"/>
      <c r="K722" s="739"/>
      <c r="L722" s="719"/>
      <c r="M722" s="709"/>
      <c r="N722" s="737"/>
      <c r="O722" s="737"/>
    </row>
    <row r="723" spans="1:15" x14ac:dyDescent="0.3">
      <c r="A723" s="737"/>
      <c r="B723" s="745"/>
      <c r="C723" s="745"/>
      <c r="D723" s="717"/>
      <c r="E723" s="709"/>
      <c r="F723" s="737"/>
      <c r="G723" s="737"/>
      <c r="I723" s="737"/>
      <c r="J723" s="739"/>
      <c r="K723" s="739"/>
      <c r="L723" s="719"/>
      <c r="M723" s="709"/>
      <c r="N723" s="737"/>
      <c r="O723" s="737"/>
    </row>
    <row r="724" spans="1:15" x14ac:dyDescent="0.3">
      <c r="A724" s="737"/>
      <c r="B724" s="745"/>
      <c r="C724" s="745"/>
      <c r="D724" s="717"/>
      <c r="E724" s="709"/>
      <c r="F724" s="737"/>
      <c r="G724" s="737"/>
      <c r="I724" s="737"/>
      <c r="J724" s="739"/>
      <c r="K724" s="739"/>
      <c r="L724" s="719"/>
      <c r="M724" s="709"/>
      <c r="N724" s="737"/>
      <c r="O724" s="737"/>
    </row>
    <row r="725" spans="1:15" x14ac:dyDescent="0.3">
      <c r="A725" s="737"/>
      <c r="B725" s="745"/>
      <c r="C725" s="745"/>
      <c r="D725" s="717"/>
      <c r="E725" s="709"/>
      <c r="F725" s="737"/>
      <c r="G725" s="737"/>
      <c r="I725" s="737"/>
      <c r="J725" s="739"/>
      <c r="K725" s="739"/>
      <c r="L725" s="719"/>
      <c r="M725" s="709"/>
      <c r="N725" s="737"/>
      <c r="O725" s="737"/>
    </row>
    <row r="726" spans="1:15" x14ac:dyDescent="0.3">
      <c r="A726" s="737"/>
      <c r="B726" s="745"/>
      <c r="C726" s="745"/>
      <c r="D726" s="717"/>
      <c r="E726" s="709"/>
      <c r="F726" s="737"/>
      <c r="G726" s="737"/>
      <c r="I726" s="737"/>
      <c r="J726" s="739"/>
      <c r="K726" s="739"/>
      <c r="L726" s="719"/>
      <c r="M726" s="709"/>
      <c r="N726" s="737"/>
      <c r="O726" s="737"/>
    </row>
    <row r="727" spans="1:15" x14ac:dyDescent="0.3">
      <c r="A727" s="737"/>
      <c r="B727" s="745"/>
      <c r="C727" s="745"/>
      <c r="D727" s="717"/>
      <c r="E727" s="709"/>
      <c r="F727" s="737"/>
      <c r="G727" s="737"/>
      <c r="I727" s="737"/>
      <c r="J727" s="739"/>
      <c r="K727" s="739"/>
      <c r="L727" s="719"/>
      <c r="M727" s="709"/>
      <c r="N727" s="737"/>
      <c r="O727" s="737"/>
    </row>
    <row r="728" spans="1:15" x14ac:dyDescent="0.3">
      <c r="A728" s="737"/>
      <c r="B728" s="745"/>
      <c r="C728" s="745"/>
      <c r="D728" s="717"/>
      <c r="E728" s="709"/>
      <c r="F728" s="737"/>
      <c r="G728" s="737"/>
      <c r="I728" s="737"/>
      <c r="J728" s="739"/>
      <c r="K728" s="739"/>
      <c r="L728" s="719"/>
      <c r="M728" s="709"/>
      <c r="N728" s="737"/>
      <c r="O728" s="737"/>
    </row>
    <row r="729" spans="1:15" x14ac:dyDescent="0.3">
      <c r="A729" s="737"/>
      <c r="B729" s="745"/>
      <c r="C729" s="745"/>
      <c r="D729" s="717"/>
      <c r="E729" s="709"/>
      <c r="F729" s="737"/>
      <c r="G729" s="737"/>
      <c r="I729" s="737"/>
      <c r="J729" s="739"/>
      <c r="K729" s="739"/>
      <c r="L729" s="719"/>
      <c r="M729" s="709"/>
      <c r="N729" s="737"/>
      <c r="O729" s="737"/>
    </row>
    <row r="730" spans="1:15" x14ac:dyDescent="0.3">
      <c r="A730" s="737"/>
      <c r="B730" s="745"/>
      <c r="C730" s="745"/>
      <c r="D730" s="717"/>
      <c r="E730" s="709"/>
      <c r="F730" s="737"/>
      <c r="G730" s="737"/>
      <c r="I730" s="737"/>
      <c r="J730" s="739"/>
      <c r="K730" s="739"/>
      <c r="L730" s="719"/>
      <c r="M730" s="709"/>
      <c r="N730" s="737"/>
      <c r="O730" s="737"/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37"/>
      <c r="J731" s="739"/>
      <c r="K731" s="739"/>
      <c r="L731" s="719"/>
      <c r="M731" s="709"/>
      <c r="N731" s="737"/>
      <c r="O731" s="737"/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37"/>
      <c r="J732" s="739"/>
      <c r="K732" s="739"/>
      <c r="L732" s="719"/>
      <c r="M732" s="709"/>
      <c r="N732" s="737"/>
      <c r="O732" s="737"/>
    </row>
    <row r="733" spans="1:15" x14ac:dyDescent="0.3">
      <c r="A733" s="737"/>
      <c r="B733" s="745"/>
      <c r="C733" s="745"/>
      <c r="D733" s="717"/>
      <c r="E733" s="709"/>
      <c r="F733" s="737"/>
      <c r="G733" s="737"/>
      <c r="I733" s="737"/>
      <c r="J733" s="739"/>
      <c r="K733" s="739"/>
      <c r="L733" s="719"/>
      <c r="M733" s="709"/>
      <c r="N733" s="737"/>
      <c r="O733" s="737"/>
    </row>
    <row r="734" spans="1:15" x14ac:dyDescent="0.3">
      <c r="A734" s="737"/>
      <c r="B734" s="745"/>
      <c r="C734" s="745"/>
      <c r="D734" s="717"/>
      <c r="E734" s="709"/>
      <c r="F734" s="737"/>
      <c r="G734" s="737"/>
      <c r="I734" s="737"/>
      <c r="J734" s="739"/>
      <c r="K734" s="739"/>
      <c r="L734" s="719"/>
      <c r="M734" s="709"/>
      <c r="N734" s="737"/>
      <c r="O734" s="737"/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37"/>
      <c r="J735" s="739"/>
      <c r="K735" s="739"/>
      <c r="L735" s="719"/>
      <c r="M735" s="709"/>
      <c r="N735" s="737"/>
      <c r="O735" s="737"/>
    </row>
    <row r="736" spans="1:15" x14ac:dyDescent="0.3">
      <c r="A736" s="737"/>
      <c r="B736" s="745"/>
      <c r="C736" s="745"/>
      <c r="D736" s="717"/>
      <c r="E736" s="709"/>
      <c r="F736" s="737"/>
      <c r="G736" s="737"/>
      <c r="I736" s="737"/>
      <c r="J736" s="739"/>
      <c r="K736" s="739"/>
      <c r="L736" s="719"/>
      <c r="M736" s="709"/>
      <c r="N736" s="737"/>
      <c r="O736" s="737"/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37"/>
      <c r="J737" s="739"/>
      <c r="K737" s="739"/>
      <c r="L737" s="719"/>
      <c r="M737" s="709"/>
      <c r="N737" s="737"/>
      <c r="O737" s="737"/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37"/>
      <c r="J738" s="739"/>
      <c r="K738" s="739"/>
      <c r="L738" s="719"/>
      <c r="M738" s="709"/>
      <c r="N738" s="737"/>
      <c r="O738" s="737"/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37"/>
      <c r="J739" s="739"/>
      <c r="K739" s="739"/>
      <c r="L739" s="719"/>
      <c r="M739" s="709"/>
      <c r="N739" s="737"/>
      <c r="O739" s="737"/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37"/>
      <c r="J740" s="739"/>
      <c r="K740" s="739"/>
      <c r="L740" s="719"/>
      <c r="M740" s="709"/>
      <c r="N740" s="737"/>
      <c r="O740" s="737"/>
    </row>
    <row r="741" spans="1:15" x14ac:dyDescent="0.3">
      <c r="A741" s="737"/>
      <c r="B741" s="745"/>
      <c r="C741" s="745"/>
      <c r="D741" s="717"/>
      <c r="E741" s="709"/>
      <c r="F741" s="737"/>
      <c r="G741" s="737"/>
      <c r="I741" s="737"/>
      <c r="J741" s="739"/>
      <c r="K741" s="739"/>
      <c r="L741" s="719"/>
      <c r="M741" s="709"/>
      <c r="N741" s="737"/>
      <c r="O741" s="737"/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37"/>
      <c r="J742" s="739"/>
      <c r="K742" s="739"/>
      <c r="L742" s="719"/>
      <c r="M742" s="709"/>
      <c r="N742" s="737"/>
      <c r="O742" s="737"/>
    </row>
    <row r="743" spans="1:15" x14ac:dyDescent="0.3">
      <c r="A743" s="737"/>
      <c r="B743" s="745"/>
      <c r="C743" s="745"/>
      <c r="D743" s="717"/>
      <c r="E743" s="709"/>
      <c r="F743" s="737"/>
      <c r="G743" s="737"/>
      <c r="I743" s="737"/>
      <c r="J743" s="739"/>
      <c r="K743" s="739"/>
      <c r="L743" s="719"/>
      <c r="M743" s="709"/>
      <c r="N743" s="737"/>
      <c r="O743" s="737"/>
    </row>
    <row r="744" spans="1:15" x14ac:dyDescent="0.3">
      <c r="A744" s="737"/>
      <c r="B744" s="745"/>
      <c r="C744" s="745"/>
      <c r="D744" s="717"/>
      <c r="E744" s="709"/>
      <c r="F744" s="737"/>
      <c r="G744" s="737"/>
      <c r="I744" s="737"/>
      <c r="J744" s="739"/>
      <c r="K744" s="739"/>
      <c r="L744" s="719"/>
      <c r="M744" s="709"/>
      <c r="N744" s="737"/>
      <c r="O744" s="737"/>
    </row>
    <row r="745" spans="1:15" x14ac:dyDescent="0.3">
      <c r="A745" s="737"/>
      <c r="B745" s="745"/>
      <c r="C745" s="745"/>
      <c r="D745" s="717"/>
      <c r="E745" s="709"/>
      <c r="F745" s="737"/>
      <c r="G745" s="737"/>
      <c r="I745" s="737"/>
      <c r="J745" s="739"/>
      <c r="K745" s="739"/>
      <c r="L745" s="719"/>
      <c r="M745" s="709"/>
      <c r="N745" s="737"/>
      <c r="O745" s="737"/>
    </row>
    <row r="746" spans="1:15" x14ac:dyDescent="0.3">
      <c r="A746" s="737"/>
      <c r="B746" s="745"/>
      <c r="C746" s="745"/>
      <c r="D746" s="717"/>
      <c r="E746" s="709"/>
      <c r="F746" s="737"/>
      <c r="G746" s="737"/>
      <c r="I746" s="737"/>
      <c r="J746" s="739"/>
      <c r="K746" s="739"/>
      <c r="L746" s="719"/>
      <c r="M746" s="709"/>
      <c r="N746" s="737"/>
      <c r="O746" s="737"/>
    </row>
    <row r="747" spans="1:15" x14ac:dyDescent="0.3">
      <c r="A747" s="737"/>
      <c r="B747" s="745"/>
      <c r="C747" s="745"/>
      <c r="D747" s="717"/>
      <c r="E747" s="709"/>
      <c r="F747" s="737"/>
      <c r="G747" s="737"/>
      <c r="I747" s="737"/>
      <c r="J747" s="739"/>
      <c r="K747" s="739"/>
      <c r="L747" s="719"/>
      <c r="M747" s="709"/>
      <c r="N747" s="737"/>
      <c r="O747" s="737"/>
    </row>
    <row r="748" spans="1:15" x14ac:dyDescent="0.3">
      <c r="A748" s="737"/>
      <c r="B748" s="745"/>
      <c r="C748" s="745"/>
      <c r="D748" s="717"/>
      <c r="E748" s="709"/>
      <c r="F748" s="737"/>
      <c r="G748" s="737"/>
      <c r="I748" s="737"/>
      <c r="J748" s="739"/>
      <c r="K748" s="739"/>
      <c r="L748" s="719"/>
      <c r="M748" s="709"/>
      <c r="N748" s="737"/>
      <c r="O748" s="737"/>
    </row>
    <row r="749" spans="1:15" x14ac:dyDescent="0.3">
      <c r="A749" s="737"/>
      <c r="B749" s="745"/>
      <c r="C749" s="745"/>
      <c r="D749" s="717"/>
      <c r="E749" s="709"/>
      <c r="F749" s="737"/>
      <c r="G749" s="737"/>
      <c r="I749" s="737"/>
      <c r="J749" s="739"/>
      <c r="K749" s="739"/>
      <c r="L749" s="719"/>
      <c r="M749" s="709"/>
      <c r="N749" s="737"/>
      <c r="O749" s="737"/>
    </row>
    <row r="750" spans="1:15" x14ac:dyDescent="0.3">
      <c r="A750" s="737"/>
      <c r="B750" s="745"/>
      <c r="C750" s="745"/>
      <c r="D750" s="717"/>
      <c r="E750" s="709"/>
      <c r="F750" s="737"/>
      <c r="G750" s="737"/>
      <c r="I750" s="737"/>
      <c r="J750" s="739"/>
      <c r="K750" s="739"/>
      <c r="L750" s="719"/>
      <c r="M750" s="709"/>
      <c r="N750" s="737"/>
      <c r="O750" s="737"/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37"/>
      <c r="J751" s="739"/>
      <c r="K751" s="739"/>
      <c r="L751" s="719"/>
      <c r="M751" s="709"/>
      <c r="N751" s="737"/>
      <c r="O751" s="737"/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37"/>
      <c r="J752" s="739"/>
      <c r="K752" s="739"/>
      <c r="L752" s="719"/>
      <c r="M752" s="709"/>
      <c r="N752" s="737"/>
      <c r="O752" s="737"/>
    </row>
    <row r="753" spans="1:15" x14ac:dyDescent="0.3">
      <c r="A753" s="737"/>
      <c r="B753" s="745"/>
      <c r="C753" s="745"/>
      <c r="D753" s="717"/>
      <c r="E753" s="709"/>
      <c r="F753" s="737"/>
      <c r="G753" s="737"/>
      <c r="I753" s="737"/>
      <c r="J753" s="739"/>
      <c r="K753" s="739"/>
      <c r="L753" s="719"/>
      <c r="M753" s="709"/>
      <c r="N753" s="737"/>
      <c r="O753" s="737"/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37"/>
      <c r="J754" s="739"/>
      <c r="K754" s="739"/>
      <c r="L754" s="719"/>
      <c r="M754" s="709"/>
      <c r="N754" s="737"/>
      <c r="O754" s="737"/>
    </row>
    <row r="755" spans="1:15" x14ac:dyDescent="0.3">
      <c r="A755" s="737"/>
      <c r="B755" s="745"/>
      <c r="C755" s="745"/>
      <c r="D755" s="717"/>
      <c r="E755" s="709"/>
      <c r="F755" s="737"/>
      <c r="G755" s="737"/>
      <c r="I755" s="737"/>
      <c r="J755" s="739"/>
      <c r="K755" s="739"/>
      <c r="L755" s="719"/>
      <c r="M755" s="709"/>
      <c r="N755" s="737"/>
      <c r="O755" s="737"/>
    </row>
    <row r="756" spans="1:15" x14ac:dyDescent="0.3">
      <c r="A756" s="737"/>
      <c r="B756" s="745"/>
      <c r="C756" s="745"/>
      <c r="D756" s="717"/>
      <c r="E756" s="709"/>
      <c r="F756" s="737"/>
      <c r="G756" s="737"/>
      <c r="I756" s="737"/>
      <c r="J756" s="739"/>
      <c r="K756" s="739"/>
      <c r="L756" s="719"/>
      <c r="M756" s="709"/>
      <c r="N756" s="737"/>
      <c r="O756" s="737"/>
    </row>
    <row r="757" spans="1:15" x14ac:dyDescent="0.3">
      <c r="A757" s="737"/>
      <c r="B757" s="745"/>
      <c r="C757" s="745"/>
      <c r="D757" s="717"/>
      <c r="E757" s="709"/>
      <c r="F757" s="737"/>
      <c r="G757" s="737"/>
      <c r="I757" s="737"/>
      <c r="J757" s="739"/>
      <c r="K757" s="739"/>
      <c r="L757" s="719"/>
      <c r="M757" s="709"/>
      <c r="N757" s="737"/>
      <c r="O757" s="737"/>
    </row>
    <row r="758" spans="1:15" x14ac:dyDescent="0.3">
      <c r="A758" s="737"/>
      <c r="B758" s="745"/>
      <c r="C758" s="745"/>
      <c r="D758" s="717"/>
      <c r="E758" s="709"/>
      <c r="F758" s="737"/>
      <c r="G758" s="737"/>
      <c r="I758" s="737"/>
      <c r="J758" s="739"/>
      <c r="K758" s="739"/>
      <c r="L758" s="719"/>
      <c r="M758" s="709"/>
      <c r="N758" s="737"/>
      <c r="O758" s="737"/>
    </row>
    <row r="759" spans="1:15" x14ac:dyDescent="0.3">
      <c r="A759" s="737"/>
      <c r="B759" s="745"/>
      <c r="C759" s="745"/>
      <c r="D759" s="717"/>
      <c r="E759" s="709"/>
      <c r="F759" s="737"/>
      <c r="G759" s="737"/>
      <c r="I759" s="737"/>
      <c r="J759" s="739"/>
      <c r="K759" s="739"/>
      <c r="L759" s="719"/>
      <c r="M759" s="709"/>
      <c r="N759" s="737"/>
      <c r="O759" s="737"/>
    </row>
    <row r="760" spans="1:15" x14ac:dyDescent="0.3">
      <c r="A760" s="737"/>
      <c r="B760" s="745"/>
      <c r="C760" s="745"/>
      <c r="D760" s="717"/>
      <c r="E760" s="709"/>
      <c r="F760" s="737"/>
      <c r="G760" s="737"/>
      <c r="I760" s="737"/>
      <c r="J760" s="739"/>
      <c r="K760" s="739"/>
      <c r="L760" s="719"/>
      <c r="M760" s="709"/>
      <c r="N760" s="737"/>
      <c r="O760" s="737"/>
    </row>
    <row r="761" spans="1:15" x14ac:dyDescent="0.3">
      <c r="A761" s="737"/>
      <c r="B761" s="745"/>
      <c r="C761" s="745"/>
      <c r="D761" s="717"/>
      <c r="E761" s="709"/>
      <c r="F761" s="737"/>
      <c r="G761" s="737"/>
      <c r="I761" s="737"/>
      <c r="J761" s="739"/>
      <c r="K761" s="739"/>
      <c r="L761" s="719"/>
      <c r="M761" s="709"/>
      <c r="N761" s="737"/>
      <c r="O761" s="737"/>
    </row>
    <row r="762" spans="1:15" x14ac:dyDescent="0.3">
      <c r="A762" s="737"/>
      <c r="B762" s="745"/>
      <c r="C762" s="745"/>
      <c r="D762" s="717"/>
      <c r="E762" s="709"/>
      <c r="F762" s="737"/>
      <c r="G762" s="737"/>
      <c r="I762" s="737"/>
      <c r="J762" s="739"/>
      <c r="K762" s="739"/>
      <c r="L762" s="719"/>
      <c r="M762" s="709"/>
      <c r="N762" s="737"/>
      <c r="O762" s="737"/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37"/>
      <c r="J763" s="739"/>
      <c r="K763" s="739"/>
      <c r="L763" s="719"/>
      <c r="M763" s="709"/>
      <c r="N763" s="737"/>
      <c r="O763" s="737"/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37"/>
      <c r="J764" s="739"/>
      <c r="K764" s="739"/>
      <c r="L764" s="719"/>
      <c r="M764" s="709"/>
      <c r="N764" s="737"/>
      <c r="O764" s="737"/>
    </row>
    <row r="765" spans="1:15" x14ac:dyDescent="0.3">
      <c r="A765" s="737"/>
      <c r="B765" s="745"/>
      <c r="C765" s="745"/>
      <c r="D765" s="717"/>
      <c r="E765" s="709"/>
      <c r="F765" s="737"/>
      <c r="G765" s="737"/>
      <c r="I765" s="737"/>
      <c r="J765" s="739"/>
      <c r="K765" s="739"/>
      <c r="L765" s="719"/>
      <c r="M765" s="709"/>
      <c r="N765" s="737"/>
      <c r="O765" s="737"/>
    </row>
    <row r="766" spans="1:15" x14ac:dyDescent="0.3">
      <c r="A766" s="737"/>
      <c r="B766" s="745"/>
      <c r="C766" s="745"/>
      <c r="D766" s="717"/>
      <c r="E766" s="709"/>
      <c r="F766" s="737"/>
      <c r="G766" s="737"/>
      <c r="I766" s="737"/>
      <c r="J766" s="739"/>
      <c r="K766" s="739"/>
      <c r="L766" s="719"/>
      <c r="M766" s="709"/>
      <c r="N766" s="737"/>
      <c r="O766" s="737"/>
    </row>
    <row r="767" spans="1:15" x14ac:dyDescent="0.3">
      <c r="A767" s="737"/>
      <c r="B767" s="745"/>
      <c r="C767" s="745"/>
      <c r="D767" s="717"/>
      <c r="E767" s="709"/>
      <c r="F767" s="737"/>
      <c r="G767" s="737"/>
      <c r="I767" s="737"/>
      <c r="J767" s="739"/>
      <c r="K767" s="739"/>
      <c r="L767" s="719"/>
      <c r="M767" s="709"/>
      <c r="N767" s="737"/>
      <c r="O767" s="737"/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37"/>
      <c r="J768" s="739"/>
      <c r="K768" s="739"/>
      <c r="L768" s="719"/>
      <c r="M768" s="709"/>
      <c r="N768" s="737"/>
      <c r="O768" s="737"/>
    </row>
    <row r="769" spans="1:15" x14ac:dyDescent="0.3">
      <c r="A769" s="737"/>
      <c r="B769" s="745"/>
      <c r="C769" s="745"/>
      <c r="D769" s="717"/>
      <c r="E769" s="709"/>
      <c r="F769" s="737"/>
      <c r="G769" s="737"/>
      <c r="I769" s="737"/>
      <c r="J769" s="739"/>
      <c r="K769" s="739"/>
      <c r="L769" s="719"/>
      <c r="M769" s="709"/>
      <c r="N769" s="737"/>
      <c r="O769" s="737"/>
    </row>
    <row r="770" spans="1:15" x14ac:dyDescent="0.3">
      <c r="A770" s="737"/>
      <c r="B770" s="745"/>
      <c r="C770" s="745"/>
      <c r="D770" s="717"/>
      <c r="E770" s="709"/>
      <c r="F770" s="737"/>
      <c r="G770" s="737"/>
      <c r="I770" s="737"/>
      <c r="J770" s="739"/>
      <c r="K770" s="739"/>
      <c r="L770" s="719"/>
      <c r="M770" s="709"/>
      <c r="N770" s="737"/>
      <c r="O770" s="737"/>
    </row>
    <row r="771" spans="1:15" x14ac:dyDescent="0.3">
      <c r="A771" s="737"/>
      <c r="B771" s="745"/>
      <c r="C771" s="745"/>
      <c r="D771" s="717"/>
      <c r="E771" s="709"/>
      <c r="F771" s="737"/>
      <c r="G771" s="737"/>
      <c r="I771" s="737"/>
      <c r="J771" s="739"/>
      <c r="K771" s="739"/>
      <c r="L771" s="719"/>
      <c r="M771" s="709"/>
      <c r="N771" s="737"/>
      <c r="O771" s="737"/>
    </row>
    <row r="772" spans="1:15" x14ac:dyDescent="0.3">
      <c r="A772" s="737"/>
      <c r="B772" s="745"/>
      <c r="C772" s="745"/>
      <c r="D772" s="717"/>
      <c r="E772" s="709"/>
      <c r="F772" s="737"/>
      <c r="G772" s="737"/>
      <c r="I772" s="737"/>
      <c r="J772" s="739"/>
      <c r="K772" s="739"/>
      <c r="L772" s="719"/>
      <c r="M772" s="709"/>
      <c r="N772" s="737"/>
      <c r="O772" s="737"/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I875" s="737"/>
      <c r="J875" s="739"/>
      <c r="K875" s="739"/>
      <c r="L875" s="719"/>
      <c r="M875" s="709"/>
      <c r="N875" s="737"/>
      <c r="O875" s="737"/>
    </row>
    <row r="876" spans="1:15" x14ac:dyDescent="0.3">
      <c r="I876" s="737"/>
      <c r="J876" s="739"/>
      <c r="K876" s="739"/>
      <c r="L876" s="719"/>
      <c r="M876" s="709"/>
      <c r="N876" s="737"/>
      <c r="O876" s="737"/>
    </row>
  </sheetData>
  <autoFilter ref="A2:O584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6" t="s">
        <v>37</v>
      </c>
      <c r="B1" s="797"/>
      <c r="C1" s="797"/>
      <c r="D1" s="797"/>
      <c r="E1" s="797"/>
      <c r="F1" s="797"/>
      <c r="G1" s="797"/>
      <c r="H1" s="797"/>
      <c r="I1" s="797"/>
      <c r="J1" s="797"/>
      <c r="K1" s="797"/>
      <c r="L1" s="797"/>
      <c r="M1" s="20"/>
      <c r="N1" s="21"/>
    </row>
    <row r="2" spans="1:14" ht="30.75" customHeight="1" x14ac:dyDescent="0.25">
      <c r="A2" s="798" t="s">
        <v>38</v>
      </c>
      <c r="B2" s="799"/>
      <c r="C2" s="799"/>
      <c r="D2" s="799"/>
      <c r="E2" s="799"/>
      <c r="F2" s="799"/>
      <c r="G2" s="799"/>
      <c r="H2" s="799"/>
      <c r="I2" s="799"/>
      <c r="J2" s="799"/>
      <c r="K2" s="799"/>
      <c r="L2" s="799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4" t="s">
        <v>7051</v>
      </c>
      <c r="B62" s="795"/>
      <c r="C62" s="795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88"/>
  <sheetViews>
    <sheetView zoomScaleNormal="100" zoomScaleSheetLayoutView="110" workbookViewId="0">
      <pane ySplit="1" topLeftCell="A498" activePane="bottomLeft" state="frozen"/>
      <selection pane="bottomLeft" activeCell="I521" sqref="I521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6" t="s">
        <v>65</v>
      </c>
      <c r="C4" s="807"/>
      <c r="D4" s="807"/>
      <c r="E4" s="807"/>
      <c r="F4" s="808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6" t="s">
        <v>65</v>
      </c>
      <c r="C7" s="807"/>
      <c r="D7" s="807"/>
      <c r="E7" s="807"/>
      <c r="F7" s="808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6" t="s">
        <v>65</v>
      </c>
      <c r="C9" s="807"/>
      <c r="D9" s="807"/>
      <c r="E9" s="807"/>
      <c r="F9" s="808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6" t="s">
        <v>65</v>
      </c>
      <c r="C10" s="807"/>
      <c r="D10" s="807"/>
      <c r="E10" s="807"/>
      <c r="F10" s="808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6" t="s">
        <v>65</v>
      </c>
      <c r="C11" s="807"/>
      <c r="D11" s="807"/>
      <c r="E11" s="807"/>
      <c r="F11" s="808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6" t="s">
        <v>65</v>
      </c>
      <c r="C18" s="807"/>
      <c r="D18" s="807"/>
      <c r="E18" s="807"/>
      <c r="F18" s="808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6" t="s">
        <v>65</v>
      </c>
      <c r="C19" s="807"/>
      <c r="D19" s="807"/>
      <c r="E19" s="807"/>
      <c r="F19" s="808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6" t="s">
        <v>65</v>
      </c>
      <c r="C20" s="807"/>
      <c r="D20" s="807"/>
      <c r="E20" s="807"/>
      <c r="F20" s="808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6" t="s">
        <v>65</v>
      </c>
      <c r="C26" s="807"/>
      <c r="D26" s="807"/>
      <c r="E26" s="807"/>
      <c r="F26" s="808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6" t="s">
        <v>65</v>
      </c>
      <c r="C31" s="807"/>
      <c r="D31" s="807"/>
      <c r="E31" s="807"/>
      <c r="F31" s="808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6" t="s">
        <v>65</v>
      </c>
      <c r="C36" s="807"/>
      <c r="D36" s="807"/>
      <c r="E36" s="807"/>
      <c r="F36" s="808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6" t="s">
        <v>65</v>
      </c>
      <c r="C37" s="807"/>
      <c r="D37" s="807"/>
      <c r="E37" s="807"/>
      <c r="F37" s="808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6" t="s">
        <v>65</v>
      </c>
      <c r="C43" s="807"/>
      <c r="D43" s="807"/>
      <c r="E43" s="807"/>
      <c r="F43" s="808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6" t="s">
        <v>65</v>
      </c>
      <c r="C44" s="807"/>
      <c r="D44" s="807"/>
      <c r="E44" s="807"/>
      <c r="F44" s="808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6" t="s">
        <v>65</v>
      </c>
      <c r="C46" s="807"/>
      <c r="D46" s="807"/>
      <c r="E46" s="807"/>
      <c r="F46" s="808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6" t="s">
        <v>65</v>
      </c>
      <c r="C49" s="807"/>
      <c r="D49" s="807"/>
      <c r="E49" s="807"/>
      <c r="F49" s="808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6" t="s">
        <v>65</v>
      </c>
      <c r="C50" s="807"/>
      <c r="D50" s="807"/>
      <c r="E50" s="807"/>
      <c r="F50" s="808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6" t="s">
        <v>65</v>
      </c>
      <c r="C69" s="807"/>
      <c r="D69" s="807"/>
      <c r="E69" s="807"/>
      <c r="F69" s="808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6" t="s">
        <v>65</v>
      </c>
      <c r="C82" s="807"/>
      <c r="D82" s="807"/>
      <c r="E82" s="807"/>
      <c r="F82" s="808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9" t="s">
        <v>7706</v>
      </c>
      <c r="B327" s="810"/>
      <c r="C327" s="810"/>
      <c r="D327" s="810"/>
      <c r="E327" s="810"/>
      <c r="F327" s="810"/>
      <c r="G327" s="810"/>
      <c r="H327" s="811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9" t="s">
        <v>7705</v>
      </c>
      <c r="B353" s="810"/>
      <c r="C353" s="810"/>
      <c r="D353" s="810"/>
      <c r="E353" s="810"/>
      <c r="F353" s="810"/>
      <c r="G353" s="810"/>
      <c r="H353" s="811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9" t="s">
        <v>7745</v>
      </c>
      <c r="B371" s="810"/>
      <c r="C371" s="810"/>
      <c r="D371" s="810"/>
      <c r="E371" s="810"/>
      <c r="F371" s="810"/>
      <c r="G371" s="810"/>
      <c r="H371" s="811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2" t="s">
        <v>7907</v>
      </c>
      <c r="B384" s="813"/>
      <c r="C384" s="813"/>
      <c r="D384" s="813"/>
      <c r="E384" s="813"/>
      <c r="F384" s="813"/>
      <c r="G384" s="813"/>
      <c r="H384" s="651"/>
    </row>
    <row r="385" spans="1:9" s="7" customFormat="1" ht="28.5" x14ac:dyDescent="0.25">
      <c r="A385" s="812"/>
      <c r="B385" s="813"/>
      <c r="C385" s="813"/>
      <c r="D385" s="813"/>
      <c r="E385" s="813"/>
      <c r="F385" s="813"/>
      <c r="G385" s="813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0" t="s">
        <v>7907</v>
      </c>
      <c r="B391" s="801"/>
      <c r="C391" s="801"/>
      <c r="D391" s="801"/>
      <c r="E391" s="801"/>
      <c r="F391" s="801"/>
      <c r="G391" s="801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2" t="s">
        <v>7792</v>
      </c>
      <c r="B399" s="803"/>
      <c r="C399" s="803"/>
      <c r="D399" s="803"/>
      <c r="E399" s="803"/>
      <c r="F399" s="803"/>
      <c r="G399" s="803"/>
      <c r="H399" s="804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2" t="s">
        <v>7849</v>
      </c>
      <c r="B410" s="813"/>
      <c r="C410" s="813"/>
      <c r="D410" s="813"/>
      <c r="E410" s="813"/>
      <c r="F410" s="813"/>
      <c r="G410" s="813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2" t="s">
        <v>7870</v>
      </c>
      <c r="B424" s="803"/>
      <c r="C424" s="803"/>
      <c r="D424" s="803"/>
      <c r="E424" s="803"/>
      <c r="F424" s="803"/>
      <c r="G424" s="803"/>
      <c r="H424" s="804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5" t="s">
        <v>7920</v>
      </c>
      <c r="K425" s="805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0" t="s">
        <v>7908</v>
      </c>
      <c r="B440" s="801"/>
      <c r="C440" s="801"/>
      <c r="D440" s="801"/>
      <c r="E440" s="801"/>
      <c r="F440" s="801"/>
      <c r="G440" s="801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5" t="s">
        <v>7920</v>
      </c>
      <c r="K442" s="805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2" t="s">
        <v>7946</v>
      </c>
      <c r="B451" s="803"/>
      <c r="C451" s="803"/>
      <c r="D451" s="803"/>
      <c r="E451" s="803"/>
      <c r="F451" s="803"/>
      <c r="G451" s="803"/>
      <c r="H451" s="804"/>
      <c r="J451" s="805" t="s">
        <v>7920</v>
      </c>
      <c r="K451" s="805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0" t="s">
        <v>7953</v>
      </c>
      <c r="B462" s="801"/>
      <c r="C462" s="801"/>
      <c r="D462" s="801"/>
      <c r="E462" s="801"/>
      <c r="F462" s="801"/>
      <c r="G462" s="801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5"/>
      <c r="K464" s="805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8165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2" t="s">
        <v>7955</v>
      </c>
      <c r="B472" s="803"/>
      <c r="C472" s="803"/>
      <c r="D472" s="803"/>
      <c r="E472" s="803"/>
      <c r="F472" s="803"/>
      <c r="G472" s="803"/>
      <c r="H472" s="804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8166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5"/>
      <c r="K477" s="805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0" t="s">
        <v>8170</v>
      </c>
      <c r="B482" s="801"/>
      <c r="C482" s="801"/>
      <c r="D482" s="801"/>
      <c r="E482" s="801"/>
      <c r="F482" s="801"/>
      <c r="G482" s="801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8260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8262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2" t="s">
        <v>8263</v>
      </c>
      <c r="B490" s="803"/>
      <c r="C490" s="803"/>
      <c r="D490" s="803"/>
      <c r="E490" s="803"/>
      <c r="F490" s="803"/>
      <c r="G490" s="803"/>
      <c r="H490" s="804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8264</v>
      </c>
      <c r="G491" s="650"/>
      <c r="H491" s="651"/>
      <c r="J491" s="7" t="s">
        <v>8266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5"/>
      <c r="K495" s="805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0" t="s">
        <v>8276</v>
      </c>
      <c r="B500" s="801"/>
      <c r="C500" s="801"/>
      <c r="D500" s="801"/>
      <c r="E500" s="801"/>
      <c r="F500" s="801"/>
      <c r="G500" s="801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8369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8261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2" t="s">
        <v>8277</v>
      </c>
      <c r="B509" s="803"/>
      <c r="C509" s="803"/>
      <c r="D509" s="803"/>
      <c r="E509" s="803"/>
      <c r="F509" s="803"/>
      <c r="G509" s="803"/>
      <c r="H509" s="804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8266</v>
      </c>
      <c r="G510" s="650"/>
      <c r="H510" s="651"/>
      <c r="J510" s="7" t="s">
        <v>8266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05"/>
      <c r="K514" s="805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00" t="s">
        <v>8367</v>
      </c>
      <c r="B519" s="801"/>
      <c r="C519" s="801"/>
      <c r="D519" s="801"/>
      <c r="E519" s="801"/>
      <c r="F519" s="801"/>
      <c r="G519" s="801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754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K521" s="9"/>
    </row>
    <row r="522" spans="1:11" s="7" customFormat="1" ht="15" customHeight="1" x14ac:dyDescent="0.25">
      <c r="A522" s="489">
        <v>1070</v>
      </c>
      <c r="B522" s="673" t="s">
        <v>99</v>
      </c>
      <c r="C522" s="410">
        <v>762000</v>
      </c>
      <c r="D522" s="25">
        <v>0.15</v>
      </c>
      <c r="E522" s="10">
        <f t="shared" ref="E522:E523" si="82">D522*C522</f>
        <v>114300</v>
      </c>
      <c r="F522" s="10">
        <f t="shared" ref="F522:F523" si="83">E522+C522</f>
        <v>876300</v>
      </c>
      <c r="G522" s="450"/>
      <c r="H522" s="627"/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si="82"/>
        <v>42340.35</v>
      </c>
      <c r="F523" s="10">
        <f t="shared" si="83"/>
        <v>324609.34999999998</v>
      </c>
      <c r="G523" s="450"/>
      <c r="H523" s="627"/>
      <c r="K523" s="590"/>
    </row>
    <row r="524" spans="1:11" s="7" customFormat="1" ht="15" customHeight="1" x14ac:dyDescent="0.25">
      <c r="A524" s="489"/>
      <c r="B524" s="673"/>
      <c r="C524" s="410"/>
      <c r="D524" s="25"/>
      <c r="E524" s="10"/>
      <c r="F524" s="10"/>
      <c r="G524" s="450"/>
      <c r="H524" s="627"/>
      <c r="K524" s="632"/>
    </row>
    <row r="525" spans="1:11" s="7" customFormat="1" ht="15.75" x14ac:dyDescent="0.25">
      <c r="A525" s="489"/>
      <c r="B525" s="673"/>
      <c r="C525" s="410"/>
      <c r="D525" s="25"/>
      <c r="E525" s="10"/>
      <c r="F525" s="10"/>
      <c r="G525" s="450"/>
      <c r="H525" s="31"/>
      <c r="J525" s="615"/>
      <c r="K525" s="632"/>
    </row>
    <row r="526" spans="1:11" s="7" customFormat="1" ht="15" customHeight="1" x14ac:dyDescent="0.25">
      <c r="A526" s="489"/>
      <c r="B526" s="673"/>
      <c r="C526" s="410"/>
      <c r="D526" s="25"/>
      <c r="E526" s="10"/>
      <c r="F526" s="10"/>
      <c r="G526" s="450"/>
      <c r="H526" s="627"/>
      <c r="K526" s="590"/>
    </row>
    <row r="527" spans="1:11" s="7" customFormat="1" ht="15.75" x14ac:dyDescent="0.25">
      <c r="A527" s="696"/>
      <c r="B527" s="673" t="s">
        <v>7637</v>
      </c>
      <c r="C527" s="674">
        <v>1960000</v>
      </c>
      <c r="D527" s="675">
        <v>0.15</v>
      </c>
      <c r="E527" s="674">
        <f t="shared" ref="E527" si="84">D527*C527</f>
        <v>294000</v>
      </c>
      <c r="F527" s="674">
        <f t="shared" ref="F527" si="85">E527+C527</f>
        <v>2254000</v>
      </c>
      <c r="G527" s="450" t="s">
        <v>7168</v>
      </c>
      <c r="H527" s="627">
        <v>45505</v>
      </c>
      <c r="I527" s="7" t="s">
        <v>8261</v>
      </c>
      <c r="K527" s="590"/>
    </row>
    <row r="528" spans="1:11" s="7" customFormat="1" ht="15.75" x14ac:dyDescent="0.25">
      <c r="A528" s="31"/>
      <c r="G528" s="31"/>
      <c r="H528" s="31"/>
    </row>
    <row r="529" spans="1:11" s="7" customFormat="1" ht="23.25" x14ac:dyDescent="0.25">
      <c r="A529" s="802" t="s">
        <v>8277</v>
      </c>
      <c r="B529" s="803"/>
      <c r="C529" s="803"/>
      <c r="D529" s="803"/>
      <c r="E529" s="803"/>
      <c r="F529" s="803"/>
      <c r="G529" s="803"/>
      <c r="H529" s="804"/>
    </row>
    <row r="530" spans="1:11" s="7" customFormat="1" ht="15.75" x14ac:dyDescent="0.25">
      <c r="A530" s="645"/>
      <c r="B530" s="646"/>
      <c r="C530" s="647">
        <f>SUM(C525:C527)</f>
        <v>1960000</v>
      </c>
      <c r="D530" s="648"/>
      <c r="E530" s="657" t="s">
        <v>7620</v>
      </c>
      <c r="F530" s="657"/>
      <c r="G530" s="650"/>
      <c r="H530" s="651"/>
      <c r="K530" s="632"/>
    </row>
    <row r="531" spans="1:11" s="7" customFormat="1" ht="15.75" x14ac:dyDescent="0.25">
      <c r="A531" s="645"/>
      <c r="B531" s="658" t="s">
        <v>7754</v>
      </c>
      <c r="C531" s="647">
        <f>C530*60%</f>
        <v>1176000</v>
      </c>
      <c r="D531" s="648"/>
      <c r="E531" s="647"/>
      <c r="F531" s="647"/>
      <c r="G531" s="650" t="s">
        <v>7663</v>
      </c>
      <c r="H531" s="659">
        <f>SUM(E523:E527)</f>
        <v>336340.35</v>
      </c>
      <c r="K531" s="632"/>
    </row>
    <row r="532" spans="1:11" s="7" customFormat="1" ht="15.75" x14ac:dyDescent="0.25">
      <c r="A532" s="645"/>
      <c r="B532" s="658" t="s">
        <v>7753</v>
      </c>
      <c r="C532" s="647">
        <f>C530*40%</f>
        <v>784000</v>
      </c>
      <c r="D532" s="648"/>
      <c r="E532" s="660"/>
      <c r="F532" s="660">
        <f>K530</f>
        <v>0</v>
      </c>
      <c r="G532" s="661">
        <v>0.8</v>
      </c>
      <c r="H532" s="662">
        <f>H531*80%</f>
        <v>269072.27999999997</v>
      </c>
      <c r="K532" s="590"/>
    </row>
    <row r="533" spans="1:11" s="7" customFormat="1" ht="15.75" x14ac:dyDescent="0.25">
      <c r="A533" s="645"/>
      <c r="B533" s="658"/>
      <c r="C533" s="647"/>
      <c r="D533" s="648"/>
      <c r="E533" s="663">
        <v>0.15</v>
      </c>
      <c r="F533" s="660">
        <f>F532*15%</f>
        <v>0</v>
      </c>
      <c r="G533" s="650"/>
      <c r="H533" s="651"/>
      <c r="I533" s="633"/>
      <c r="K533" s="632"/>
    </row>
    <row r="534" spans="1:11" s="7" customFormat="1" ht="15.75" x14ac:dyDescent="0.25">
      <c r="A534" s="645"/>
      <c r="B534" s="658" t="s">
        <v>7665</v>
      </c>
      <c r="C534" s="647">
        <f>C531</f>
        <v>1176000</v>
      </c>
      <c r="D534" s="648"/>
      <c r="E534" s="660"/>
      <c r="F534" s="660"/>
      <c r="G534" s="650" t="s">
        <v>7881</v>
      </c>
      <c r="H534" s="659">
        <f>F533</f>
        <v>0</v>
      </c>
      <c r="J534" s="805"/>
      <c r="K534" s="805"/>
    </row>
    <row r="535" spans="1:11" s="7" customFormat="1" ht="15.75" x14ac:dyDescent="0.25">
      <c r="A535" s="645"/>
      <c r="B535" s="658" t="s">
        <v>7623</v>
      </c>
      <c r="C535" s="647">
        <f>C534</f>
        <v>1176000</v>
      </c>
      <c r="D535" s="648"/>
      <c r="E535" s="663"/>
      <c r="F535" s="660"/>
      <c r="G535" s="650" t="s">
        <v>7882</v>
      </c>
      <c r="H535" s="659">
        <f>H532-H534</f>
        <v>269072.27999999997</v>
      </c>
      <c r="K535" s="9"/>
    </row>
    <row r="536" spans="1:11" s="7" customFormat="1" ht="15.75" x14ac:dyDescent="0.25">
      <c r="A536" s="645"/>
      <c r="B536" s="664">
        <v>0.22</v>
      </c>
      <c r="C536" s="647">
        <f>C535*22%</f>
        <v>258720</v>
      </c>
      <c r="D536" s="648"/>
      <c r="E536" s="663"/>
      <c r="F536" s="660"/>
      <c r="G536" s="650"/>
      <c r="H536" s="651"/>
      <c r="K536" s="632"/>
    </row>
    <row r="537" spans="1:11" s="7" customFormat="1" ht="16.5" thickBot="1" x14ac:dyDescent="0.3">
      <c r="A537" s="618"/>
      <c r="B537" s="698"/>
      <c r="C537" s="698"/>
      <c r="D537" s="698"/>
      <c r="E537" s="698"/>
      <c r="F537" s="698"/>
      <c r="G537" s="699"/>
      <c r="H537" s="700"/>
      <c r="K537" s="590"/>
    </row>
    <row r="538" spans="1:11" s="7" customFormat="1" ht="16.5" thickBot="1" x14ac:dyDescent="0.3">
      <c r="A538" s="31"/>
      <c r="G538" s="31"/>
      <c r="H538" s="31"/>
    </row>
    <row r="539" spans="1:11" s="7" customFormat="1" ht="28.5" x14ac:dyDescent="0.25">
      <c r="A539" s="800" t="s">
        <v>8467</v>
      </c>
      <c r="B539" s="801"/>
      <c r="C539" s="801"/>
      <c r="D539" s="801"/>
      <c r="E539" s="801"/>
      <c r="F539" s="801"/>
      <c r="G539" s="801"/>
      <c r="H539" s="644"/>
      <c r="J539" s="632"/>
    </row>
    <row r="540" spans="1:11" s="7" customFormat="1" ht="15.75" x14ac:dyDescent="0.25">
      <c r="A540" s="31"/>
      <c r="G540" s="31"/>
      <c r="H540" s="31"/>
    </row>
    <row r="541" spans="1:11" s="7" customFormat="1" ht="15" customHeight="1" x14ac:dyDescent="0.25">
      <c r="A541" s="489">
        <v>1052</v>
      </c>
      <c r="B541" s="751" t="s">
        <v>64</v>
      </c>
      <c r="C541" s="410">
        <v>587810</v>
      </c>
      <c r="D541" s="25">
        <v>0.15</v>
      </c>
      <c r="E541" s="10">
        <f t="shared" ref="E541:E542" si="86">D541*C541</f>
        <v>88171.5</v>
      </c>
      <c r="F541" s="10">
        <f t="shared" ref="F541:F542" si="87">E541+C541</f>
        <v>675981.5</v>
      </c>
      <c r="G541" s="450" t="s">
        <v>7168</v>
      </c>
      <c r="H541" s="627">
        <v>45505</v>
      </c>
      <c r="I541" s="7" t="s">
        <v>8126</v>
      </c>
      <c r="K541" s="9"/>
    </row>
    <row r="542" spans="1:11" s="7" customFormat="1" ht="15" customHeight="1" x14ac:dyDescent="0.25">
      <c r="A542" s="489">
        <v>1053</v>
      </c>
      <c r="B542" s="751" t="s">
        <v>64</v>
      </c>
      <c r="C542" s="410">
        <v>122500</v>
      </c>
      <c r="D542" s="25">
        <v>0.15</v>
      </c>
      <c r="E542" s="10">
        <f t="shared" si="86"/>
        <v>18375</v>
      </c>
      <c r="F542" s="10">
        <f t="shared" si="87"/>
        <v>140875</v>
      </c>
      <c r="G542" s="450" t="s">
        <v>7168</v>
      </c>
      <c r="H542" s="627">
        <v>45505</v>
      </c>
      <c r="I542" s="7" t="s">
        <v>8127</v>
      </c>
      <c r="K542" s="632"/>
    </row>
    <row r="543" spans="1:11" s="7" customFormat="1" ht="15" customHeight="1" x14ac:dyDescent="0.25">
      <c r="A543" s="489">
        <v>1055</v>
      </c>
      <c r="B543" s="751" t="s">
        <v>7438</v>
      </c>
      <c r="C543" s="10">
        <v>18000</v>
      </c>
      <c r="D543" s="25">
        <v>0.15</v>
      </c>
      <c r="E543" s="10">
        <f>D543*C543</f>
        <v>2700</v>
      </c>
      <c r="F543" s="10">
        <f>E543+C543</f>
        <v>20700</v>
      </c>
      <c r="G543" s="450" t="s">
        <v>7168</v>
      </c>
      <c r="H543" s="627">
        <v>45505</v>
      </c>
      <c r="I543" s="7" t="s">
        <v>7940</v>
      </c>
      <c r="K543" s="590"/>
    </row>
    <row r="544" spans="1:11" s="7" customFormat="1" ht="15" customHeight="1" x14ac:dyDescent="0.25">
      <c r="A544" s="489">
        <v>1056</v>
      </c>
      <c r="B544" s="751" t="s">
        <v>64</v>
      </c>
      <c r="C544" s="410">
        <v>209750</v>
      </c>
      <c r="D544" s="25">
        <v>0.15</v>
      </c>
      <c r="E544" s="10">
        <f>D544*C544</f>
        <v>31462.5</v>
      </c>
      <c r="F544" s="10">
        <f>E544+C544</f>
        <v>241212.5</v>
      </c>
      <c r="G544" s="450" t="s">
        <v>7168</v>
      </c>
      <c r="H544" s="627">
        <v>45505</v>
      </c>
      <c r="I544" s="7" t="s">
        <v>8128</v>
      </c>
      <c r="K544" s="632"/>
    </row>
    <row r="545" spans="1:11" s="7" customFormat="1" ht="15.75" x14ac:dyDescent="0.25">
      <c r="A545" s="31"/>
      <c r="G545" s="31"/>
      <c r="H545" s="31"/>
    </row>
    <row r="546" spans="1:11" s="7" customFormat="1" ht="23.25" x14ac:dyDescent="0.25">
      <c r="A546" s="802" t="s">
        <v>8277</v>
      </c>
      <c r="B546" s="803"/>
      <c r="C546" s="803"/>
      <c r="D546" s="803"/>
      <c r="E546" s="803"/>
      <c r="F546" s="803"/>
      <c r="G546" s="803"/>
      <c r="H546" s="804"/>
    </row>
    <row r="547" spans="1:11" s="7" customFormat="1" ht="15.75" x14ac:dyDescent="0.25">
      <c r="A547" s="645"/>
      <c r="B547" s="646"/>
      <c r="C547" s="647" t="e">
        <f>SUM(#REF!)</f>
        <v>#REF!</v>
      </c>
      <c r="D547" s="648"/>
      <c r="E547" s="657" t="s">
        <v>7620</v>
      </c>
      <c r="F547" s="657"/>
      <c r="G547" s="650"/>
      <c r="H547" s="651"/>
      <c r="K547" s="632"/>
    </row>
    <row r="548" spans="1:11" s="7" customFormat="1" ht="15.75" x14ac:dyDescent="0.25">
      <c r="A548" s="645"/>
      <c r="B548" s="658" t="s">
        <v>7754</v>
      </c>
      <c r="C548" s="647" t="e">
        <f>C547*60%</f>
        <v>#REF!</v>
      </c>
      <c r="D548" s="648"/>
      <c r="E548" s="647"/>
      <c r="F548" s="647"/>
      <c r="G548" s="650" t="s">
        <v>7663</v>
      </c>
      <c r="H548" s="659">
        <f>SUM(E543:E544)</f>
        <v>34162.5</v>
      </c>
      <c r="K548" s="632"/>
    </row>
    <row r="549" spans="1:11" s="7" customFormat="1" ht="15.75" x14ac:dyDescent="0.25">
      <c r="A549" s="645"/>
      <c r="B549" s="658" t="s">
        <v>7753</v>
      </c>
      <c r="C549" s="647" t="e">
        <f>C547*40%</f>
        <v>#REF!</v>
      </c>
      <c r="D549" s="648"/>
      <c r="E549" s="660"/>
      <c r="F549" s="660">
        <f>K547</f>
        <v>0</v>
      </c>
      <c r="G549" s="661">
        <v>0.8</v>
      </c>
      <c r="H549" s="662">
        <f>H548*80%</f>
        <v>27330</v>
      </c>
      <c r="K549" s="590"/>
    </row>
    <row r="550" spans="1:11" s="7" customFormat="1" ht="15.75" x14ac:dyDescent="0.25">
      <c r="A550" s="645"/>
      <c r="B550" s="658"/>
      <c r="C550" s="647"/>
      <c r="D550" s="648"/>
      <c r="E550" s="663">
        <v>0.15</v>
      </c>
      <c r="F550" s="660">
        <f>F549*15%</f>
        <v>0</v>
      </c>
      <c r="G550" s="650"/>
      <c r="H550" s="651"/>
      <c r="I550" s="633"/>
      <c r="K550" s="632"/>
    </row>
    <row r="551" spans="1:11" s="7" customFormat="1" ht="15.75" x14ac:dyDescent="0.25">
      <c r="A551" s="645"/>
      <c r="B551" s="658" t="s">
        <v>7665</v>
      </c>
      <c r="C551" s="647" t="e">
        <f>C548</f>
        <v>#REF!</v>
      </c>
      <c r="D551" s="648"/>
      <c r="E551" s="660"/>
      <c r="F551" s="660"/>
      <c r="G551" s="650" t="s">
        <v>7881</v>
      </c>
      <c r="H551" s="659">
        <f>F550</f>
        <v>0</v>
      </c>
      <c r="J551" s="805"/>
      <c r="K551" s="805"/>
    </row>
    <row r="552" spans="1:11" s="7" customFormat="1" ht="15.75" x14ac:dyDescent="0.25">
      <c r="A552" s="645"/>
      <c r="B552" s="658" t="s">
        <v>7623</v>
      </c>
      <c r="C552" s="647" t="e">
        <f>C551</f>
        <v>#REF!</v>
      </c>
      <c r="D552" s="648"/>
      <c r="E552" s="663"/>
      <c r="F552" s="660"/>
      <c r="G552" s="650" t="s">
        <v>7882</v>
      </c>
      <c r="H552" s="659">
        <f>H549-H551</f>
        <v>27330</v>
      </c>
      <c r="K552" s="9"/>
    </row>
    <row r="553" spans="1:11" s="7" customFormat="1" ht="15.75" x14ac:dyDescent="0.25">
      <c r="A553" s="645"/>
      <c r="B553" s="664">
        <v>0.22</v>
      </c>
      <c r="C553" s="647" t="e">
        <f>C552*22%</f>
        <v>#REF!</v>
      </c>
      <c r="D553" s="648"/>
      <c r="E553" s="663"/>
      <c r="F553" s="660"/>
      <c r="G553" s="650"/>
      <c r="H553" s="651"/>
      <c r="K553" s="632"/>
    </row>
    <row r="554" spans="1:11" s="7" customFormat="1" ht="16.5" thickBot="1" x14ac:dyDescent="0.3">
      <c r="A554" s="618"/>
      <c r="B554" s="698"/>
      <c r="C554" s="698"/>
      <c r="D554" s="698"/>
      <c r="E554" s="698"/>
      <c r="F554" s="698"/>
      <c r="G554" s="699"/>
      <c r="H554" s="700"/>
      <c r="K554" s="590"/>
    </row>
    <row r="555" spans="1:11" s="7" customFormat="1" ht="15.75" x14ac:dyDescent="0.25">
      <c r="A555" s="31"/>
      <c r="G555" s="31"/>
      <c r="H555" s="31"/>
    </row>
    <row r="556" spans="1:11" s="7" customFormat="1" ht="15.75" x14ac:dyDescent="0.25">
      <c r="A556" s="31"/>
      <c r="G556" s="31"/>
      <c r="H556" s="31"/>
    </row>
    <row r="557" spans="1:11" s="7" customFormat="1" ht="15.75" x14ac:dyDescent="0.25">
      <c r="A557" s="31"/>
      <c r="G557" s="31"/>
      <c r="H557" s="31"/>
    </row>
    <row r="558" spans="1:11" s="7" customFormat="1" ht="15.75" x14ac:dyDescent="0.25">
      <c r="A558" s="31"/>
      <c r="G558" s="31"/>
      <c r="H558" s="31"/>
    </row>
    <row r="559" spans="1:11" s="7" customFormat="1" ht="15.75" x14ac:dyDescent="0.25">
      <c r="A559" s="31"/>
      <c r="G559" s="31"/>
      <c r="H559" s="31"/>
    </row>
    <row r="560" spans="1:11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  <c r="J587"/>
      <c r="K587"/>
    </row>
    <row r="588" spans="1:11" s="7" customFormat="1" ht="15.75" x14ac:dyDescent="0.25">
      <c r="A588" s="31"/>
      <c r="G588" s="31"/>
      <c r="H588" s="31"/>
      <c r="J588"/>
      <c r="K588"/>
    </row>
  </sheetData>
  <autoFilter ref="A1:J269" xr:uid="{00000000-0001-0000-0400-000000000000}"/>
  <mergeCells count="49">
    <mergeCell ref="A399:H399"/>
    <mergeCell ref="A371:H371"/>
    <mergeCell ref="A391:G391"/>
    <mergeCell ref="A384:G384"/>
    <mergeCell ref="A385:G385"/>
    <mergeCell ref="A451:H451"/>
    <mergeCell ref="J451:K451"/>
    <mergeCell ref="A440:G440"/>
    <mergeCell ref="A424:H424"/>
    <mergeCell ref="A410:G410"/>
    <mergeCell ref="J425:K425"/>
    <mergeCell ref="J442:K442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A462:G462"/>
    <mergeCell ref="J464:K464"/>
    <mergeCell ref="A472:H472"/>
    <mergeCell ref="J477:K477"/>
    <mergeCell ref="A482:G482"/>
    <mergeCell ref="A539:G539"/>
    <mergeCell ref="A546:H546"/>
    <mergeCell ref="J551:K551"/>
    <mergeCell ref="A490:H490"/>
    <mergeCell ref="J495:K495"/>
    <mergeCell ref="A519:G519"/>
    <mergeCell ref="A529:H529"/>
    <mergeCell ref="J534:K534"/>
    <mergeCell ref="A500:G500"/>
    <mergeCell ref="A509:H509"/>
    <mergeCell ref="J514:K514"/>
  </mergeCells>
  <conditionalFormatting sqref="G1:G324 G326 G328:G352 G354:G370 G372:G383 G386:G388 G392:G398 G400:G409 G411:G423 G425:G439 G441:G450 G452:G461 G463:G471 G473:G481 G483:G489 G491:G499 G501:G508 G510:G518 G520:G528 G530:G538 G540:G545 G547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A28" workbookViewId="0">
      <selection activeCell="E14" sqref="E14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9" t="s">
        <v>6983</v>
      </c>
      <c r="B1" s="830"/>
      <c r="C1" s="830"/>
      <c r="D1" s="830"/>
      <c r="E1" s="831"/>
      <c r="G1" s="835" t="s">
        <v>6984</v>
      </c>
      <c r="H1" s="835"/>
      <c r="I1" s="835"/>
      <c r="J1" s="835"/>
      <c r="K1" s="324"/>
      <c r="L1" s="814" t="s">
        <v>7290</v>
      </c>
      <c r="M1" s="814"/>
      <c r="N1" s="814"/>
      <c r="O1" s="814"/>
      <c r="P1" s="814"/>
      <c r="R1" s="814" t="s">
        <v>6986</v>
      </c>
      <c r="S1" s="814"/>
      <c r="T1" s="814"/>
      <c r="U1" s="814"/>
    </row>
    <row r="2" spans="1:28" ht="28.15" customHeight="1" x14ac:dyDescent="0.25">
      <c r="A2" s="832"/>
      <c r="B2" s="833"/>
      <c r="C2" s="833"/>
      <c r="D2" s="833"/>
      <c r="E2" s="834"/>
      <c r="G2" s="835"/>
      <c r="H2" s="835"/>
      <c r="I2" s="835"/>
      <c r="J2" s="835"/>
      <c r="K2" s="324"/>
      <c r="L2" s="814"/>
      <c r="M2" s="814"/>
      <c r="N2" s="814"/>
      <c r="O2" s="814"/>
      <c r="P2" s="814"/>
      <c r="R2" s="814"/>
      <c r="S2" s="814"/>
      <c r="T2" s="814"/>
      <c r="U2" s="814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0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8129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8153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8153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8217</v>
      </c>
      <c r="P9" s="561" t="s">
        <v>8226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8224</v>
      </c>
      <c r="P10" s="561" t="s">
        <v>8225</v>
      </c>
      <c r="Q10" s="333"/>
      <c r="R10" s="334">
        <v>45474</v>
      </c>
      <c r="S10" s="339">
        <v>34850</v>
      </c>
      <c r="T10" s="325" t="s">
        <v>7353</v>
      </c>
      <c r="U10" s="352" t="s">
        <v>8154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39">
        <v>34850</v>
      </c>
      <c r="T11" s="325" t="s">
        <v>7353</v>
      </c>
      <c r="U11" s="352" t="s">
        <v>8259</v>
      </c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8241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39">
        <v>34850</v>
      </c>
      <c r="T12" s="325" t="s">
        <v>7353</v>
      </c>
      <c r="U12" s="352" t="s">
        <v>8368</v>
      </c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53" t="s">
        <v>214</v>
      </c>
      <c r="E14" s="346" t="s">
        <v>7474</v>
      </c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29" t="s">
        <v>6983</v>
      </c>
      <c r="B36" s="830"/>
      <c r="C36" s="830"/>
      <c r="D36" s="830"/>
      <c r="E36" s="831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32"/>
      <c r="B37" s="833"/>
      <c r="C37" s="833"/>
      <c r="D37" s="833"/>
      <c r="E37" s="834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4" t="s">
        <v>6986</v>
      </c>
      <c r="S38" s="814"/>
      <c r="T38" s="814"/>
      <c r="U38" s="814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4"/>
      <c r="S39" s="814"/>
      <c r="T39" s="814"/>
      <c r="U39" s="814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4" t="s">
        <v>7022</v>
      </c>
      <c r="H44" s="814"/>
      <c r="I44" s="814"/>
      <c r="J44" s="814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4"/>
      <c r="H45" s="814"/>
      <c r="I45" s="814"/>
      <c r="J45" s="814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4" t="s">
        <v>6985</v>
      </c>
      <c r="M50" s="814"/>
      <c r="N50" s="814"/>
      <c r="O50" s="814"/>
      <c r="P50" s="814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15" t="s">
        <v>7031</v>
      </c>
      <c r="H51" s="815"/>
      <c r="I51" s="815"/>
      <c r="J51" s="407">
        <f>J49+I48</f>
        <v>73164</v>
      </c>
      <c r="K51" s="406"/>
      <c r="L51" s="814"/>
      <c r="M51" s="814"/>
      <c r="N51" s="814"/>
      <c r="O51" s="814"/>
      <c r="P51" s="814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29" t="s">
        <v>7009</v>
      </c>
      <c r="B53" s="830"/>
      <c r="C53" s="830"/>
      <c r="D53" s="830"/>
      <c r="E53" s="831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32"/>
      <c r="B54" s="833"/>
      <c r="C54" s="833"/>
      <c r="D54" s="833"/>
      <c r="E54" s="834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28" t="s">
        <v>6985</v>
      </c>
      <c r="M66" s="828"/>
      <c r="N66" s="828"/>
      <c r="O66" s="828"/>
      <c r="P66" s="828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4"/>
      <c r="M67" s="814"/>
      <c r="N67" s="814"/>
      <c r="O67" s="814"/>
      <c r="P67" s="814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16" t="s">
        <v>7018</v>
      </c>
      <c r="B69" s="817"/>
      <c r="C69" s="817"/>
      <c r="D69" s="817"/>
      <c r="E69" s="818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19"/>
      <c r="B70" s="820"/>
      <c r="C70" s="820"/>
      <c r="D70" s="820"/>
      <c r="E70" s="821"/>
      <c r="L70" s="334">
        <v>43922</v>
      </c>
      <c r="M70" s="335">
        <v>61900</v>
      </c>
      <c r="N70" s="336" t="s">
        <v>214</v>
      </c>
      <c r="O70" s="336"/>
      <c r="P70" s="349"/>
      <c r="R70" s="814" t="s">
        <v>6986</v>
      </c>
      <c r="S70" s="814"/>
      <c r="T70" s="814"/>
      <c r="U70" s="814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4"/>
      <c r="S71" s="814"/>
      <c r="T71" s="814"/>
      <c r="U71" s="814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2">
        <v>30000</v>
      </c>
      <c r="U74" s="825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3"/>
      <c r="U75" s="826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4"/>
      <c r="U76" s="827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4" t="s">
        <v>7022</v>
      </c>
      <c r="M109" s="814"/>
      <c r="N109" s="814"/>
      <c r="O109" s="814"/>
      <c r="P109" s="814"/>
    </row>
    <row r="110" spans="3:16" x14ac:dyDescent="0.25">
      <c r="L110" s="814"/>
      <c r="M110" s="814"/>
      <c r="N110" s="814"/>
      <c r="O110" s="814"/>
      <c r="P110" s="814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5" t="s">
        <v>7031</v>
      </c>
      <c r="M116" s="815"/>
      <c r="N116" s="815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8171</v>
      </c>
      <c r="G10" s="9">
        <v>73928</v>
      </c>
    </row>
    <row r="11" spans="6:11" x14ac:dyDescent="0.25">
      <c r="F11" t="s">
        <v>8172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8173</v>
      </c>
      <c r="G17" s="9">
        <v>80000</v>
      </c>
      <c r="K17">
        <v>13300</v>
      </c>
      <c r="M17">
        <v>130700</v>
      </c>
    </row>
    <row r="18" spans="6:13" x14ac:dyDescent="0.25">
      <c r="F18" t="s">
        <v>8174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8242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2024-11-29T07:33:34Z</dcterms:modified>
</cp:coreProperties>
</file>