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ASTP\"/>
    </mc:Choice>
  </mc:AlternateContent>
  <xr:revisionPtr revIDLastSave="0" documentId="13_ncr:1_{A897097C-8889-4F45-959E-BEB24D8FF6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Sheet1!$A$1:$D$43</definedName>
  </definedNames>
  <calcPr calcId="181029"/>
</workbook>
</file>

<file path=xl/calcChain.xml><?xml version="1.0" encoding="utf-8"?>
<calcChain xmlns="http://schemas.openxmlformats.org/spreadsheetml/2006/main">
  <c r="D27" i="1" l="1"/>
  <c r="D38" i="1" l="1"/>
  <c r="D24" i="1" l="1"/>
  <c r="G32" i="1"/>
  <c r="G34" i="1" s="1"/>
  <c r="G26" i="1"/>
  <c r="G30" i="1" s="1"/>
  <c r="D26" i="1" l="1"/>
  <c r="G37" i="1"/>
  <c r="D28" i="1" l="1"/>
  <c r="D35" i="1" s="1"/>
  <c r="D45" i="1"/>
  <c r="D37" i="1" l="1"/>
  <c r="D39" i="1" s="1"/>
  <c r="D44" i="1"/>
  <c r="D46" i="1" s="1"/>
</calcChain>
</file>

<file path=xl/sharedStrings.xml><?xml version="1.0" encoding="utf-8"?>
<sst xmlns="http://schemas.openxmlformats.org/spreadsheetml/2006/main" count="37" uniqueCount="34">
  <si>
    <t>S.#</t>
  </si>
  <si>
    <t>Description</t>
  </si>
  <si>
    <t>*</t>
  </si>
  <si>
    <t xml:space="preserve">Total Amount Rupees: </t>
  </si>
  <si>
    <t>Thanking you,</t>
  </si>
  <si>
    <t>Invoice #</t>
  </si>
  <si>
    <t>NTN #</t>
  </si>
  <si>
    <t xml:space="preserve">
Air Cdre S. M. Ghayassuddin
</t>
  </si>
  <si>
    <t>Total Amount Rs:</t>
  </si>
  <si>
    <t>Grand Total Amount Rs:</t>
  </si>
  <si>
    <t>4312149-7</t>
  </si>
  <si>
    <t>Amount</t>
  </si>
  <si>
    <r>
      <t xml:space="preserve">Note: </t>
    </r>
    <r>
      <rPr>
        <sz val="12"/>
        <rFont val="Calibri"/>
        <family val="2"/>
        <scheme val="minor"/>
      </rPr>
      <t>Prices are exclusive of GST.</t>
    </r>
  </si>
  <si>
    <t>Please release the above payment at your earliest.</t>
  </si>
  <si>
    <t>Operation and Maintenance charges for HVAC, Fire Fighting &amp; Plumbing pumps at NASTP</t>
  </si>
  <si>
    <t>BILL</t>
  </si>
  <si>
    <t>Date</t>
  </si>
  <si>
    <t>For PIONEER SERVICES.</t>
  </si>
  <si>
    <t>Less</t>
  </si>
  <si>
    <t>5 lac will always deducted in every monthly bill in acc of MSE acc as BH recommended.</t>
  </si>
  <si>
    <t>actual received and given to BH</t>
  </si>
  <si>
    <t xml:space="preserve">NASTP Alpha HQs, Alpha Techno Square,
Airport Road, Chaklala, Rawalpindi
</t>
  </si>
  <si>
    <t>NTN # 9139105</t>
  </si>
  <si>
    <t>M/S GWALPHA TECH (PRIVATE) LIMITED</t>
  </si>
  <si>
    <r>
      <t xml:space="preserve">Less Absent Amount:
</t>
    </r>
    <r>
      <rPr>
        <sz val="12"/>
        <rFont val="Calibri"/>
        <family val="2"/>
        <scheme val="minor"/>
      </rPr>
      <t xml:space="preserve">Per Person Per day is Rs 5,268 x 3 Days
</t>
    </r>
  </si>
  <si>
    <t>Tax 11%</t>
  </si>
  <si>
    <t>SRB 20%</t>
  </si>
  <si>
    <t>Transfer amt</t>
  </si>
  <si>
    <t>017</t>
  </si>
  <si>
    <t>Operarion and Maintenance charges for HVAC, Fire Fighting &amp; Plumbing pumps.
For the month of July 24</t>
  </si>
  <si>
    <t>01 Aug 2024</t>
  </si>
  <si>
    <t>SST 15%</t>
  </si>
  <si>
    <t>(Two Million Two Hundred Fifty Four Thousand Only/=).</t>
  </si>
  <si>
    <t>SST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</si>
</sst>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165" fontId="11" fillId="0" borderId="0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0" xfId="0" applyFont="1"/>
    <xf numFmtId="165" fontId="15" fillId="0" borderId="1" xfId="1" quotePrefix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7" fontId="2" fillId="0" borderId="0" xfId="0" applyNumberFormat="1" applyFont="1"/>
    <xf numFmtId="165" fontId="4" fillId="0" borderId="2" xfId="1" quotePrefix="1" applyNumberFormat="1" applyFont="1" applyBorder="1" applyAlignment="1">
      <alignment horizontal="center" vertical="center" wrapText="1"/>
    </xf>
    <xf numFmtId="165" fontId="14" fillId="0" borderId="0" xfId="0" applyNumberFormat="1" applyFont="1"/>
    <xf numFmtId="165" fontId="11" fillId="0" borderId="1" xfId="1" quotePrefix="1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165" fontId="11" fillId="0" borderId="7" xfId="1" quotePrefix="1" applyNumberFormat="1" applyFont="1" applyBorder="1" applyAlignment="1">
      <alignment horizontal="center" vertical="center" wrapText="1"/>
    </xf>
    <xf numFmtId="165" fontId="3" fillId="0" borderId="0" xfId="1" quotePrefix="1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165" fontId="3" fillId="0" borderId="8" xfId="1" quotePrefix="1" applyNumberFormat="1" applyFont="1" applyBorder="1" applyAlignment="1">
      <alignment horizontal="center" vertical="center" wrapText="1"/>
    </xf>
    <xf numFmtId="43" fontId="3" fillId="0" borderId="0" xfId="0" applyNumberFormat="1" applyFont="1" applyAlignment="1">
      <alignment vertical="center"/>
    </xf>
    <xf numFmtId="43" fontId="3" fillId="0" borderId="0" xfId="0" applyNumberFormat="1" applyFont="1"/>
    <xf numFmtId="165" fontId="4" fillId="0" borderId="0" xfId="1" applyNumberFormat="1" applyFont="1"/>
    <xf numFmtId="165" fontId="3" fillId="0" borderId="0" xfId="1" applyNumberFormat="1" applyFont="1"/>
    <xf numFmtId="0" fontId="8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165" fontId="3" fillId="0" borderId="1" xfId="1" quotePrefix="1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6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5" fontId="14" fillId="2" borderId="3" xfId="1" applyNumberFormat="1" applyFont="1" applyFill="1" applyBorder="1" applyAlignment="1">
      <alignment horizontal="center" vertical="center" wrapText="1"/>
    </xf>
    <xf numFmtId="165" fontId="14" fillId="2" borderId="4" xfId="1" applyNumberFormat="1" applyFont="1" applyFill="1" applyBorder="1" applyAlignment="1">
      <alignment horizontal="center" vertical="center" wrapText="1"/>
    </xf>
    <xf numFmtId="165" fontId="14" fillId="2" borderId="5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5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61123</xdr:colOff>
      <xdr:row>32</xdr:row>
      <xdr:rowOff>202747</xdr:rowOff>
    </xdr:from>
    <xdr:to>
      <xdr:col>6</xdr:col>
      <xdr:colOff>789578</xdr:colOff>
      <xdr:row>34</xdr:row>
      <xdr:rowOff>326960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5415F-8D3A-45E9-ADF5-7903AED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8011" y="8104609"/>
          <a:ext cx="728455" cy="581025"/>
        </a:xfrm>
        <a:prstGeom prst="rect">
          <a:avLst/>
        </a:prstGeom>
      </xdr:spPr>
    </xdr:pic>
    <xdr:clientData/>
  </xdr:twoCellAnchor>
  <xdr:twoCellAnchor>
    <xdr:from>
      <xdr:col>7</xdr:col>
      <xdr:colOff>1553215</xdr:colOff>
      <xdr:row>1</xdr:row>
      <xdr:rowOff>50859</xdr:rowOff>
    </xdr:from>
    <xdr:to>
      <xdr:col>12</xdr:col>
      <xdr:colOff>563726</xdr:colOff>
      <xdr:row>4</xdr:row>
      <xdr:rowOff>126935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F01CF-CA9E-41CB-B196-4F299DCF2D7C}"/>
            </a:ext>
          </a:extLst>
        </xdr:cNvPr>
        <xdr:cNvSpPr txBox="1">
          <a:spLocks noChangeArrowheads="1"/>
        </xdr:cNvSpPr>
      </xdr:nvSpPr>
      <xdr:spPr bwMode="auto">
        <a:xfrm>
          <a:off x="11505868" y="254966"/>
          <a:ext cx="4327016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379057</xdr:colOff>
      <xdr:row>0</xdr:row>
      <xdr:rowOff>19439</xdr:rowOff>
    </xdr:from>
    <xdr:to>
      <xdr:col>7</xdr:col>
      <xdr:colOff>1503006</xdr:colOff>
      <xdr:row>4</xdr:row>
      <xdr:rowOff>79310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6CA06596-468A-416A-8D65-0BECF291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31710" y="19439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9"/>
  <sheetViews>
    <sheetView tabSelected="1" topLeftCell="A13" zoomScale="98" zoomScaleNormal="98" workbookViewId="0">
      <selection activeCell="D40" sqref="D40"/>
    </sheetView>
  </sheetViews>
  <sheetFormatPr defaultRowHeight="15.75" x14ac:dyDescent="0.25"/>
  <cols>
    <col min="1" max="1" width="5.7109375" style="1" customWidth="1"/>
    <col min="2" max="2" width="54.42578125" style="1" customWidth="1"/>
    <col min="3" max="3" width="10.85546875" style="1" customWidth="1"/>
    <col min="4" max="4" width="15.5703125" style="1" customWidth="1"/>
    <col min="5" max="6" width="9.140625" style="1"/>
    <col min="7" max="7" width="17.7109375" style="1" customWidth="1"/>
    <col min="8" max="8" width="43" style="1" customWidth="1"/>
    <col min="9" max="16384" width="9.140625" style="1"/>
  </cols>
  <sheetData>
    <row r="10" spans="1:4" ht="18.75" x14ac:dyDescent="0.3">
      <c r="A10" s="27" t="s">
        <v>23</v>
      </c>
      <c r="B10" s="22"/>
    </row>
    <row r="11" spans="1:4" ht="18.75" customHeight="1" x14ac:dyDescent="0.25">
      <c r="A11" s="48" t="s">
        <v>21</v>
      </c>
      <c r="B11" s="49"/>
      <c r="C11" s="23" t="s">
        <v>16</v>
      </c>
      <c r="D11" s="25" t="s">
        <v>30</v>
      </c>
    </row>
    <row r="12" spans="1:4" s="24" customFormat="1" ht="18.75" x14ac:dyDescent="0.3">
      <c r="A12" s="50"/>
      <c r="B12" s="49"/>
      <c r="C12" s="23" t="s">
        <v>5</v>
      </c>
      <c r="D12" s="25" t="s">
        <v>28</v>
      </c>
    </row>
    <row r="13" spans="1:4" s="24" customFormat="1" ht="18.75" x14ac:dyDescent="0.3">
      <c r="A13" s="50"/>
      <c r="B13" s="49"/>
      <c r="C13" s="23" t="s">
        <v>6</v>
      </c>
      <c r="D13" s="26" t="s">
        <v>10</v>
      </c>
    </row>
    <row r="14" spans="1:4" x14ac:dyDescent="0.25">
      <c r="A14" s="3" t="s">
        <v>22</v>
      </c>
      <c r="B14" s="2"/>
      <c r="C14" s="2"/>
    </row>
    <row r="15" spans="1:4" ht="8.25" customHeight="1" x14ac:dyDescent="0.25">
      <c r="A15" s="3"/>
      <c r="B15" s="2"/>
      <c r="C15" s="2"/>
    </row>
    <row r="16" spans="1:4" ht="2.25" customHeight="1" x14ac:dyDescent="0.25">
      <c r="A16" s="3"/>
      <c r="B16" s="2"/>
      <c r="C16" s="2"/>
    </row>
    <row r="17" spans="1:8" ht="34.5" customHeight="1" x14ac:dyDescent="0.25">
      <c r="A17" s="51" t="s">
        <v>7</v>
      </c>
      <c r="B17" s="52"/>
      <c r="C17" s="52"/>
      <c r="D17" s="52"/>
    </row>
    <row r="18" spans="1:8" ht="10.5" hidden="1" customHeight="1" x14ac:dyDescent="0.35">
      <c r="A18" s="17"/>
      <c r="B18" s="18"/>
      <c r="C18" s="18"/>
      <c r="D18" s="18"/>
    </row>
    <row r="19" spans="1:8" ht="27.75" customHeight="1" x14ac:dyDescent="0.5">
      <c r="A19" s="53" t="s">
        <v>15</v>
      </c>
      <c r="B19" s="53"/>
      <c r="C19" s="53"/>
      <c r="D19" s="53"/>
    </row>
    <row r="20" spans="1:8" ht="5.25" customHeight="1" x14ac:dyDescent="0.5">
      <c r="A20" s="10"/>
      <c r="B20" s="10"/>
      <c r="C20" s="10"/>
      <c r="D20" s="10"/>
    </row>
    <row r="21" spans="1:8" s="11" customFormat="1" ht="42" customHeight="1" x14ac:dyDescent="0.35">
      <c r="A21" s="54" t="s">
        <v>14</v>
      </c>
      <c r="B21" s="54"/>
      <c r="C21" s="54"/>
      <c r="D21" s="54"/>
    </row>
    <row r="22" spans="1:8" ht="8.25" customHeight="1" x14ac:dyDescent="0.25">
      <c r="A22" s="4"/>
      <c r="B22" s="4"/>
      <c r="C22" s="4"/>
      <c r="D22" s="4"/>
    </row>
    <row r="23" spans="1:8" ht="25.5" customHeight="1" x14ac:dyDescent="0.25">
      <c r="A23" s="12" t="s">
        <v>0</v>
      </c>
      <c r="B23" s="59" t="s">
        <v>1</v>
      </c>
      <c r="C23" s="60"/>
      <c r="D23" s="12" t="s">
        <v>11</v>
      </c>
    </row>
    <row r="24" spans="1:8" ht="87" customHeight="1" thickBot="1" x14ac:dyDescent="0.3">
      <c r="A24" s="44" t="s">
        <v>2</v>
      </c>
      <c r="B24" s="45" t="s">
        <v>29</v>
      </c>
      <c r="C24" s="45"/>
      <c r="D24" s="46">
        <f>1960000</f>
        <v>1960000</v>
      </c>
    </row>
    <row r="25" spans="1:8" ht="50.25" hidden="1" customHeight="1" thickBot="1" x14ac:dyDescent="0.3">
      <c r="A25" s="36" t="s">
        <v>2</v>
      </c>
      <c r="B25" s="37" t="s">
        <v>24</v>
      </c>
      <c r="C25" s="38"/>
      <c r="D25" s="39"/>
    </row>
    <row r="26" spans="1:8" ht="23.25" customHeight="1" x14ac:dyDescent="0.25">
      <c r="A26" s="58" t="s">
        <v>8</v>
      </c>
      <c r="B26" s="58"/>
      <c r="C26" s="58"/>
      <c r="D26" s="34">
        <f>SUM(D24:D24)-D25</f>
        <v>1960000</v>
      </c>
      <c r="F26" s="29">
        <v>45200</v>
      </c>
      <c r="G26" s="30">
        <f>3920000/2</f>
        <v>1960000</v>
      </c>
      <c r="H26" s="55" t="s">
        <v>19</v>
      </c>
    </row>
    <row r="27" spans="1:8" ht="18.75" x14ac:dyDescent="0.25">
      <c r="A27" s="58" t="s">
        <v>31</v>
      </c>
      <c r="B27" s="58"/>
      <c r="C27" s="58"/>
      <c r="D27" s="32">
        <f>D26*15%</f>
        <v>294000</v>
      </c>
      <c r="H27" s="56"/>
    </row>
    <row r="28" spans="1:8" ht="18.75" x14ac:dyDescent="0.25">
      <c r="A28" s="58" t="s">
        <v>9</v>
      </c>
      <c r="B28" s="58"/>
      <c r="C28" s="58"/>
      <c r="D28" s="33">
        <f>D27+D26</f>
        <v>2254000</v>
      </c>
      <c r="H28" s="56"/>
    </row>
    <row r="29" spans="1:8" ht="21" x14ac:dyDescent="0.25">
      <c r="A29" s="15"/>
      <c r="B29" s="16"/>
      <c r="C29" s="16"/>
      <c r="D29" s="20"/>
      <c r="F29" s="29" t="s">
        <v>18</v>
      </c>
      <c r="G29" s="30">
        <v>500000</v>
      </c>
      <c r="H29" s="56"/>
    </row>
    <row r="30" spans="1:8" x14ac:dyDescent="0.25">
      <c r="A30" s="6" t="s">
        <v>12</v>
      </c>
      <c r="B30" s="3"/>
      <c r="C30" s="3"/>
      <c r="D30" s="35"/>
      <c r="G30" s="30">
        <f>G26-G29</f>
        <v>1460000</v>
      </c>
      <c r="H30" s="56"/>
    </row>
    <row r="31" spans="1:8" ht="18" customHeight="1" x14ac:dyDescent="0.25">
      <c r="A31" s="15"/>
      <c r="B31" s="16"/>
      <c r="C31" s="16"/>
      <c r="D31" s="20"/>
      <c r="H31" s="56"/>
    </row>
    <row r="32" spans="1:8" x14ac:dyDescent="0.25">
      <c r="A32" s="6" t="s">
        <v>3</v>
      </c>
      <c r="B32" s="3"/>
      <c r="C32" s="3"/>
      <c r="D32" s="5"/>
      <c r="F32" s="29">
        <v>45231</v>
      </c>
      <c r="G32" s="30">
        <f>3920000/2</f>
        <v>1960000</v>
      </c>
      <c r="H32" s="56"/>
    </row>
    <row r="33" spans="1:8" ht="18.75" x14ac:dyDescent="0.3">
      <c r="A33" s="6"/>
      <c r="B33" s="47" t="s">
        <v>32</v>
      </c>
      <c r="C33" s="7"/>
      <c r="D33" s="5"/>
      <c r="F33" s="29" t="s">
        <v>18</v>
      </c>
      <c r="G33" s="30">
        <v>500000</v>
      </c>
      <c r="H33" s="56"/>
    </row>
    <row r="34" spans="1:8" ht="16.5" thickBot="1" x14ac:dyDescent="0.3">
      <c r="D34" s="3"/>
      <c r="G34" s="30">
        <f>G32-G33</f>
        <v>1460000</v>
      </c>
      <c r="H34" s="57"/>
    </row>
    <row r="35" spans="1:8" s="28" customFormat="1" ht="26.25" customHeight="1" x14ac:dyDescent="0.25">
      <c r="A35" s="28" t="s">
        <v>13</v>
      </c>
      <c r="D35" s="40">
        <f>D28</f>
        <v>2254000</v>
      </c>
    </row>
    <row r="36" spans="1:8" ht="10.5" customHeight="1" x14ac:dyDescent="0.25">
      <c r="D36" s="3"/>
    </row>
    <row r="37" spans="1:8" s="19" customFormat="1" x14ac:dyDescent="0.25">
      <c r="A37" s="3" t="s">
        <v>4</v>
      </c>
      <c r="B37" s="3"/>
      <c r="C37" s="3" t="s">
        <v>25</v>
      </c>
      <c r="D37" s="41">
        <f>D35*11%</f>
        <v>247940</v>
      </c>
      <c r="G37" s="31">
        <f>G34+G30</f>
        <v>2920000</v>
      </c>
      <c r="H37" s="19" t="s">
        <v>20</v>
      </c>
    </row>
    <row r="38" spans="1:8" x14ac:dyDescent="0.25">
      <c r="A38" s="3"/>
      <c r="B38" s="3"/>
      <c r="C38" s="3" t="s">
        <v>33</v>
      </c>
      <c r="D38" s="61">
        <f>D27*20%</f>
        <v>58800</v>
      </c>
    </row>
    <row r="39" spans="1:8" ht="18.75" x14ac:dyDescent="0.25">
      <c r="A39" s="21" t="s">
        <v>17</v>
      </c>
      <c r="B39" s="6"/>
      <c r="C39" s="3"/>
      <c r="D39" s="41">
        <f>D35-D37-D38</f>
        <v>1947260</v>
      </c>
    </row>
    <row r="40" spans="1:8" x14ac:dyDescent="0.25">
      <c r="A40" s="9"/>
      <c r="B40" s="8"/>
      <c r="C40" s="3"/>
      <c r="D40" s="3"/>
    </row>
    <row r="41" spans="1:8" x14ac:dyDescent="0.25">
      <c r="A41" s="9"/>
      <c r="B41" s="8"/>
      <c r="C41" s="3"/>
      <c r="D41" s="3"/>
    </row>
    <row r="42" spans="1:8" s="14" customFormat="1" ht="18.75" x14ac:dyDescent="0.3">
      <c r="A42" s="9"/>
      <c r="B42" s="8"/>
      <c r="C42" s="3"/>
      <c r="D42" s="3"/>
    </row>
    <row r="43" spans="1:8" x14ac:dyDescent="0.25">
      <c r="A43" s="9"/>
      <c r="B43" s="8"/>
      <c r="C43" s="3"/>
      <c r="D43" s="3"/>
    </row>
    <row r="44" spans="1:8" ht="18.75" x14ac:dyDescent="0.3">
      <c r="A44" s="13"/>
      <c r="B44" s="13"/>
      <c r="C44" s="6" t="s">
        <v>25</v>
      </c>
      <c r="D44" s="42">
        <f>D28*11%</f>
        <v>247940</v>
      </c>
    </row>
    <row r="45" spans="1:8" x14ac:dyDescent="0.25">
      <c r="C45" s="8" t="s">
        <v>26</v>
      </c>
      <c r="D45" s="43">
        <f>D27*20%</f>
        <v>58800</v>
      </c>
    </row>
    <row r="46" spans="1:8" x14ac:dyDescent="0.25">
      <c r="C46" s="8" t="s">
        <v>27</v>
      </c>
      <c r="D46" s="43">
        <f>D28-D44-D45</f>
        <v>1947260</v>
      </c>
    </row>
    <row r="47" spans="1:8" x14ac:dyDescent="0.25">
      <c r="C47" s="8"/>
      <c r="D47" s="3"/>
    </row>
    <row r="48" spans="1:8" x14ac:dyDescent="0.25">
      <c r="C48" s="8"/>
      <c r="D48" s="3"/>
    </row>
    <row r="49" spans="3:4" ht="18.75" x14ac:dyDescent="0.3">
      <c r="C49" s="13"/>
      <c r="D49" s="13"/>
    </row>
  </sheetData>
  <mergeCells count="9">
    <mergeCell ref="A11:B13"/>
    <mergeCell ref="A17:D17"/>
    <mergeCell ref="A19:D19"/>
    <mergeCell ref="A21:D21"/>
    <mergeCell ref="H26:H34"/>
    <mergeCell ref="A28:C28"/>
    <mergeCell ref="B23:C23"/>
    <mergeCell ref="A26:C26"/>
    <mergeCell ref="A27:C27"/>
  </mergeCells>
  <printOptions horizontalCentered="1"/>
  <pageMargins left="0.70866141732283472" right="0.70866141732283472" top="0.39370078740157483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2024-08-01T07:32:15Z</cp:lastPrinted>
  <dcterms:created xsi:type="dcterms:W3CDTF">2015-09-19T11:17:01Z</dcterms:created>
  <dcterms:modified xsi:type="dcterms:W3CDTF">2024-08-23T12:04:57Z</dcterms:modified>
</cp:coreProperties>
</file>