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F7318E9B-9507-442B-847C-147D1396202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9" i="1"/>
  <c r="F27" i="1" l="1"/>
  <c r="F26" i="1" l="1"/>
  <c r="F28" i="1" s="1"/>
  <c r="H25" i="1"/>
  <c r="F30" i="1" l="1"/>
</calcChain>
</file>

<file path=xl/sharedStrings.xml><?xml version="1.0" encoding="utf-8"?>
<sst xmlns="http://schemas.openxmlformats.org/spreadsheetml/2006/main" count="24" uniqueCount="22">
  <si>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</si>
  <si>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</si>
  <si>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</si>
  <si>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</si>
  <si>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</si>
  <si>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</si>
  <si>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</si>
  <si>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</si>
  <si>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</si>
  <si>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</si>
  <si>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M/S Crescent corporation</t>
  </si>
  <si>
    <t>Sales Tax 18%</t>
  </si>
  <si>
    <t>Att: Mr. Atif Munawwar</t>
  </si>
  <si>
    <t>Supply of Valves for the project NICVD</t>
  </si>
  <si>
    <t>PO # 13488</t>
  </si>
  <si>
    <t>Brand: EMERSON : CHINA</t>
  </si>
  <si>
    <t>Nos</t>
  </si>
  <si>
    <t>Discount 5%</t>
  </si>
  <si>
    <t>EMERSON BALL VALVE WITH ACCESS PORT (06) 1/4'' BVSS-014 Solder</t>
  </si>
  <si>
    <t>EMERSON BALL VALVE WITH ACCESS PORT (09) 3/8'' BVSS-038 Solder</t>
  </si>
  <si>
    <t xml:space="preserve">  PIONEER SERVICES</t>
  </si>
  <si>
    <t>for Pioneer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</si>
</sst>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29</xdr:row>
      <xdr:rowOff>104775</xdr:rowOff>
    </xdr:from>
    <xdr:to>
      <xdr:col>13</xdr:col>
      <xdr:colOff>352425</xdr:colOff>
      <xdr:row>31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36</xdr:row>
      <xdr:rowOff>19050</xdr:rowOff>
    </xdr:from>
    <xdr:to>
      <xdr:col>10</xdr:col>
      <xdr:colOff>150247</xdr:colOff>
      <xdr:row>38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45</xdr:row>
      <xdr:rowOff>123825</xdr:rowOff>
    </xdr:from>
    <xdr:to>
      <xdr:col>4</xdr:col>
      <xdr:colOff>1243</xdr:colOff>
      <xdr:row>48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37</xdr:row>
      <xdr:rowOff>38100</xdr:rowOff>
    </xdr:from>
    <xdr:to>
      <xdr:col>1</xdr:col>
      <xdr:colOff>439393</xdr:colOff>
      <xdr:row>40</xdr:row>
      <xdr:rowOff>81170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8153400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57151</xdr:colOff>
      <xdr:row>0</xdr:row>
      <xdr:rowOff>57150</xdr:rowOff>
    </xdr:from>
    <xdr:to>
      <xdr:col>1</xdr:col>
      <xdr:colOff>549345</xdr:colOff>
      <xdr:row>3</xdr:row>
      <xdr:rowOff>161925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151" y="57150"/>
          <a:ext cx="835094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</xdr:row>
      <xdr:rowOff>19050</xdr:rowOff>
    </xdr:from>
    <xdr:to>
      <xdr:col>14</xdr:col>
      <xdr:colOff>295480</xdr:colOff>
      <xdr:row>13</xdr:row>
      <xdr:rowOff>190678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141922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742950</xdr:colOff>
      <xdr:row>16</xdr:row>
      <xdr:rowOff>66675</xdr:rowOff>
    </xdr:from>
    <xdr:to>
      <xdr:col>19</xdr:col>
      <xdr:colOff>496344</xdr:colOff>
      <xdr:row>41</xdr:row>
      <xdr:rowOff>96086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73D3D6-19E4-4E34-B37E-526076035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58150" y="3019425"/>
          <a:ext cx="7478169" cy="599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7"/>
  <sheetViews>
    <sheetView tabSelected="1" zoomScaleNormal="100" zoomScaleSheetLayoutView="100" workbookViewId="0">
      <selection activeCell="F33" sqref="F33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5" spans="1:6" x14ac:dyDescent="0.25">
      <c r="A5" s="30" t="s">
        <v>20</v>
      </c>
      <c r="B5" s="30"/>
    </row>
    <row r="10" spans="1:6" ht="5.25" customHeight="1" x14ac:dyDescent="0.25"/>
    <row r="11" spans="1:6" ht="18.75" x14ac:dyDescent="0.3">
      <c r="A11" s="28" t="s">
        <v>10</v>
      </c>
      <c r="B11" s="1"/>
      <c r="F11" s="10">
        <v>45713</v>
      </c>
    </row>
    <row r="12" spans="1:6" x14ac:dyDescent="0.25">
      <c r="A12" s="1"/>
      <c r="B12" s="1"/>
      <c r="F12" s="10"/>
    </row>
    <row r="13" spans="1:6" x14ac:dyDescent="0.25">
      <c r="A13" s="1" t="s">
        <v>14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2" t="s">
        <v>12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3" t="s">
        <v>8</v>
      </c>
      <c r="B18" s="33"/>
      <c r="C18" s="33"/>
      <c r="D18" s="33"/>
      <c r="E18" s="33"/>
      <c r="F18" s="3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7" t="s">
        <v>13</v>
      </c>
      <c r="B23" s="38"/>
      <c r="C23" s="38"/>
      <c r="D23" s="38"/>
      <c r="E23" s="38"/>
      <c r="F23" s="39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15</v>
      </c>
      <c r="C25" s="25"/>
      <c r="D25" s="26"/>
      <c r="E25" s="27"/>
      <c r="F25" s="26"/>
      <c r="H25" s="11">
        <f>11500*50</f>
        <v>575000</v>
      </c>
    </row>
    <row r="26" spans="1:9" ht="40.5" customHeight="1" x14ac:dyDescent="0.25">
      <c r="A26" s="25">
        <v>1</v>
      </c>
      <c r="B26" s="19" t="s">
        <v>18</v>
      </c>
      <c r="C26" s="6">
        <v>16</v>
      </c>
      <c r="D26" s="6" t="s">
        <v>16</v>
      </c>
      <c r="E26" s="12">
        <v>4600</v>
      </c>
      <c r="F26" s="22">
        <f t="shared" ref="F26:F27" si="0">E26*C26</f>
        <v>73600</v>
      </c>
    </row>
    <row r="27" spans="1:9" s="4" customFormat="1" ht="31.5" x14ac:dyDescent="0.25">
      <c r="A27" s="5">
        <v>2</v>
      </c>
      <c r="B27" s="19" t="s">
        <v>19</v>
      </c>
      <c r="C27" s="6">
        <v>5</v>
      </c>
      <c r="D27" s="6" t="s">
        <v>16</v>
      </c>
      <c r="E27" s="12">
        <v>4990</v>
      </c>
      <c r="F27" s="22">
        <f t="shared" si="0"/>
        <v>24950</v>
      </c>
      <c r="G27" s="21"/>
      <c r="H27" s="21"/>
      <c r="I27" s="29"/>
    </row>
    <row r="28" spans="1:9" s="3" customFormat="1" ht="18" customHeight="1" x14ac:dyDescent="0.25">
      <c r="A28" s="7"/>
      <c r="B28" s="7"/>
      <c r="C28" s="34" t="s">
        <v>4</v>
      </c>
      <c r="D28" s="34"/>
      <c r="E28" s="34"/>
      <c r="F28" s="16">
        <f>SUM(F26:F27)</f>
        <v>98550</v>
      </c>
      <c r="G28" s="20"/>
      <c r="H28" s="20"/>
    </row>
    <row r="29" spans="1:9" s="3" customFormat="1" ht="17.45" customHeight="1" x14ac:dyDescent="0.25">
      <c r="A29" s="35" t="s">
        <v>17</v>
      </c>
      <c r="B29" s="35"/>
      <c r="C29" s="35"/>
      <c r="D29" s="35"/>
      <c r="E29" s="35"/>
      <c r="F29" s="17">
        <f>F28*5%</f>
        <v>4927.5</v>
      </c>
      <c r="G29" s="20"/>
      <c r="H29" s="20"/>
    </row>
    <row r="30" spans="1:9" s="3" customFormat="1" ht="21.75" customHeight="1" x14ac:dyDescent="0.25">
      <c r="A30" s="36" t="s">
        <v>5</v>
      </c>
      <c r="B30" s="36"/>
      <c r="C30" s="36"/>
      <c r="D30" s="36"/>
      <c r="E30" s="36"/>
      <c r="F30" s="18">
        <f>F28-F29</f>
        <v>93622.5</v>
      </c>
      <c r="G30" s="20"/>
      <c r="H30" s="20"/>
    </row>
    <row r="31" spans="1:9" s="3" customFormat="1" ht="21.75" customHeight="1" x14ac:dyDescent="0.25">
      <c r="A31" s="36" t="s">
        <v>11</v>
      </c>
      <c r="B31" s="36"/>
      <c r="C31" s="36"/>
      <c r="D31" s="36"/>
      <c r="E31" s="36"/>
      <c r="F31" s="18">
        <f>F30*18%</f>
        <v>16852.05</v>
      </c>
      <c r="G31" s="20"/>
      <c r="H31" s="20"/>
    </row>
    <row r="32" spans="1:9" s="3" customFormat="1" ht="21.75" customHeight="1" x14ac:dyDescent="0.25">
      <c r="A32" s="36" t="s">
        <v>5</v>
      </c>
      <c r="B32" s="36"/>
      <c r="C32" s="36"/>
      <c r="D32" s="36"/>
      <c r="E32" s="36"/>
      <c r="F32" s="18">
        <f>F31+F30</f>
        <v>110474.55</v>
      </c>
      <c r="G32" s="20"/>
      <c r="H32" s="20"/>
    </row>
    <row r="35" spans="1:6" ht="18.75" x14ac:dyDescent="0.3">
      <c r="A35" s="31" t="s">
        <v>9</v>
      </c>
      <c r="B35" s="31"/>
      <c r="C35" s="31"/>
      <c r="D35" s="31"/>
      <c r="E35" s="31"/>
      <c r="F35" s="31"/>
    </row>
    <row r="37" spans="1:6" ht="21" customHeight="1" x14ac:dyDescent="0.3">
      <c r="A37" s="1" t="s">
        <v>21</v>
      </c>
    </row>
  </sheetData>
  <mergeCells count="11">
    <mergeCell ref="A5:B5"/>
    <mergeCell ref="A35:F35"/>
    <mergeCell ref="A15:F15"/>
    <mergeCell ref="A18:F18"/>
    <mergeCell ref="C28:E28"/>
    <mergeCell ref="A29:E29"/>
    <mergeCell ref="A30:E30"/>
    <mergeCell ref="A23:F23"/>
    <mergeCell ref="A16:F16"/>
    <mergeCell ref="A31:E31"/>
    <mergeCell ref="A32:E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2025-02-25T11:17:23Z</cp:lastPrinted>
  <dcterms:created xsi:type="dcterms:W3CDTF">2017-12-11T08:54:46Z</dcterms:created>
  <dcterms:modified xsi:type="dcterms:W3CDTF">2025-02-25T14:06:46Z</dcterms:modified>
</cp:coreProperties>
</file>