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AB8BF978-03C6-4FCF-BFEF-1DB68FAC492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48" i="12" l="1"/>
  <c r="F423" i="3"/>
  <c r="C422" i="3"/>
  <c r="C417" i="3"/>
  <c r="C419" i="3" s="1"/>
  <c r="F419" i="3" l="1"/>
  <c r="C423" i="3"/>
  <c r="C418" i="3"/>
  <c r="E414" i="3"/>
  <c r="E413" i="3"/>
  <c r="F413" i="3" s="1"/>
  <c r="F421" i="3" l="1"/>
  <c r="F424" i="3" s="1"/>
  <c r="F425" i="3" s="1"/>
  <c r="F414" i="3"/>
  <c r="M425" i="3" l="1"/>
  <c r="K389" i="12" l="1"/>
  <c r="E247" i="12"/>
  <c r="E246" i="12"/>
  <c r="K388" i="12"/>
  <c r="E244" i="12" l="1"/>
  <c r="E245" i="12" s="1"/>
  <c r="E243" i="12"/>
  <c r="E242" i="12"/>
  <c r="E241" i="12" l="1"/>
  <c r="E240" i="12" l="1"/>
  <c r="K387" i="12" l="1"/>
  <c r="K386" i="12"/>
  <c r="K385" i="12"/>
  <c r="E239" i="12"/>
  <c r="E238" i="12"/>
  <c r="E412" i="3" l="1"/>
  <c r="F412" i="3" s="1"/>
  <c r="E411" i="3"/>
  <c r="F411" i="3" s="1"/>
  <c r="E410" i="3"/>
  <c r="F410" i="3" l="1"/>
  <c r="E415" i="3"/>
  <c r="E237" i="12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K374" i="3" s="1"/>
  <c r="K378" i="3"/>
  <c r="K379" i="3" s="1"/>
  <c r="E385" i="3"/>
  <c r="F385" i="3" s="1"/>
  <c r="K375" i="3" l="1"/>
  <c r="K376" i="3" s="1"/>
  <c r="K380" i="3" s="1"/>
  <c r="M381" i="3" s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33" i="3"/>
  <c r="F433" i="3" s="1"/>
  <c r="E320" i="3" l="1"/>
  <c r="F320" i="3" l="1"/>
  <c r="K332" i="3"/>
  <c r="K333" i="3" s="1"/>
  <c r="K334" i="3" s="1"/>
  <c r="E313" i="3"/>
  <c r="F313" i="3" s="1"/>
  <c r="E431" i="3"/>
  <c r="F43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38" i="3"/>
  <c r="F43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<sst xmlns="http://schemas.openxmlformats.org/spreadsheetml/2006/main" count="10558" uniqueCount="8101">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</sst>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6" fillId="0" borderId="5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376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7" t="s">
        <v>3255</v>
      </c>
      <c r="F1120" s="767"/>
      <c r="G1120" s="76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8" t="s">
        <v>4176</v>
      </c>
      <c r="B1490" s="770"/>
      <c r="C1490" s="772" t="s">
        <v>4177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6" t="s">
        <v>4984</v>
      </c>
      <c r="D1803" s="77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7" t="s">
        <v>5223</v>
      </c>
      <c r="I1893" s="77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9" t="s">
        <v>5540</v>
      </c>
      <c r="E2010" s="78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81" t="s">
        <v>5632</v>
      </c>
      <c r="G2048" s="78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61" t="s">
        <v>5963</v>
      </c>
      <c r="D2183" s="761"/>
      <c r="E2183" s="76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7"/>
      <c r="B2303" s="72" t="s">
        <v>6252</v>
      </c>
      <c r="C2303" s="250"/>
      <c r="D2303" s="298"/>
      <c r="E2303" s="209"/>
    </row>
    <row r="2304" spans="1:5" ht="20.25" customHeight="1" x14ac:dyDescent="0.3">
      <c r="A2304" s="75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9" t="s">
        <v>6575</v>
      </c>
      <c r="E2443" s="75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0" t="s">
        <v>6583</v>
      </c>
      <c r="C2446" s="76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2" t="s">
        <v>7617</v>
      </c>
      <c r="B1" s="783"/>
      <c r="C1" s="624"/>
      <c r="D1" s="782" t="s">
        <v>7616</v>
      </c>
      <c r="E1" s="783"/>
      <c r="F1" s="624"/>
      <c r="G1" s="782" t="s">
        <v>7607</v>
      </c>
      <c r="H1" s="783"/>
      <c r="I1" s="624"/>
      <c r="J1" s="782" t="s">
        <v>7601</v>
      </c>
      <c r="K1" s="783"/>
      <c r="L1" s="624"/>
      <c r="M1" s="782" t="s">
        <v>7588</v>
      </c>
      <c r="N1" s="783"/>
      <c r="O1" s="624"/>
      <c r="P1" s="782" t="s">
        <v>7585</v>
      </c>
      <c r="Q1" s="783"/>
      <c r="R1" s="624"/>
      <c r="S1" s="782" t="s">
        <v>7569</v>
      </c>
      <c r="T1" s="783"/>
      <c r="U1" s="624"/>
      <c r="V1" s="782" t="s">
        <v>7535</v>
      </c>
      <c r="W1" s="783"/>
      <c r="X1" s="624"/>
      <c r="Y1" s="782" t="s">
        <v>7518</v>
      </c>
      <c r="Z1" s="783"/>
      <c r="AA1" s="624"/>
      <c r="AB1" s="782" t="s">
        <v>7509</v>
      </c>
      <c r="AC1" s="783"/>
      <c r="AD1" s="624"/>
      <c r="AE1" s="782" t="s">
        <v>7506</v>
      </c>
      <c r="AF1" s="783"/>
      <c r="AG1" s="624"/>
      <c r="AH1" s="782" t="s">
        <v>7470</v>
      </c>
      <c r="AI1" s="783"/>
      <c r="AJ1" s="624"/>
      <c r="AK1" s="782" t="s">
        <v>7433</v>
      </c>
      <c r="AL1" s="783"/>
      <c r="AM1" s="624"/>
      <c r="AN1" s="782" t="s">
        <v>7429</v>
      </c>
      <c r="AO1" s="783"/>
      <c r="AP1" s="624"/>
      <c r="AQ1" s="782" t="s">
        <v>7410</v>
      </c>
      <c r="AR1" s="783"/>
      <c r="AS1" s="624"/>
      <c r="AT1" s="782" t="s">
        <v>7340</v>
      </c>
      <c r="AU1" s="783"/>
      <c r="AV1" s="624"/>
      <c r="AW1" s="782" t="s">
        <v>7341</v>
      </c>
      <c r="AX1" s="783"/>
      <c r="AY1" s="625"/>
      <c r="AZ1" s="782" t="s">
        <v>7342</v>
      </c>
      <c r="BA1" s="783"/>
      <c r="BC1" s="782" t="s">
        <v>7343</v>
      </c>
      <c r="BD1" s="783"/>
      <c r="BE1" s="625"/>
      <c r="BF1" s="782" t="s">
        <v>7344</v>
      </c>
      <c r="BG1" s="783"/>
      <c r="BI1" s="782" t="s">
        <v>7345</v>
      </c>
      <c r="BJ1" s="783"/>
      <c r="BK1" s="626"/>
      <c r="BL1" s="786" t="s">
        <v>7346</v>
      </c>
      <c r="BM1" s="787"/>
      <c r="BN1" s="626"/>
      <c r="BO1" s="626"/>
      <c r="BP1" s="786" t="s">
        <v>7346</v>
      </c>
      <c r="BQ1" s="787"/>
      <c r="BS1" s="786" t="s">
        <v>7347</v>
      </c>
      <c r="BT1" s="787"/>
      <c r="BV1" s="786" t="s">
        <v>7347</v>
      </c>
      <c r="BW1" s="787"/>
      <c r="BY1" s="786" t="s">
        <v>7347</v>
      </c>
      <c r="BZ1" s="787"/>
    </row>
    <row r="2" spans="1:78" s="493" customFormat="1" ht="18" customHeight="1" x14ac:dyDescent="0.35">
      <c r="A2" s="784"/>
      <c r="B2" s="785"/>
      <c r="C2" s="627"/>
      <c r="D2" s="784"/>
      <c r="E2" s="785"/>
      <c r="F2" s="627"/>
      <c r="G2" s="784"/>
      <c r="H2" s="785"/>
      <c r="I2" s="627"/>
      <c r="J2" s="784"/>
      <c r="K2" s="785"/>
      <c r="L2" s="627"/>
      <c r="M2" s="784"/>
      <c r="N2" s="785"/>
      <c r="O2" s="627"/>
      <c r="P2" s="784"/>
      <c r="Q2" s="785"/>
      <c r="R2" s="627"/>
      <c r="S2" s="784"/>
      <c r="T2" s="785"/>
      <c r="U2" s="627"/>
      <c r="V2" s="784"/>
      <c r="W2" s="785"/>
      <c r="X2" s="627"/>
      <c r="Y2" s="784"/>
      <c r="Z2" s="785"/>
      <c r="AA2" s="627"/>
      <c r="AB2" s="784"/>
      <c r="AC2" s="785"/>
      <c r="AD2" s="627"/>
      <c r="AE2" s="784"/>
      <c r="AF2" s="785"/>
      <c r="AG2" s="627"/>
      <c r="AH2" s="784"/>
      <c r="AI2" s="785"/>
      <c r="AJ2" s="627"/>
      <c r="AK2" s="784"/>
      <c r="AL2" s="785"/>
      <c r="AM2" s="627"/>
      <c r="AN2" s="784"/>
      <c r="AO2" s="785"/>
      <c r="AP2" s="627"/>
      <c r="AQ2" s="784"/>
      <c r="AR2" s="785"/>
      <c r="AS2" s="627"/>
      <c r="AT2" s="784"/>
      <c r="AU2" s="785"/>
      <c r="AV2" s="627"/>
      <c r="AW2" s="784"/>
      <c r="AX2" s="785"/>
      <c r="AY2" s="628"/>
      <c r="AZ2" s="784"/>
      <c r="BA2" s="785"/>
      <c r="BC2" s="784"/>
      <c r="BD2" s="785"/>
      <c r="BE2" s="628"/>
      <c r="BF2" s="784"/>
      <c r="BG2" s="785"/>
      <c r="BI2" s="784"/>
      <c r="BJ2" s="785"/>
      <c r="BK2" s="629"/>
      <c r="BL2" s="788"/>
      <c r="BM2" s="789"/>
      <c r="BN2" s="629"/>
      <c r="BO2" s="629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90" t="s">
        <v>7782</v>
      </c>
      <c r="B1" s="790"/>
      <c r="C1" s="790"/>
      <c r="D1" s="790"/>
      <c r="E1" s="790"/>
      <c r="G1" s="790" t="s">
        <v>7788</v>
      </c>
      <c r="H1" s="790"/>
      <c r="I1" s="790"/>
      <c r="J1" s="790"/>
      <c r="K1" s="790"/>
      <c r="M1" s="790" t="s">
        <v>7790</v>
      </c>
      <c r="N1" s="790"/>
      <c r="O1" s="790"/>
      <c r="P1" s="790"/>
      <c r="Q1" s="790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37" activePane="bottomLeft" state="frozen"/>
      <selection pane="bottomLeft" activeCell="C253" sqref="C25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91" t="s">
        <v>7624</v>
      </c>
      <c r="B1" s="791"/>
      <c r="C1" s="791"/>
      <c r="D1" s="791"/>
      <c r="E1" s="791"/>
      <c r="G1" s="791" t="s">
        <v>7726</v>
      </c>
      <c r="H1" s="791"/>
      <c r="I1" s="791"/>
      <c r="J1" s="791"/>
      <c r="K1" s="791"/>
      <c r="N1" s="792" t="s">
        <v>7768</v>
      </c>
      <c r="O1" s="792"/>
      <c r="P1" s="792"/>
      <c r="Q1" s="792"/>
      <c r="R1" s="792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32430974</v>
      </c>
      <c r="M4" s="382">
        <f>L4+L5+L6</f>
        <v>74608234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39927260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48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4">
        <v>45444</v>
      </c>
      <c r="B243" s="655" t="s">
        <v>8046</v>
      </c>
      <c r="C243" s="348">
        <v>100000</v>
      </c>
      <c r="D243" s="348"/>
      <c r="E243" s="349">
        <f t="shared" si="10"/>
        <v>14836836</v>
      </c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ht="30" x14ac:dyDescent="0.25">
      <c r="A244" s="654">
        <v>45444</v>
      </c>
      <c r="B244" s="655" t="s">
        <v>8076</v>
      </c>
      <c r="C244" s="348">
        <v>50000</v>
      </c>
      <c r="D244" s="348"/>
      <c r="E244" s="349">
        <f t="shared" si="10"/>
        <v>14786836</v>
      </c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4">
        <v>45444</v>
      </c>
      <c r="B245" s="655" t="s">
        <v>7987</v>
      </c>
      <c r="C245" s="348">
        <v>900000</v>
      </c>
      <c r="D245" s="348"/>
      <c r="E245" s="349">
        <f t="shared" si="10"/>
        <v>13886836</v>
      </c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4">
        <v>45447</v>
      </c>
      <c r="B246" s="655" t="s">
        <v>8098</v>
      </c>
      <c r="C246" s="348">
        <v>500000</v>
      </c>
      <c r="D246" s="348"/>
      <c r="E246" s="349">
        <f t="shared" si="10"/>
        <v>13386836</v>
      </c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4">
        <v>45447</v>
      </c>
      <c r="B247" s="655" t="s">
        <v>7987</v>
      </c>
      <c r="C247" s="348">
        <v>700000</v>
      </c>
      <c r="D247" s="348"/>
      <c r="E247" s="349">
        <f t="shared" si="10"/>
        <v>12686836</v>
      </c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4">
        <v>45449</v>
      </c>
      <c r="B248" s="655" t="s">
        <v>7987</v>
      </c>
      <c r="C248" s="348">
        <v>500000</v>
      </c>
      <c r="D248" s="348"/>
      <c r="E248" s="349">
        <f t="shared" si="10"/>
        <v>12186836</v>
      </c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89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669">
        <v>45445</v>
      </c>
      <c r="H388" s="337" t="s">
        <v>8097</v>
      </c>
      <c r="I388" s="348">
        <v>40000</v>
      </c>
      <c r="J388" s="348"/>
      <c r="K388" s="420">
        <f t="shared" si="11"/>
        <v>397129.66999999993</v>
      </c>
      <c r="N388" s="16"/>
      <c r="O388" s="655"/>
      <c r="P388" s="348"/>
      <c r="Q388" s="348"/>
      <c r="R388" s="563"/>
    </row>
    <row r="389" spans="1:18" ht="30" x14ac:dyDescent="0.25">
      <c r="A389" s="16"/>
      <c r="B389" s="337"/>
      <c r="C389" s="348"/>
      <c r="D389" s="348"/>
      <c r="E389" s="349"/>
      <c r="G389" s="669">
        <v>45447</v>
      </c>
      <c r="H389" s="337" t="s">
        <v>8099</v>
      </c>
      <c r="I389" s="348">
        <v>132500</v>
      </c>
      <c r="J389" s="348"/>
      <c r="K389" s="420">
        <f t="shared" si="11"/>
        <v>264629.66999999993</v>
      </c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3" t="s">
        <v>7442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5" t="s">
        <v>7413</v>
      </c>
      <c r="C5" s="795"/>
      <c r="D5" s="795"/>
      <c r="E5" s="79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94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8"/>
      <c r="N1" s="29"/>
    </row>
    <row r="2" spans="1:14" ht="30.75" customHeight="1" x14ac:dyDescent="0.25">
      <c r="A2" s="800" t="s">
        <v>95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6" t="s">
        <v>7116</v>
      </c>
      <c r="B62" s="797"/>
      <c r="C62" s="79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2" t="s">
        <v>94</v>
      </c>
      <c r="B1" s="803"/>
      <c r="C1" s="803"/>
      <c r="D1" s="803"/>
      <c r="E1" s="803"/>
      <c r="F1" s="803"/>
      <c r="G1" s="803"/>
    </row>
    <row r="2" spans="1:9" ht="30.75" customHeight="1" x14ac:dyDescent="0.25">
      <c r="A2" s="802" t="s">
        <v>95</v>
      </c>
      <c r="B2" s="803"/>
      <c r="C2" s="803"/>
      <c r="D2" s="803"/>
      <c r="E2" s="803"/>
      <c r="F2" s="803"/>
      <c r="G2" s="803"/>
    </row>
    <row r="3" spans="1:9" ht="18.75" customHeight="1" x14ac:dyDescent="0.25">
      <c r="A3" s="807" t="s">
        <v>103</v>
      </c>
      <c r="B3" s="807" t="s">
        <v>7126</v>
      </c>
      <c r="C3" s="809" t="s">
        <v>7140</v>
      </c>
      <c r="D3" s="805" t="s">
        <v>7124</v>
      </c>
      <c r="E3" s="805" t="s">
        <v>7141</v>
      </c>
      <c r="F3" s="805" t="s">
        <v>7277</v>
      </c>
      <c r="G3" s="805" t="s">
        <v>7142</v>
      </c>
    </row>
    <row r="4" spans="1:9" ht="59.25" customHeight="1" x14ac:dyDescent="0.25">
      <c r="A4" s="808"/>
      <c r="B4" s="808"/>
      <c r="C4" s="810"/>
      <c r="D4" s="806"/>
      <c r="E4" s="806"/>
      <c r="F4" s="806"/>
      <c r="G4" s="80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11" t="s">
        <v>7276</v>
      </c>
      <c r="B26" s="812"/>
      <c r="C26" s="812"/>
      <c r="D26" s="812"/>
      <c r="E26" s="812"/>
      <c r="F26" s="813"/>
      <c r="G26" s="492">
        <f>SUM(G7:G25)</f>
        <v>45222819.086999997</v>
      </c>
    </row>
    <row r="27" spans="1:9" s="15" customFormat="1" ht="23.25" x14ac:dyDescent="0.35">
      <c r="A27" s="804"/>
      <c r="B27" s="804"/>
      <c r="C27" s="804"/>
      <c r="D27" s="804"/>
      <c r="E27" s="804"/>
      <c r="F27" s="804"/>
      <c r="G27" s="80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8" t="s">
        <v>7486</v>
      </c>
      <c r="B1" s="818"/>
      <c r="D1" s="814" t="s">
        <v>7473</v>
      </c>
      <c r="E1" s="814"/>
      <c r="G1" s="814" t="s">
        <v>7439</v>
      </c>
      <c r="H1" s="814"/>
      <c r="J1" s="814" t="s">
        <v>7434</v>
      </c>
      <c r="K1" s="814"/>
      <c r="M1" s="814" t="s">
        <v>7335</v>
      </c>
      <c r="N1" s="814"/>
      <c r="P1" s="814" t="s">
        <v>7336</v>
      </c>
      <c r="Q1" s="814"/>
      <c r="S1" s="814" t="s">
        <v>7332</v>
      </c>
      <c r="T1" s="814"/>
      <c r="V1" s="814" t="s">
        <v>7313</v>
      </c>
      <c r="W1" s="814"/>
      <c r="Y1" s="814" t="s">
        <v>7468</v>
      </c>
      <c r="Z1" s="814"/>
      <c r="AB1" s="814" t="s">
        <v>7314</v>
      </c>
      <c r="AC1" s="814"/>
      <c r="AE1" s="814" t="s">
        <v>7147</v>
      </c>
      <c r="AF1" s="814"/>
      <c r="AH1" s="814" t="s">
        <v>7121</v>
      </c>
      <c r="AI1" s="814"/>
      <c r="AK1" s="818" t="s">
        <v>7218</v>
      </c>
      <c r="AL1" s="818"/>
      <c r="AN1" s="819" t="s">
        <v>7220</v>
      </c>
      <c r="AO1" s="819"/>
      <c r="AP1" s="819"/>
      <c r="AR1" s="814" t="s">
        <v>7235</v>
      </c>
      <c r="AS1" s="814"/>
      <c r="AU1" s="814" t="s">
        <v>7230</v>
      </c>
      <c r="AV1" s="814"/>
      <c r="AX1" s="814" t="s">
        <v>7238</v>
      </c>
      <c r="AY1" s="814"/>
      <c r="BA1" s="814" t="s">
        <v>7252</v>
      </c>
      <c r="BB1" s="814"/>
      <c r="BD1" s="819" t="s">
        <v>87</v>
      </c>
      <c r="BE1" s="819"/>
      <c r="BF1" s="819"/>
      <c r="BH1" s="814" t="s">
        <v>7273</v>
      </c>
      <c r="BI1" s="814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5" t="s">
        <v>7161</v>
      </c>
      <c r="AV12" s="816"/>
      <c r="AW12" s="332"/>
      <c r="AX12" s="815" t="s">
        <v>7161</v>
      </c>
      <c r="AY12" s="816"/>
      <c r="AZ12" s="332"/>
      <c r="BA12" s="815" t="s">
        <v>7161</v>
      </c>
      <c r="BB12" s="81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5" t="s">
        <v>7161</v>
      </c>
      <c r="BI12" s="81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5" t="s">
        <v>7161</v>
      </c>
      <c r="AS13" s="81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5" t="s">
        <v>7161</v>
      </c>
      <c r="B15" s="816"/>
      <c r="C15" s="332"/>
      <c r="D15" s="815" t="s">
        <v>7161</v>
      </c>
      <c r="E15" s="816"/>
      <c r="F15" s="332"/>
      <c r="G15" s="815" t="s">
        <v>7161</v>
      </c>
      <c r="H15" s="816"/>
      <c r="I15" s="332"/>
      <c r="J15" s="815" t="s">
        <v>7161</v>
      </c>
      <c r="K15" s="816"/>
      <c r="L15" s="332"/>
      <c r="M15" s="815" t="s">
        <v>7161</v>
      </c>
      <c r="N15" s="816"/>
      <c r="O15" s="332"/>
      <c r="P15" s="815" t="s">
        <v>7161</v>
      </c>
      <c r="Q15" s="816"/>
      <c r="R15" s="332"/>
      <c r="S15" s="815" t="s">
        <v>7161</v>
      </c>
      <c r="T15" s="816"/>
      <c r="U15" s="332"/>
      <c r="V15" s="815" t="s">
        <v>7161</v>
      </c>
      <c r="W15" s="816"/>
      <c r="X15" s="332"/>
      <c r="Y15" s="815" t="s">
        <v>7161</v>
      </c>
      <c r="Z15" s="816"/>
      <c r="AA15" s="332"/>
      <c r="AB15" s="815" t="s">
        <v>7161</v>
      </c>
      <c r="AC15" s="816"/>
      <c r="AD15" s="332"/>
      <c r="AE15" s="815" t="s">
        <v>7161</v>
      </c>
      <c r="AF15" s="816"/>
      <c r="AG15" s="332"/>
      <c r="AH15" s="815" t="s">
        <v>7161</v>
      </c>
      <c r="AI15" s="816"/>
      <c r="AJ15" s="332"/>
      <c r="AK15" s="815" t="s">
        <v>7161</v>
      </c>
      <c r="AL15" s="81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7"/>
      <c r="BE18" s="817"/>
      <c r="BF18" s="81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7"/>
      <c r="AO20" s="817"/>
      <c r="AP20" s="81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2"/>
  <sheetViews>
    <sheetView zoomScaleNormal="100" zoomScaleSheetLayoutView="110" workbookViewId="0">
      <pane ySplit="1" topLeftCell="A401" activePane="bottomLeft" state="frozen"/>
      <selection pane="bottomLeft" activeCell="C419" sqref="C4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5" t="s">
        <v>122</v>
      </c>
      <c r="C4" s="826"/>
      <c r="D4" s="826"/>
      <c r="E4" s="826"/>
      <c r="F4" s="82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5" t="s">
        <v>122</v>
      </c>
      <c r="C7" s="826"/>
      <c r="D7" s="826"/>
      <c r="E7" s="826"/>
      <c r="F7" s="82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5" t="s">
        <v>122</v>
      </c>
      <c r="C9" s="826"/>
      <c r="D9" s="826"/>
      <c r="E9" s="826"/>
      <c r="F9" s="82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5" t="s">
        <v>122</v>
      </c>
      <c r="C10" s="826"/>
      <c r="D10" s="826"/>
      <c r="E10" s="826"/>
      <c r="F10" s="82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5" t="s">
        <v>122</v>
      </c>
      <c r="C11" s="826"/>
      <c r="D11" s="826"/>
      <c r="E11" s="826"/>
      <c r="F11" s="82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5" t="s">
        <v>122</v>
      </c>
      <c r="C18" s="826"/>
      <c r="D18" s="826"/>
      <c r="E18" s="826"/>
      <c r="F18" s="82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5" t="s">
        <v>122</v>
      </c>
      <c r="C19" s="826"/>
      <c r="D19" s="826"/>
      <c r="E19" s="826"/>
      <c r="F19" s="82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5" t="s">
        <v>122</v>
      </c>
      <c r="C20" s="826"/>
      <c r="D20" s="826"/>
      <c r="E20" s="826"/>
      <c r="F20" s="82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5" t="s">
        <v>122</v>
      </c>
      <c r="C26" s="826"/>
      <c r="D26" s="826"/>
      <c r="E26" s="826"/>
      <c r="F26" s="82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5" t="s">
        <v>122</v>
      </c>
      <c r="C31" s="826"/>
      <c r="D31" s="826"/>
      <c r="E31" s="826"/>
      <c r="F31" s="82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5" t="s">
        <v>122</v>
      </c>
      <c r="C36" s="826"/>
      <c r="D36" s="826"/>
      <c r="E36" s="826"/>
      <c r="F36" s="82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5" t="s">
        <v>122</v>
      </c>
      <c r="C37" s="826"/>
      <c r="D37" s="826"/>
      <c r="E37" s="826"/>
      <c r="F37" s="82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5" t="s">
        <v>122</v>
      </c>
      <c r="C43" s="826"/>
      <c r="D43" s="826"/>
      <c r="E43" s="826"/>
      <c r="F43" s="82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5" t="s">
        <v>122</v>
      </c>
      <c r="C44" s="826"/>
      <c r="D44" s="826"/>
      <c r="E44" s="826"/>
      <c r="F44" s="82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5" t="s">
        <v>122</v>
      </c>
      <c r="C46" s="826"/>
      <c r="D46" s="826"/>
      <c r="E46" s="826"/>
      <c r="F46" s="82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5" t="s">
        <v>122</v>
      </c>
      <c r="C49" s="826"/>
      <c r="D49" s="826"/>
      <c r="E49" s="826"/>
      <c r="F49" s="82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5" t="s">
        <v>122</v>
      </c>
      <c r="C50" s="826"/>
      <c r="D50" s="826"/>
      <c r="E50" s="826"/>
      <c r="F50" s="82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5" t="s">
        <v>122</v>
      </c>
      <c r="C69" s="826"/>
      <c r="D69" s="826"/>
      <c r="E69" s="826"/>
      <c r="F69" s="82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5" t="s">
        <v>122</v>
      </c>
      <c r="C82" s="826"/>
      <c r="D82" s="826"/>
      <c r="E82" s="826"/>
      <c r="F82" s="82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20" t="s">
        <v>7956</v>
      </c>
      <c r="B327" s="821"/>
      <c r="C327" s="821"/>
      <c r="D327" s="821"/>
      <c r="E327" s="821"/>
      <c r="F327" s="821"/>
      <c r="G327" s="821"/>
      <c r="H327" s="821"/>
      <c r="I327" s="821"/>
      <c r="J327" s="822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20" t="s">
        <v>7955</v>
      </c>
      <c r="B353" s="821"/>
      <c r="C353" s="821"/>
      <c r="D353" s="821"/>
      <c r="E353" s="821"/>
      <c r="F353" s="821"/>
      <c r="G353" s="821"/>
      <c r="H353" s="821"/>
      <c r="I353" s="821"/>
      <c r="J353" s="822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3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3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3" s="7" customFormat="1" ht="24" thickBot="1" x14ac:dyDescent="0.3">
      <c r="A371" s="820" t="s">
        <v>7996</v>
      </c>
      <c r="B371" s="821"/>
      <c r="C371" s="821"/>
      <c r="D371" s="821"/>
      <c r="E371" s="821"/>
      <c r="F371" s="821"/>
      <c r="G371" s="821"/>
      <c r="H371" s="821"/>
      <c r="I371" s="821"/>
      <c r="J371" s="822"/>
      <c r="K371" s="745"/>
    </row>
    <row r="372" spans="1:13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  <c r="K372" s="745"/>
    </row>
    <row r="373" spans="1:13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3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>
        <f>F369+F368</f>
        <v>4429600</v>
      </c>
    </row>
    <row r="375" spans="1:13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>
        <f>K374*11%</f>
        <v>487256</v>
      </c>
    </row>
    <row r="376" spans="1:13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>
        <f>K374-K375</f>
        <v>3942344</v>
      </c>
    </row>
    <row r="377" spans="1:13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3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>
        <f>E369+E368</f>
        <v>509600</v>
      </c>
    </row>
    <row r="379" spans="1:13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  <c r="K379" s="745">
        <f>K378*20%</f>
        <v>101920</v>
      </c>
    </row>
    <row r="380" spans="1:13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  <c r="K380" s="752">
        <f>K376-K379</f>
        <v>3840424</v>
      </c>
    </row>
    <row r="381" spans="1:13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  <c r="K381" s="752">
        <v>3456382</v>
      </c>
      <c r="M381" s="752">
        <f>K380-K381</f>
        <v>384042</v>
      </c>
    </row>
    <row r="382" spans="1:13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3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3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20" t="s">
        <v>8043</v>
      </c>
      <c r="B394" s="821"/>
      <c r="C394" s="821"/>
      <c r="D394" s="821"/>
      <c r="E394" s="821"/>
      <c r="F394" s="821"/>
      <c r="G394" s="821"/>
      <c r="H394" s="821"/>
      <c r="I394" s="821"/>
      <c r="J394" s="822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  <c r="L398" s="753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1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1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1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1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1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1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1" s="7" customFormat="1" ht="15.75" x14ac:dyDescent="0.25">
      <c r="A407" s="823" t="s">
        <v>8100</v>
      </c>
      <c r="B407" s="823"/>
      <c r="C407" s="823"/>
      <c r="D407" s="823"/>
      <c r="E407" s="823"/>
      <c r="F407" s="823"/>
      <c r="G407" s="823"/>
      <c r="H407" s="823"/>
      <c r="I407" s="824"/>
      <c r="J407" s="554"/>
    </row>
    <row r="408" spans="1:11" s="7" customFormat="1" ht="15.75" x14ac:dyDescent="0.25">
      <c r="A408" s="823"/>
      <c r="B408" s="823"/>
      <c r="C408" s="823"/>
      <c r="D408" s="823"/>
      <c r="E408" s="823"/>
      <c r="F408" s="823"/>
      <c r="G408" s="823"/>
      <c r="H408" s="823"/>
      <c r="I408" s="824"/>
      <c r="J408" s="554"/>
    </row>
    <row r="409" spans="1:11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1" s="7" customFormat="1" ht="15.75" x14ac:dyDescent="0.2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54">
        <v>45413</v>
      </c>
      <c r="H410" s="494" t="s">
        <v>7312</v>
      </c>
      <c r="I410" s="740"/>
      <c r="J410" s="554">
        <v>45444</v>
      </c>
    </row>
    <row r="411" spans="1:11" s="7" customFormat="1" ht="15.75" x14ac:dyDescent="0.2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54">
        <v>45413</v>
      </c>
      <c r="H411" s="494" t="s">
        <v>7312</v>
      </c>
      <c r="I411" s="740"/>
      <c r="J411" s="554">
        <v>45444</v>
      </c>
    </row>
    <row r="412" spans="1:11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54">
        <v>45413</v>
      </c>
      <c r="H412" s="494" t="s">
        <v>7312</v>
      </c>
      <c r="I412" s="614"/>
      <c r="J412" s="554">
        <v>45444</v>
      </c>
    </row>
    <row r="413" spans="1:11" s="7" customFormat="1" ht="15.75" x14ac:dyDescent="0.25">
      <c r="A413" s="742" t="s">
        <v>124</v>
      </c>
      <c r="B413" s="5" t="s">
        <v>7886</v>
      </c>
      <c r="C413" s="11">
        <v>1796667</v>
      </c>
      <c r="D413" s="34">
        <v>0.13</v>
      </c>
      <c r="E413" s="11">
        <f>D413*C413</f>
        <v>233566.71000000002</v>
      </c>
      <c r="F413" s="11">
        <f t="shared" ref="F413:F414" si="59">E413+C413</f>
        <v>2030233.71</v>
      </c>
      <c r="G413" s="554">
        <v>45352</v>
      </c>
      <c r="H413" s="494" t="s">
        <v>271</v>
      </c>
      <c r="I413" s="668"/>
      <c r="J413" s="554">
        <v>45444</v>
      </c>
      <c r="K413" s="35"/>
    </row>
    <row r="414" spans="1:11" s="7" customFormat="1" ht="15.75" x14ac:dyDescent="0.25">
      <c r="A414" s="742" t="s">
        <v>51</v>
      </c>
      <c r="B414" s="5" t="s">
        <v>7886</v>
      </c>
      <c r="C414" s="11">
        <v>1731334</v>
      </c>
      <c r="D414" s="34">
        <v>0.13</v>
      </c>
      <c r="E414" s="11">
        <f>D414*C414</f>
        <v>225073.42</v>
      </c>
      <c r="F414" s="11">
        <f t="shared" si="59"/>
        <v>1956407.42</v>
      </c>
      <c r="G414" s="554">
        <v>45383</v>
      </c>
      <c r="H414" s="494" t="s">
        <v>271</v>
      </c>
      <c r="I414" s="668"/>
      <c r="J414" s="554">
        <v>45444</v>
      </c>
      <c r="K414" s="35"/>
    </row>
    <row r="415" spans="1:11" s="7" customFormat="1" ht="16.5" thickBot="1" x14ac:dyDescent="0.3">
      <c r="A415" s="699"/>
      <c r="B415" s="5"/>
      <c r="C415" s="11"/>
      <c r="D415" s="34"/>
      <c r="E415" s="11">
        <f>SUM(E407:E414)</f>
        <v>569450.93000000005</v>
      </c>
      <c r="F415" s="11"/>
      <c r="G415" s="556"/>
      <c r="H415" s="494"/>
      <c r="I415" s="668"/>
      <c r="J415" s="554"/>
    </row>
    <row r="416" spans="1:11" s="7" customFormat="1" ht="24" thickBot="1" x14ac:dyDescent="0.3">
      <c r="A416" s="820" t="s">
        <v>7996</v>
      </c>
      <c r="B416" s="821"/>
      <c r="C416" s="821"/>
      <c r="D416" s="821"/>
      <c r="E416" s="821"/>
      <c r="F416" s="821"/>
      <c r="G416" s="821"/>
      <c r="H416" s="821"/>
      <c r="I416" s="821"/>
      <c r="J416" s="822"/>
      <c r="K416" s="745"/>
    </row>
    <row r="417" spans="1:13" s="7" customFormat="1" ht="15.75" x14ac:dyDescent="0.25">
      <c r="A417" s="735"/>
      <c r="C417" s="644">
        <f>SUM(C413:C415)</f>
        <v>3528001</v>
      </c>
      <c r="D417" s="505"/>
      <c r="E417" s="709"/>
      <c r="F417" s="709"/>
      <c r="G417" s="556"/>
      <c r="H417" s="716"/>
      <c r="I417" s="433"/>
      <c r="J417" s="736"/>
      <c r="K417" s="745"/>
    </row>
    <row r="418" spans="1:13" s="7" customFormat="1" ht="15.75" x14ac:dyDescent="0.25">
      <c r="A418" s="544"/>
      <c r="B418" s="725" t="s">
        <v>8005</v>
      </c>
      <c r="C418" s="644">
        <f>C417*60%</f>
        <v>2116800.6</v>
      </c>
      <c r="D418" s="34"/>
      <c r="E418" s="644"/>
      <c r="F418" s="644"/>
      <c r="G418" s="554"/>
      <c r="H418" s="494"/>
      <c r="I418" s="433"/>
      <c r="J418" s="737"/>
    </row>
    <row r="419" spans="1:13" s="7" customFormat="1" ht="15.75" x14ac:dyDescent="0.25">
      <c r="A419" s="544"/>
      <c r="B419" s="725" t="s">
        <v>8004</v>
      </c>
      <c r="C419" s="644">
        <f>C417*40%</f>
        <v>1411200.4000000001</v>
      </c>
      <c r="D419" s="34"/>
      <c r="E419" s="710"/>
      <c r="F419" s="710">
        <f>C421</f>
        <v>2116800.6</v>
      </c>
      <c r="G419" s="554"/>
      <c r="H419" s="494"/>
      <c r="I419" s="433"/>
      <c r="J419" s="737"/>
      <c r="K419" s="745"/>
    </row>
    <row r="420" spans="1:13" s="7" customFormat="1" ht="15.75" x14ac:dyDescent="0.25">
      <c r="A420" s="544"/>
      <c r="B420" s="725"/>
      <c r="C420" s="644"/>
      <c r="D420" s="34"/>
      <c r="E420" s="710"/>
      <c r="F420" s="710"/>
      <c r="G420" s="554"/>
      <c r="H420" s="494"/>
      <c r="I420" s="433"/>
      <c r="J420" s="737"/>
      <c r="K420" s="745"/>
    </row>
    <row r="421" spans="1:13" s="7" customFormat="1" ht="15.75" x14ac:dyDescent="0.25">
      <c r="A421" s="544"/>
      <c r="B421" s="725" t="s">
        <v>7872</v>
      </c>
      <c r="C421" s="644">
        <v>2116800.6</v>
      </c>
      <c r="D421" s="34"/>
      <c r="E421" s="711">
        <v>0.13</v>
      </c>
      <c r="F421" s="710">
        <f>F419*13%</f>
        <v>275184.07800000004</v>
      </c>
      <c r="G421" s="554"/>
      <c r="H421" s="494"/>
      <c r="I421" s="433"/>
      <c r="J421" s="737"/>
      <c r="K421" s="745"/>
    </row>
    <row r="422" spans="1:13" s="7" customFormat="1" ht="15.75" x14ac:dyDescent="0.25">
      <c r="A422" s="544"/>
      <c r="B422" s="723">
        <v>0.22</v>
      </c>
      <c r="C422" s="644">
        <f>C421*22%</f>
        <v>465696.13200000004</v>
      </c>
      <c r="D422" s="34"/>
      <c r="E422" s="711" t="s">
        <v>7912</v>
      </c>
      <c r="F422" s="710">
        <v>620410.80000000005</v>
      </c>
      <c r="G422" s="554"/>
      <c r="H422" s="494"/>
      <c r="I422" s="433"/>
      <c r="J422" s="737"/>
      <c r="K422" s="745"/>
    </row>
    <row r="423" spans="1:13" s="7" customFormat="1" ht="15.75" x14ac:dyDescent="0.25">
      <c r="A423" s="544"/>
      <c r="B423" s="725" t="s">
        <v>7868</v>
      </c>
      <c r="C423" s="644">
        <f>C421+C422</f>
        <v>2582496.7320000003</v>
      </c>
      <c r="D423" s="34"/>
      <c r="E423" s="711">
        <v>0.8</v>
      </c>
      <c r="F423" s="710">
        <f>F422*80%</f>
        <v>496328.64000000007</v>
      </c>
      <c r="G423" s="554"/>
      <c r="H423" s="494"/>
      <c r="I423" s="433"/>
      <c r="J423" s="737"/>
      <c r="K423" s="745"/>
    </row>
    <row r="424" spans="1:13" s="7" customFormat="1" ht="15.75" x14ac:dyDescent="0.25">
      <c r="A424" s="544"/>
      <c r="B424" s="725"/>
      <c r="C424" s="644"/>
      <c r="D424" s="34"/>
      <c r="E424" s="710" t="s">
        <v>7870</v>
      </c>
      <c r="F424" s="710">
        <f>F421</f>
        <v>275184.07800000004</v>
      </c>
      <c r="G424" s="554"/>
      <c r="H424" s="494"/>
      <c r="I424" s="433"/>
      <c r="J424" s="737"/>
      <c r="K424" s="752"/>
    </row>
    <row r="425" spans="1:13" s="7" customFormat="1" ht="16.5" thickBot="1" x14ac:dyDescent="0.3">
      <c r="A425" s="546"/>
      <c r="B425" s="727"/>
      <c r="C425" s="728"/>
      <c r="D425" s="549"/>
      <c r="E425" s="730" t="s">
        <v>7871</v>
      </c>
      <c r="F425" s="730">
        <f>F423-F424</f>
        <v>221144.56200000003</v>
      </c>
      <c r="G425" s="560"/>
      <c r="H425" s="744"/>
      <c r="I425" s="738"/>
      <c r="J425" s="739"/>
      <c r="K425" s="752"/>
      <c r="M425" s="752">
        <f>K424-K425</f>
        <v>0</v>
      </c>
    </row>
    <row r="426" spans="1:13" s="7" customFormat="1" ht="15.75" x14ac:dyDescent="0.25">
      <c r="A426" s="699"/>
      <c r="B426" s="5"/>
      <c r="C426" s="11"/>
      <c r="D426" s="34"/>
      <c r="E426" s="11"/>
      <c r="F426" s="11"/>
      <c r="G426" s="554"/>
      <c r="H426" s="494"/>
      <c r="I426" s="433"/>
      <c r="J426" s="554"/>
    </row>
    <row r="427" spans="1:13" s="7" customFormat="1" ht="15.75" x14ac:dyDescent="0.25">
      <c r="A427" s="699"/>
      <c r="B427" s="5"/>
      <c r="C427" s="11"/>
      <c r="D427" s="34"/>
      <c r="E427" s="11"/>
      <c r="F427" s="11"/>
      <c r="G427" s="554"/>
      <c r="H427" s="494"/>
      <c r="I427" s="433"/>
      <c r="J427" s="554"/>
    </row>
    <row r="428" spans="1:13" s="7" customFormat="1" ht="15.75" x14ac:dyDescent="0.25">
      <c r="A428" s="699"/>
      <c r="B428" s="5"/>
      <c r="C428" s="11"/>
      <c r="D428" s="34"/>
      <c r="E428" s="11"/>
      <c r="F428" s="11"/>
      <c r="G428" s="554"/>
      <c r="H428" s="494"/>
      <c r="I428" s="433"/>
      <c r="J428" s="554"/>
    </row>
    <row r="429" spans="1:13" s="7" customFormat="1" ht="15.75" x14ac:dyDescent="0.25">
      <c r="A429" s="699"/>
      <c r="B429" s="5"/>
      <c r="C429" s="11"/>
      <c r="D429" s="34"/>
      <c r="E429" s="11"/>
      <c r="F429" s="11"/>
      <c r="G429" s="554"/>
      <c r="H429" s="494"/>
      <c r="I429" s="433"/>
      <c r="J429" s="554"/>
    </row>
    <row r="430" spans="1:13" s="7" customFormat="1" ht="15.75" x14ac:dyDescent="0.25">
      <c r="A430" s="699"/>
      <c r="B430" s="5" t="s">
        <v>7886</v>
      </c>
      <c r="C430" s="11"/>
      <c r="D430" s="34"/>
      <c r="E430" s="11"/>
      <c r="F430" s="11"/>
      <c r="G430" s="554"/>
      <c r="H430" s="494"/>
      <c r="I430" s="433"/>
      <c r="J430" s="554"/>
    </row>
    <row r="431" spans="1:13" s="7" customFormat="1" ht="15.75" x14ac:dyDescent="0.25">
      <c r="A431" s="544">
        <v>1016</v>
      </c>
      <c r="B431" s="5" t="s">
        <v>121</v>
      </c>
      <c r="C431" s="11">
        <v>85000</v>
      </c>
      <c r="D431" s="34">
        <v>0.13</v>
      </c>
      <c r="E431" s="11">
        <f>D431*C431</f>
        <v>11050</v>
      </c>
      <c r="F431" s="11">
        <f>E431+C431</f>
        <v>96050</v>
      </c>
      <c r="G431" s="554"/>
      <c r="H431" s="494" t="s">
        <v>7312</v>
      </c>
      <c r="I431" s="433"/>
      <c r="J431" s="554"/>
      <c r="K431" s="38"/>
      <c r="L431" s="545" t="s">
        <v>7814</v>
      </c>
    </row>
    <row r="433" spans="1:12" s="7" customFormat="1" ht="15.75" x14ac:dyDescent="0.25">
      <c r="A433" s="6">
        <v>1019</v>
      </c>
      <c r="B433" s="5" t="s">
        <v>7675</v>
      </c>
      <c r="C433" s="11">
        <v>93096</v>
      </c>
      <c r="D433" s="34">
        <v>0.13</v>
      </c>
      <c r="E433" s="11">
        <f>D433*C433</f>
        <v>12102.48</v>
      </c>
      <c r="F433" s="11">
        <f>E433+C433</f>
        <v>105198.48</v>
      </c>
      <c r="G433" s="33"/>
      <c r="H433" s="494" t="s">
        <v>7312</v>
      </c>
      <c r="I433" s="614"/>
      <c r="J433" s="554"/>
      <c r="L433" s="7" t="s">
        <v>7758</v>
      </c>
    </row>
    <row r="435" spans="1:12" s="7" customFormat="1" ht="15.75" x14ac:dyDescent="0.25">
      <c r="A435" s="700"/>
      <c r="B435" s="5" t="s">
        <v>7886</v>
      </c>
      <c r="C435" s="712"/>
      <c r="D435" s="643"/>
      <c r="E435" s="644"/>
      <c r="F435" s="712"/>
      <c r="H435" s="666"/>
      <c r="I435" s="668"/>
      <c r="J435" s="691"/>
    </row>
    <row r="436" spans="1:12" s="7" customFormat="1" ht="15.75" x14ac:dyDescent="0.25">
      <c r="A436" s="40"/>
      <c r="H436" s="40"/>
      <c r="I436" s="433"/>
      <c r="J436" s="40"/>
    </row>
    <row r="437" spans="1:12" s="7" customFormat="1" ht="15.75" x14ac:dyDescent="0.25">
      <c r="A437" s="40"/>
      <c r="H437" s="40"/>
      <c r="I437" s="433"/>
      <c r="J437" s="40"/>
    </row>
    <row r="438" spans="1:12" s="7" customFormat="1" ht="15.75" x14ac:dyDescent="0.25">
      <c r="A438" s="6"/>
      <c r="B438" s="5"/>
      <c r="C438" s="11">
        <v>158000</v>
      </c>
      <c r="D438" s="34">
        <v>0.13</v>
      </c>
      <c r="E438" s="11">
        <f>D438*C438</f>
        <v>20540</v>
      </c>
      <c r="F438" s="11">
        <f>E438+C438</f>
        <v>178540</v>
      </c>
      <c r="G438" s="33"/>
      <c r="H438" s="494" t="s">
        <v>7312</v>
      </c>
      <c r="I438" s="432"/>
      <c r="J438" s="554"/>
      <c r="K438" s="5"/>
      <c r="L438" s="5" t="s">
        <v>7581</v>
      </c>
    </row>
    <row r="439" spans="1:12" s="7" customFormat="1" ht="15.75" x14ac:dyDescent="0.25">
      <c r="A439" s="40"/>
      <c r="H439" s="40"/>
      <c r="I439" s="433"/>
      <c r="J439" s="40"/>
    </row>
    <row r="440" spans="1:12" s="7" customFormat="1" ht="15.75" x14ac:dyDescent="0.25">
      <c r="A440" s="40"/>
      <c r="H440" s="40"/>
      <c r="I440" s="433"/>
      <c r="J440" s="40"/>
    </row>
    <row r="441" spans="1:12" s="7" customFormat="1" ht="15.75" x14ac:dyDescent="0.25">
      <c r="A441" s="40"/>
      <c r="H441" s="40"/>
      <c r="I441" s="433"/>
      <c r="J441" s="40"/>
    </row>
    <row r="442" spans="1:12" s="7" customFormat="1" ht="15.75" x14ac:dyDescent="0.25">
      <c r="A442" s="40"/>
      <c r="H442" s="40"/>
      <c r="I442" s="433"/>
      <c r="J442" s="40"/>
    </row>
    <row r="443" spans="1:12" s="7" customFormat="1" ht="15.75" x14ac:dyDescent="0.25">
      <c r="A443" s="40"/>
      <c r="H443" s="40"/>
      <c r="I443" s="433"/>
      <c r="J443" s="40"/>
    </row>
    <row r="444" spans="1:12" s="7" customFormat="1" ht="15.75" x14ac:dyDescent="0.25">
      <c r="A444" s="40"/>
      <c r="H444" s="40"/>
      <c r="I444" s="433"/>
      <c r="J444" s="40"/>
    </row>
    <row r="445" spans="1:12" s="7" customFormat="1" ht="15.75" x14ac:dyDescent="0.25">
      <c r="A445" s="40"/>
      <c r="H445" s="40"/>
      <c r="I445" s="433"/>
      <c r="J445" s="40"/>
    </row>
    <row r="446" spans="1:12" s="7" customFormat="1" ht="15.75" x14ac:dyDescent="0.25">
      <c r="A446" s="40"/>
      <c r="H446" s="40"/>
      <c r="I446" s="433"/>
      <c r="J446" s="40"/>
    </row>
    <row r="447" spans="1:12" s="7" customFormat="1" ht="15.75" x14ac:dyDescent="0.25">
      <c r="A447" s="40"/>
      <c r="H447" s="40"/>
      <c r="I447" s="433"/>
      <c r="J447" s="40"/>
    </row>
    <row r="448" spans="1:12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  <row r="598" spans="1:10" s="7" customFormat="1" ht="15.75" x14ac:dyDescent="0.25">
      <c r="A598" s="40"/>
      <c r="H598" s="40"/>
      <c r="I598" s="433"/>
      <c r="J598" s="40"/>
    </row>
    <row r="599" spans="1:10" s="7" customFormat="1" ht="15.75" x14ac:dyDescent="0.25">
      <c r="A599" s="40"/>
      <c r="H599" s="40"/>
      <c r="I599" s="433"/>
      <c r="J599" s="40"/>
    </row>
    <row r="600" spans="1:10" s="7" customFormat="1" ht="15.75" x14ac:dyDescent="0.25">
      <c r="A600" s="40"/>
      <c r="H600" s="40"/>
      <c r="I600" s="433"/>
      <c r="J600" s="40"/>
    </row>
    <row r="601" spans="1:10" s="7" customFormat="1" ht="15.75" x14ac:dyDescent="0.25">
      <c r="A601" s="40"/>
      <c r="H601" s="40"/>
      <c r="I601" s="433"/>
      <c r="J601" s="40"/>
    </row>
    <row r="602" spans="1:10" s="7" customFormat="1" ht="15.75" x14ac:dyDescent="0.25">
      <c r="A602" s="40"/>
      <c r="H602" s="40"/>
      <c r="I602" s="433"/>
      <c r="J602" s="40"/>
    </row>
    <row r="603" spans="1:10" s="7" customFormat="1" ht="15.75" x14ac:dyDescent="0.25">
      <c r="A603" s="40"/>
      <c r="H603" s="40"/>
      <c r="I603" s="433"/>
      <c r="J603" s="40"/>
    </row>
    <row r="604" spans="1:10" s="7" customFormat="1" ht="15.75" x14ac:dyDescent="0.25">
      <c r="A604" s="40"/>
      <c r="H604" s="40"/>
      <c r="I604" s="433"/>
      <c r="J604" s="40"/>
    </row>
    <row r="605" spans="1:10" s="7" customFormat="1" ht="15.75" x14ac:dyDescent="0.25">
      <c r="A605" s="40"/>
      <c r="H605" s="40"/>
      <c r="I605" s="433"/>
      <c r="J605" s="40"/>
    </row>
    <row r="606" spans="1:10" s="7" customFormat="1" ht="15.75" x14ac:dyDescent="0.25">
      <c r="A606" s="40"/>
      <c r="H606" s="40"/>
      <c r="I606" s="433"/>
      <c r="J606" s="40"/>
    </row>
    <row r="607" spans="1:10" s="7" customFormat="1" ht="15.75" x14ac:dyDescent="0.25">
      <c r="A607" s="40"/>
      <c r="H607" s="40"/>
      <c r="I607" s="433"/>
      <c r="J607" s="40"/>
    </row>
    <row r="608" spans="1:10" s="7" customFormat="1" ht="15.75" x14ac:dyDescent="0.25">
      <c r="A608" s="40"/>
      <c r="H608" s="40"/>
      <c r="I608" s="433"/>
      <c r="J608" s="40"/>
    </row>
    <row r="609" spans="1:10" s="7" customFormat="1" ht="15.75" x14ac:dyDescent="0.25">
      <c r="A609" s="40"/>
      <c r="H609" s="40"/>
      <c r="I609" s="433"/>
      <c r="J609" s="40"/>
    </row>
    <row r="610" spans="1:10" s="7" customFormat="1" ht="15.75" x14ac:dyDescent="0.25">
      <c r="A610" s="40"/>
      <c r="H610" s="40"/>
      <c r="I610" s="433"/>
      <c r="J610" s="40"/>
    </row>
    <row r="611" spans="1:10" s="7" customFormat="1" ht="15.75" x14ac:dyDescent="0.25">
      <c r="A611" s="40"/>
      <c r="H611" s="40"/>
      <c r="I611" s="433"/>
      <c r="J611" s="40"/>
    </row>
    <row r="612" spans="1:10" s="7" customFormat="1" ht="15.75" x14ac:dyDescent="0.25">
      <c r="A612" s="40"/>
      <c r="H612" s="40"/>
      <c r="I612" s="433"/>
      <c r="J612" s="40"/>
    </row>
  </sheetData>
  <autoFilter ref="A1:M269" xr:uid="{00000000-0001-0000-0400-000000000000}"/>
  <mergeCells count="25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416:J416"/>
    <mergeCell ref="A407:I408"/>
    <mergeCell ref="A394:J394"/>
    <mergeCell ref="A371:J371"/>
    <mergeCell ref="B43:F43"/>
    <mergeCell ref="B44:F44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85 H387:H393 H395:H406 H409:H415 H417:H431 H433 H43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3" t="s">
        <v>7042</v>
      </c>
      <c r="B1" s="844"/>
      <c r="C1" s="844"/>
      <c r="D1" s="844"/>
      <c r="E1" s="845"/>
      <c r="G1" s="849" t="s">
        <v>7043</v>
      </c>
      <c r="H1" s="849"/>
      <c r="I1" s="849"/>
      <c r="J1" s="849"/>
      <c r="K1" s="333"/>
      <c r="L1" s="828" t="s">
        <v>7501</v>
      </c>
      <c r="M1" s="828"/>
      <c r="N1" s="828"/>
      <c r="O1" s="828"/>
      <c r="P1" s="828"/>
      <c r="R1" s="828" t="s">
        <v>7045</v>
      </c>
      <c r="S1" s="828"/>
      <c r="T1" s="828"/>
      <c r="U1" s="828"/>
    </row>
    <row r="2" spans="1:28" ht="28.15" customHeight="1" x14ac:dyDescent="0.25">
      <c r="A2" s="846"/>
      <c r="B2" s="847"/>
      <c r="C2" s="847"/>
      <c r="D2" s="847"/>
      <c r="E2" s="848"/>
      <c r="G2" s="849"/>
      <c r="H2" s="849"/>
      <c r="I2" s="849"/>
      <c r="J2" s="849"/>
      <c r="K2" s="333"/>
      <c r="L2" s="828"/>
      <c r="M2" s="828"/>
      <c r="N2" s="828"/>
      <c r="O2" s="828"/>
      <c r="P2" s="828"/>
      <c r="R2" s="828"/>
      <c r="S2" s="828"/>
      <c r="T2" s="828"/>
      <c r="U2" s="82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43" t="s">
        <v>7042</v>
      </c>
      <c r="B36" s="844"/>
      <c r="C36" s="844"/>
      <c r="D36" s="844"/>
      <c r="E36" s="845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46"/>
      <c r="B37" s="847"/>
      <c r="C37" s="847"/>
      <c r="D37" s="847"/>
      <c r="E37" s="848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8" t="s">
        <v>7045</v>
      </c>
      <c r="S38" s="828"/>
      <c r="T38" s="828"/>
      <c r="U38" s="82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8"/>
      <c r="S39" s="828"/>
      <c r="T39" s="828"/>
      <c r="U39" s="82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8" t="s">
        <v>7081</v>
      </c>
      <c r="H44" s="828"/>
      <c r="I44" s="828"/>
      <c r="J44" s="828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8"/>
      <c r="H45" s="828"/>
      <c r="I45" s="828"/>
      <c r="J45" s="828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8" t="s">
        <v>7044</v>
      </c>
      <c r="M50" s="828"/>
      <c r="N50" s="828"/>
      <c r="O50" s="828"/>
      <c r="P50" s="828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28"/>
      <c r="M51" s="828"/>
      <c r="N51" s="828"/>
      <c r="O51" s="828"/>
      <c r="P51" s="828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43" t="s">
        <v>7068</v>
      </c>
      <c r="B53" s="844"/>
      <c r="C53" s="844"/>
      <c r="D53" s="844"/>
      <c r="E53" s="845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46"/>
      <c r="B54" s="847"/>
      <c r="C54" s="847"/>
      <c r="D54" s="847"/>
      <c r="E54" s="848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42" t="s">
        <v>7044</v>
      </c>
      <c r="M66" s="842"/>
      <c r="N66" s="842"/>
      <c r="O66" s="842"/>
      <c r="P66" s="842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8"/>
      <c r="M67" s="828"/>
      <c r="N67" s="828"/>
      <c r="O67" s="828"/>
      <c r="P67" s="828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0" t="s">
        <v>7077</v>
      </c>
      <c r="B69" s="831"/>
      <c r="C69" s="831"/>
      <c r="D69" s="831"/>
      <c r="E69" s="832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3"/>
      <c r="B70" s="834"/>
      <c r="C70" s="834"/>
      <c r="D70" s="834"/>
      <c r="E70" s="835"/>
      <c r="L70" s="343">
        <v>43922</v>
      </c>
      <c r="M70" s="344">
        <v>61900</v>
      </c>
      <c r="N70" s="345" t="s">
        <v>271</v>
      </c>
      <c r="O70" s="345"/>
      <c r="P70" s="358"/>
      <c r="R70" s="828" t="s">
        <v>7045</v>
      </c>
      <c r="S70" s="828"/>
      <c r="T70" s="828"/>
      <c r="U70" s="82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8"/>
      <c r="S71" s="828"/>
      <c r="T71" s="828"/>
      <c r="U71" s="82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6">
        <v>30000</v>
      </c>
      <c r="U74" s="83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7"/>
      <c r="U75" s="84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38"/>
      <c r="U76" s="84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8" t="s">
        <v>7081</v>
      </c>
      <c r="M109" s="828"/>
      <c r="N109" s="828"/>
      <c r="O109" s="828"/>
      <c r="P109" s="828"/>
    </row>
    <row r="110" spans="3:16" x14ac:dyDescent="0.25">
      <c r="L110" s="828"/>
      <c r="M110" s="828"/>
      <c r="N110" s="828"/>
      <c r="O110" s="828"/>
      <c r="P110" s="828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9" t="s">
        <v>7090</v>
      </c>
      <c r="M116" s="829"/>
      <c r="N116" s="829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2024-06-06T13:18:52Z</dcterms:modified>
</cp:coreProperties>
</file>