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0E96A30F-9DF4-470F-856B-060862738E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Sheet1!$A$1:$I$55</definedName>
  </definedNames>
  <calcPr calcId="181029"/>
</workbook>
</file>

<file path=xl/calcChain.xml><?xml version="1.0" encoding="utf-8"?>
<calcChain xmlns="http://schemas.openxmlformats.org/spreadsheetml/2006/main">
  <c r="I40" i="1" l="1"/>
  <c r="I39" i="1"/>
  <c r="I37" i="1"/>
  <c r="I26" i="1"/>
  <c r="I27" i="1"/>
  <c r="I28" i="1"/>
  <c r="I25" i="1"/>
  <c r="F37" i="1"/>
  <c r="F40" i="1"/>
  <c r="F39" i="1"/>
  <c r="F26" i="1"/>
  <c r="F27" i="1"/>
  <c r="F28" i="1"/>
  <c r="F25" i="1"/>
  <c r="E37" i="1" l="1"/>
  <c r="E40" i="1"/>
  <c r="E39" i="1"/>
  <c r="E26" i="1"/>
  <c r="E27" i="1"/>
  <c r="E28" i="1"/>
  <c r="E25" i="1"/>
  <c r="I41" i="1" l="1"/>
  <c r="I29" i="1"/>
</calcChain>
</file>

<file path=xl/sharedStrings.xml><?xml version="1.0" encoding="utf-8"?>
<sst xmlns="http://schemas.openxmlformats.org/spreadsheetml/2006/main" count="46" uniqueCount="26">
  <si>
    <t>S. #</t>
  </si>
  <si>
    <t>Description</t>
  </si>
  <si>
    <t>Unit</t>
  </si>
  <si>
    <t>Qty</t>
  </si>
  <si>
    <t>Amount</t>
  </si>
  <si>
    <t>Total Amount Rs.</t>
  </si>
  <si>
    <t>Thanking you,</t>
  </si>
  <si>
    <t>For PIONEER ENGINEERING SERVICES.</t>
  </si>
  <si>
    <t>Bilal Habib</t>
  </si>
  <si>
    <t>M/S IK Associates</t>
  </si>
  <si>
    <t>Job</t>
  </si>
  <si>
    <t>Project: Citi bank DMC Karachi</t>
  </si>
  <si>
    <t>Variation order for Water cooled Package units</t>
  </si>
  <si>
    <t>Attn: Syed Talal</t>
  </si>
  <si>
    <t>Supply and installation of water cooled package unit. 12000 BTU</t>
  </si>
  <si>
    <t>Supply and installation of water cooled package unit. 50400 BTU</t>
  </si>
  <si>
    <t>Nos</t>
  </si>
  <si>
    <t>Transportaion charges</t>
  </si>
  <si>
    <t>Over Head profit 25%</t>
  </si>
  <si>
    <t>Material Rate</t>
  </si>
  <si>
    <t>Installation</t>
  </si>
  <si>
    <t>Supply and installation Hangers and supports.</t>
  </si>
  <si>
    <t>OPTION 1: SEA FREIGHT</t>
  </si>
  <si>
    <t>OPTION 2: AIRLIFT</t>
  </si>
  <si>
    <t>Note: CAPTIVE AIR Quotation and email attached</t>
  </si>
  <si>
    <t>Income tax 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</si>
</sst>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4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9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/>
    <xf numFmtId="165" fontId="6" fillId="0" borderId="0" xfId="1" applyNumberFormat="1" applyFont="1"/>
    <xf numFmtId="14" fontId="0" fillId="0" borderId="0" xfId="1" applyNumberFormat="1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165" fontId="5" fillId="0" borderId="3" xfId="1" applyNumberFormat="1" applyFont="1" applyBorder="1" applyAlignment="1">
      <alignment horizontal="center" vertical="center" wrapText="1"/>
    </xf>
    <xf numFmtId="165" fontId="5" fillId="0" borderId="3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/>
    </xf>
    <xf numFmtId="165" fontId="8" fillId="0" borderId="1" xfId="1" applyNumberFormat="1" applyFont="1" applyBorder="1" applyAlignment="1">
      <alignment horizontal="right" vertical="center"/>
    </xf>
    <xf numFmtId="165" fontId="8" fillId="0" borderId="1" xfId="1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/>
    </xf>
    <xf numFmtId="165" fontId="4" fillId="0" borderId="0" xfId="1" applyNumberFormat="1" applyFont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165" fontId="4" fillId="0" borderId="0" xfId="1" applyNumberFormat="1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/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justify" vertical="center" wrapText="1"/>
    </xf>
    <xf numFmtId="165" fontId="8" fillId="0" borderId="3" xfId="1" applyNumberFormat="1" applyFont="1" applyBorder="1" applyAlignment="1">
      <alignment horizontal="right" vertical="center"/>
    </xf>
    <xf numFmtId="165" fontId="5" fillId="0" borderId="2" xfId="1" applyNumberFormat="1" applyFont="1" applyBorder="1" applyAlignment="1">
      <alignment horizontal="right" vertical="center"/>
    </xf>
    <xf numFmtId="0" fontId="1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right" vertical="center"/>
    </xf>
    <xf numFmtId="0" fontId="14" fillId="0" borderId="0" xfId="0" applyFont="1" applyAlignment="1">
      <alignment horizontal="left"/>
    </xf>
    <xf numFmtId="165" fontId="8" fillId="0" borderId="3" xfId="1" applyNumberFormat="1" applyFont="1" applyBorder="1" applyAlignment="1">
      <alignment horizontal="center" vertical="center"/>
    </xf>
    <xf numFmtId="165" fontId="8" fillId="0" borderId="4" xfId="1" applyNumberFormat="1" applyFont="1" applyBorder="1" applyAlignment="1">
      <alignment horizontal="center" vertical="center"/>
    </xf>
    <xf numFmtId="165" fontId="8" fillId="0" borderId="5" xfId="1" applyNumberFormat="1" applyFont="1" applyBorder="1" applyAlignment="1">
      <alignment horizontal="center" vertical="center"/>
    </xf>
    <xf numFmtId="165" fontId="8" fillId="0" borderId="6" xfId="1" applyNumberFormat="1" applyFont="1" applyBorder="1" applyAlignment="1">
      <alignment horizontal="center" vertical="center"/>
    </xf>
    <xf numFmtId="165" fontId="8" fillId="0" borderId="7" xfId="1" applyNumberFormat="1" applyFont="1" applyBorder="1" applyAlignment="1">
      <alignment horizontal="center" vertical="center"/>
    </xf>
    <xf numFmtId="165" fontId="8" fillId="0" borderId="8" xfId="1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5" fontId="4" fillId="0" borderId="0" xfId="0" applyNumberFormat="1" applyFont="1"/>
    <xf numFmtId="43" fontId="4" fillId="0" borderId="0" xfId="0" applyNumberFormat="1" applyFont="1"/>
    <xf numFmtId="0" fontId="9" fillId="0" borderId="0" xfId="0" applyFont="1" applyBorder="1" applyAlignment="1">
      <alignment horizontal="right" vertical="center"/>
    </xf>
    <xf numFmtId="165" fontId="5" fillId="0" borderId="0" xfId="1" applyNumberFormat="1" applyFont="1" applyBorder="1" applyAlignment="1">
      <alignment horizontal="right" vertical="center"/>
    </xf>
    <xf numFmtId="0" fontId="1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center"/>
    </xf>
    <xf numFmtId="165" fontId="1" fillId="0" borderId="5" xfId="1" applyNumberFormat="1" applyFont="1" applyBorder="1" applyAlignment="1">
      <alignment horizontal="center" vertical="center"/>
    </xf>
    <xf numFmtId="165" fontId="1" fillId="0" borderId="6" xfId="1" applyNumberFormat="1" applyFont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2105025</xdr:colOff>
      <xdr:row>0</xdr:row>
      <xdr:rowOff>66675</xdr:rowOff>
    </xdr:from>
    <xdr:to>
      <xdr:col>5</xdr:col>
      <xdr:colOff>19685</xdr:colOff>
      <xdr:row>5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0775" y="66675"/>
          <a:ext cx="246761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140335</xdr:colOff>
      <xdr:row>51</xdr:row>
      <xdr:rowOff>140970</xdr:rowOff>
    </xdr:from>
    <xdr:to>
      <xdr:col>1</xdr:col>
      <xdr:colOff>407035</xdr:colOff>
      <xdr:row>54</xdr:row>
      <xdr:rowOff>14553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" y="10161270"/>
          <a:ext cx="552450" cy="445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542925</xdr:colOff>
      <xdr:row>0</xdr:row>
      <xdr:rowOff>0</xdr:rowOff>
    </xdr:from>
    <xdr:to>
      <xdr:col>21</xdr:col>
      <xdr:colOff>496376</xdr:colOff>
      <xdr:row>36</xdr:row>
      <xdr:rowOff>324951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E07FFF-8B8B-07AC-ABDA-381C85ED6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8175" y="0"/>
          <a:ext cx="7706801" cy="7887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K54"/>
  <sheetViews>
    <sheetView tabSelected="1" topLeftCell="A29" zoomScaleNormal="100" workbookViewId="0">
      <selection activeCell="F52" sqref="F52"/>
    </sheetView>
  </sheetViews>
  <sheetFormatPr defaultRowHeight="15" x14ac:dyDescent="0.25"/>
  <cols>
    <col min="1" max="1" width="4.28515625" style="2" customWidth="1"/>
    <col min="2" max="2" width="29.28515625" customWidth="1"/>
    <col min="3" max="4" width="12.28515625" style="2" customWidth="1"/>
    <col min="5" max="5" width="12.140625" style="2" customWidth="1"/>
    <col min="6" max="6" width="10.5703125" style="2" customWidth="1"/>
    <col min="7" max="7" width="5.140625" style="2" bestFit="1" customWidth="1"/>
    <col min="8" max="8" width="6.5703125" style="2" customWidth="1"/>
    <col min="9" max="9" width="16.42578125" style="3" customWidth="1"/>
    <col min="10" max="10" width="14.5703125" bestFit="1" customWidth="1"/>
    <col min="11" max="11" width="19.7109375" bestFit="1" customWidth="1"/>
    <col min="12" max="12" width="9.85546875" bestFit="1" customWidth="1"/>
    <col min="13" max="13" width="13.5703125" customWidth="1"/>
  </cols>
  <sheetData>
    <row r="7" spans="1:9" ht="10.9" customHeight="1" x14ac:dyDescent="0.25"/>
    <row r="8" spans="1:9" ht="3.75" customHeight="1" x14ac:dyDescent="0.25"/>
    <row r="9" spans="1:9" ht="3.75" customHeight="1" x14ac:dyDescent="0.25"/>
    <row r="10" spans="1:9" ht="3.75" customHeight="1" x14ac:dyDescent="0.25"/>
    <row r="11" spans="1:9" ht="3.75" customHeight="1" x14ac:dyDescent="0.25"/>
    <row r="13" spans="1:9" ht="6" customHeight="1" x14ac:dyDescent="0.25"/>
    <row r="14" spans="1:9" ht="22.9" customHeight="1" x14ac:dyDescent="0.35">
      <c r="A14" s="34" t="s">
        <v>9</v>
      </c>
      <c r="B14" s="34"/>
      <c r="I14" s="9">
        <v>45483</v>
      </c>
    </row>
    <row r="15" spans="1:9" ht="6" customHeight="1" x14ac:dyDescent="0.35">
      <c r="A15" s="28"/>
      <c r="B15" s="29"/>
    </row>
    <row r="16" spans="1:9" ht="21" x14ac:dyDescent="0.35">
      <c r="A16" s="27" t="s">
        <v>11</v>
      </c>
      <c r="B16" s="27"/>
    </row>
    <row r="17" spans="1:11" ht="7.5" customHeight="1" x14ac:dyDescent="0.25">
      <c r="A17" s="6"/>
      <c r="B17" s="6"/>
    </row>
    <row r="18" spans="1:11" ht="18.75" x14ac:dyDescent="0.3">
      <c r="A18" s="35" t="s">
        <v>13</v>
      </c>
      <c r="B18" s="35"/>
      <c r="C18" s="35"/>
      <c r="D18" s="35"/>
      <c r="E18" s="35"/>
      <c r="F18" s="35"/>
      <c r="G18" s="35"/>
      <c r="H18" s="35"/>
      <c r="I18" s="35"/>
    </row>
    <row r="19" spans="1:11" ht="4.5" customHeight="1" x14ac:dyDescent="0.35">
      <c r="A19" s="17"/>
      <c r="B19" s="17"/>
      <c r="C19" s="17"/>
      <c r="D19" s="17"/>
      <c r="E19" s="17"/>
      <c r="F19" s="17"/>
      <c r="G19" s="17"/>
      <c r="H19" s="17"/>
      <c r="I19" s="17"/>
    </row>
    <row r="20" spans="1:11" ht="18.75" x14ac:dyDescent="0.25">
      <c r="A20" s="36" t="s">
        <v>12</v>
      </c>
      <c r="B20" s="36"/>
      <c r="C20" s="36"/>
      <c r="D20" s="36"/>
      <c r="E20" s="36"/>
      <c r="F20" s="36"/>
      <c r="G20" s="36"/>
      <c r="H20" s="36"/>
      <c r="I20" s="36"/>
    </row>
    <row r="21" spans="1:11" ht="5.25" customHeight="1" x14ac:dyDescent="0.25"/>
    <row r="22" spans="1:11" ht="21" x14ac:dyDescent="0.35">
      <c r="A22" s="38" t="s">
        <v>22</v>
      </c>
      <c r="B22" s="38"/>
      <c r="C22" s="38"/>
    </row>
    <row r="23" spans="1:11" ht="14.25" customHeight="1" x14ac:dyDescent="0.25"/>
    <row r="24" spans="1:11" ht="47.25" x14ac:dyDescent="0.25">
      <c r="A24" s="10" t="s">
        <v>0</v>
      </c>
      <c r="B24" s="10" t="s">
        <v>1</v>
      </c>
      <c r="C24" s="11" t="s">
        <v>19</v>
      </c>
      <c r="D24" s="11" t="s">
        <v>20</v>
      </c>
      <c r="E24" s="11" t="s">
        <v>18</v>
      </c>
      <c r="F24" s="11" t="s">
        <v>25</v>
      </c>
      <c r="G24" s="10" t="s">
        <v>2</v>
      </c>
      <c r="H24" s="10" t="s">
        <v>3</v>
      </c>
      <c r="I24" s="12" t="s">
        <v>4</v>
      </c>
    </row>
    <row r="25" spans="1:11" s="7" customFormat="1" ht="51" customHeight="1" x14ac:dyDescent="0.3">
      <c r="A25" s="14">
        <v>1</v>
      </c>
      <c r="B25" s="13" t="s">
        <v>14</v>
      </c>
      <c r="C25" s="15">
        <v>1342615</v>
      </c>
      <c r="D25" s="15">
        <v>25000</v>
      </c>
      <c r="E25" s="16">
        <f>SUM(C25+D25)*25%</f>
        <v>341903.75</v>
      </c>
      <c r="F25" s="16">
        <f>SUM(C25:E25)*7.5%</f>
        <v>128213.90625</v>
      </c>
      <c r="G25" s="14" t="s">
        <v>16</v>
      </c>
      <c r="H25" s="14">
        <v>1</v>
      </c>
      <c r="I25" s="15">
        <f>SUM(C25:F25)*H25</f>
        <v>1837732.65625</v>
      </c>
      <c r="J25" s="49"/>
    </row>
    <row r="26" spans="1:11" s="7" customFormat="1" ht="47.25" x14ac:dyDescent="0.3">
      <c r="A26" s="30">
        <v>2</v>
      </c>
      <c r="B26" s="13" t="s">
        <v>15</v>
      </c>
      <c r="C26" s="32">
        <v>2678845</v>
      </c>
      <c r="D26" s="32">
        <v>45000</v>
      </c>
      <c r="E26" s="16">
        <f t="shared" ref="E26:E28" si="0">SUM(C26+D26)*25%</f>
        <v>680961.25</v>
      </c>
      <c r="F26" s="16">
        <f t="shared" ref="F26:F28" si="1">SUM(C26:E26)*7.5%</f>
        <v>255360.46875</v>
      </c>
      <c r="G26" s="14" t="s">
        <v>16</v>
      </c>
      <c r="H26" s="30">
        <v>2</v>
      </c>
      <c r="I26" s="15">
        <f t="shared" ref="I26:I28" si="2">SUM(C26:F26)*H26</f>
        <v>7320333.4375</v>
      </c>
      <c r="J26" s="49"/>
    </row>
    <row r="27" spans="1:11" s="7" customFormat="1" ht="31.5" x14ac:dyDescent="0.3">
      <c r="A27" s="30">
        <v>3</v>
      </c>
      <c r="B27" s="31" t="s">
        <v>21</v>
      </c>
      <c r="C27" s="32">
        <v>50000</v>
      </c>
      <c r="D27" s="32">
        <v>15000</v>
      </c>
      <c r="E27" s="16">
        <f t="shared" si="0"/>
        <v>16250</v>
      </c>
      <c r="F27" s="16">
        <f t="shared" si="1"/>
        <v>6093.75</v>
      </c>
      <c r="G27" s="30" t="s">
        <v>10</v>
      </c>
      <c r="H27" s="30">
        <v>1</v>
      </c>
      <c r="I27" s="15">
        <f t="shared" si="2"/>
        <v>87343.75</v>
      </c>
      <c r="J27" s="49"/>
    </row>
    <row r="28" spans="1:11" s="7" customFormat="1" ht="18.75" x14ac:dyDescent="0.3">
      <c r="A28" s="30">
        <v>4</v>
      </c>
      <c r="B28" s="31" t="s">
        <v>17</v>
      </c>
      <c r="C28" s="32"/>
      <c r="D28" s="32">
        <v>15000</v>
      </c>
      <c r="E28" s="16">
        <f t="shared" si="0"/>
        <v>3750</v>
      </c>
      <c r="F28" s="16">
        <f t="shared" si="1"/>
        <v>1406.25</v>
      </c>
      <c r="G28" s="30" t="s">
        <v>10</v>
      </c>
      <c r="H28" s="30">
        <v>1</v>
      </c>
      <c r="I28" s="15">
        <f t="shared" si="2"/>
        <v>20156.25</v>
      </c>
    </row>
    <row r="29" spans="1:11" s="26" customFormat="1" ht="27.75" customHeight="1" thickBot="1" x14ac:dyDescent="0.3">
      <c r="A29" s="37" t="s">
        <v>5</v>
      </c>
      <c r="B29" s="37"/>
      <c r="C29" s="37"/>
      <c r="D29" s="37"/>
      <c r="E29" s="37"/>
      <c r="F29" s="37"/>
      <c r="G29" s="37"/>
      <c r="H29" s="37"/>
      <c r="I29" s="33">
        <f>SUM(I25:I28)</f>
        <v>9265566.09375</v>
      </c>
      <c r="K29" s="22"/>
    </row>
    <row r="30" spans="1:11" ht="8.25" customHeight="1" thickTop="1" x14ac:dyDescent="0.25"/>
    <row r="31" spans="1:11" ht="7.5" hidden="1" customHeight="1" thickTop="1" x14ac:dyDescent="0.25"/>
    <row r="32" spans="1:11" ht="6" hidden="1" customHeight="1" x14ac:dyDescent="0.25">
      <c r="A32" s="25"/>
      <c r="B32" s="5"/>
    </row>
    <row r="33" spans="1:11" ht="5.25" customHeight="1" x14ac:dyDescent="0.25">
      <c r="A33" s="25"/>
      <c r="B33" s="5"/>
    </row>
    <row r="34" spans="1:11" ht="21" x14ac:dyDescent="0.35">
      <c r="A34" s="38" t="s">
        <v>23</v>
      </c>
      <c r="B34" s="38"/>
      <c r="C34" s="38"/>
    </row>
    <row r="35" spans="1:11" ht="14.25" customHeight="1" x14ac:dyDescent="0.25"/>
    <row r="36" spans="1:11" ht="47.25" x14ac:dyDescent="0.25">
      <c r="A36" s="10" t="s">
        <v>0</v>
      </c>
      <c r="B36" s="10" t="s">
        <v>1</v>
      </c>
      <c r="C36" s="11" t="s">
        <v>19</v>
      </c>
      <c r="D36" s="11" t="s">
        <v>20</v>
      </c>
      <c r="E36" s="11" t="s">
        <v>18</v>
      </c>
      <c r="F36" s="11" t="s">
        <v>25</v>
      </c>
      <c r="G36" s="10" t="s">
        <v>2</v>
      </c>
      <c r="H36" s="10" t="s">
        <v>3</v>
      </c>
      <c r="I36" s="12" t="s">
        <v>4</v>
      </c>
    </row>
    <row r="37" spans="1:11" s="7" customFormat="1" ht="47.25" x14ac:dyDescent="0.3">
      <c r="A37" s="14">
        <v>1</v>
      </c>
      <c r="B37" s="13" t="s">
        <v>14</v>
      </c>
      <c r="C37" s="39">
        <v>8780000</v>
      </c>
      <c r="D37" s="39">
        <v>70000</v>
      </c>
      <c r="E37" s="41">
        <f>SUM(C37+D37)*25%</f>
        <v>2212500</v>
      </c>
      <c r="F37" s="56">
        <f>SUM(C37+D37+E37)*25%</f>
        <v>2765625</v>
      </c>
      <c r="G37" s="30" t="s">
        <v>16</v>
      </c>
      <c r="H37" s="46">
        <v>1</v>
      </c>
      <c r="I37" s="43">
        <f>SUM(C37:F37)*1</f>
        <v>13828125</v>
      </c>
    </row>
    <row r="38" spans="1:11" s="7" customFormat="1" ht="47.25" x14ac:dyDescent="0.3">
      <c r="A38" s="30">
        <v>2</v>
      </c>
      <c r="B38" s="13" t="s">
        <v>15</v>
      </c>
      <c r="C38" s="40"/>
      <c r="D38" s="40"/>
      <c r="E38" s="42"/>
      <c r="F38" s="57"/>
      <c r="G38" s="48" t="s">
        <v>16</v>
      </c>
      <c r="H38" s="47">
        <v>2</v>
      </c>
      <c r="I38" s="44"/>
      <c r="K38" s="49"/>
    </row>
    <row r="39" spans="1:11" s="7" customFormat="1" ht="31.5" x14ac:dyDescent="0.3">
      <c r="A39" s="30">
        <v>3</v>
      </c>
      <c r="B39" s="31" t="s">
        <v>21</v>
      </c>
      <c r="C39" s="32">
        <v>50000</v>
      </c>
      <c r="D39" s="32">
        <v>15000</v>
      </c>
      <c r="E39" s="16">
        <f t="shared" ref="E39:E40" si="3">SUM(C39+D39)*25%</f>
        <v>16250</v>
      </c>
      <c r="F39" s="58">
        <f t="shared" ref="F39:F40" si="4">SUM(C39:E39)*7.5%</f>
        <v>6093.75</v>
      </c>
      <c r="G39" s="45" t="s">
        <v>10</v>
      </c>
      <c r="H39" s="45">
        <v>1</v>
      </c>
      <c r="I39" s="15">
        <f t="shared" ref="I39:I40" si="5">SUM(C39:F39)*H39</f>
        <v>87343.75</v>
      </c>
      <c r="K39" s="50"/>
    </row>
    <row r="40" spans="1:11" s="7" customFormat="1" ht="18.75" x14ac:dyDescent="0.3">
      <c r="A40" s="30">
        <v>4</v>
      </c>
      <c r="B40" s="31" t="s">
        <v>17</v>
      </c>
      <c r="C40" s="32"/>
      <c r="D40" s="32">
        <v>15000</v>
      </c>
      <c r="E40" s="16">
        <f t="shared" si="3"/>
        <v>3750</v>
      </c>
      <c r="F40" s="58">
        <f t="shared" si="4"/>
        <v>1406.25</v>
      </c>
      <c r="G40" s="30" t="s">
        <v>10</v>
      </c>
      <c r="H40" s="30">
        <v>1</v>
      </c>
      <c r="I40" s="15">
        <f t="shared" si="5"/>
        <v>20156.25</v>
      </c>
    </row>
    <row r="41" spans="1:11" s="26" customFormat="1" ht="27.75" customHeight="1" thickBot="1" x14ac:dyDescent="0.3">
      <c r="A41" s="37" t="s">
        <v>5</v>
      </c>
      <c r="B41" s="37"/>
      <c r="C41" s="37"/>
      <c r="D41" s="37"/>
      <c r="E41" s="37"/>
      <c r="F41" s="37"/>
      <c r="G41" s="37"/>
      <c r="H41" s="37"/>
      <c r="I41" s="33">
        <f>SUM(I37:I40)</f>
        <v>13935625</v>
      </c>
      <c r="K41" s="22"/>
    </row>
    <row r="42" spans="1:11" s="26" customFormat="1" ht="21" customHeight="1" thickTop="1" x14ac:dyDescent="0.25">
      <c r="A42" s="51"/>
      <c r="B42" s="51"/>
      <c r="C42" s="51"/>
      <c r="D42" s="51"/>
      <c r="E42" s="51"/>
      <c r="F42" s="51"/>
      <c r="G42" s="51"/>
      <c r="H42" s="51"/>
      <c r="I42" s="52"/>
      <c r="K42" s="22"/>
    </row>
    <row r="43" spans="1:11" ht="18.75" x14ac:dyDescent="0.25">
      <c r="A43" s="53" t="s">
        <v>24</v>
      </c>
      <c r="B43" s="54"/>
      <c r="C43" s="55"/>
      <c r="D43" s="55"/>
    </row>
    <row r="44" spans="1:11" ht="15.75" x14ac:dyDescent="0.25">
      <c r="A44" s="25"/>
      <c r="B44" s="5"/>
    </row>
    <row r="45" spans="1:11" ht="15.75" x14ac:dyDescent="0.25">
      <c r="A45" s="25"/>
      <c r="B45" s="5"/>
    </row>
    <row r="46" spans="1:11" ht="15.75" x14ac:dyDescent="0.25">
      <c r="A46" s="25"/>
      <c r="B46" s="5"/>
    </row>
    <row r="47" spans="1:11" ht="20.25" customHeight="1" x14ac:dyDescent="0.25">
      <c r="A47" s="4" t="s">
        <v>6</v>
      </c>
      <c r="B47" s="5"/>
    </row>
    <row r="48" spans="1:11" ht="8.4499999999999993" customHeight="1" x14ac:dyDescent="0.25">
      <c r="A48" s="4"/>
      <c r="B48" s="5"/>
    </row>
    <row r="49" spans="1:11" s="7" customFormat="1" ht="18.75" x14ac:dyDescent="0.3">
      <c r="A49" s="19" t="s">
        <v>7</v>
      </c>
      <c r="B49" s="20"/>
      <c r="C49" s="21"/>
      <c r="D49" s="21"/>
      <c r="E49" s="21"/>
      <c r="F49" s="21"/>
      <c r="G49" s="21"/>
      <c r="H49" s="21"/>
      <c r="I49" s="22"/>
    </row>
    <row r="50" spans="1:11" s="7" customFormat="1" ht="10.15" customHeight="1" x14ac:dyDescent="0.3">
      <c r="A50" s="19"/>
      <c r="B50" s="19"/>
      <c r="C50" s="21"/>
      <c r="D50" s="21"/>
      <c r="E50" s="21"/>
      <c r="F50" s="21"/>
      <c r="G50" s="21"/>
      <c r="H50" s="21"/>
      <c r="I50" s="22"/>
      <c r="K50" s="18"/>
    </row>
    <row r="51" spans="1:11" s="7" customFormat="1" ht="18.75" x14ac:dyDescent="0.3">
      <c r="A51" s="23" t="s">
        <v>8</v>
      </c>
      <c r="B51" s="24"/>
      <c r="C51" s="21"/>
      <c r="D51" s="21"/>
      <c r="E51" s="21"/>
      <c r="F51" s="21"/>
      <c r="G51" s="21"/>
      <c r="H51" s="21"/>
      <c r="I51" s="22"/>
      <c r="K51" s="18"/>
    </row>
    <row r="52" spans="1:11" x14ac:dyDescent="0.25">
      <c r="K52" s="1"/>
    </row>
    <row r="53" spans="1:11" x14ac:dyDescent="0.25">
      <c r="K53" s="1"/>
    </row>
    <row r="54" spans="1:11" x14ac:dyDescent="0.25">
      <c r="K54" s="8"/>
    </row>
  </sheetData>
  <mergeCells count="12">
    <mergeCell ref="I37:I38"/>
    <mergeCell ref="F37:F38"/>
    <mergeCell ref="A34:C34"/>
    <mergeCell ref="A41:H41"/>
    <mergeCell ref="C37:C38"/>
    <mergeCell ref="D37:D38"/>
    <mergeCell ref="E37:E38"/>
    <mergeCell ref="A14:B14"/>
    <mergeCell ref="A18:I18"/>
    <mergeCell ref="A20:I20"/>
    <mergeCell ref="A29:H29"/>
    <mergeCell ref="A22:C22"/>
  </mergeCells>
  <printOptions horizontalCentered="1"/>
  <pageMargins left="0" right="0" top="0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2024-07-10T13:01:40Z</dcterms:modified>
</cp:coreProperties>
</file>