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updateLinks="never" defaultThemeVersion="124226"/>
  <xr:revisionPtr revIDLastSave="0" documentId="13_ncr:1_{59E93B6F-90F2-42B2-BC34-4C34AB58F1E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madina'!$A$2:$O$609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91029"/>
</workbook>
</file>

<file path=xl/calcChain.xml><?xml version="1.0" encoding="utf-8"?>
<calcChain xmlns="http://schemas.openxmlformats.org/spreadsheetml/2006/main">
  <c r="O676" i="12" l="1"/>
  <c r="O677" i="12"/>
  <c r="O675" i="12"/>
  <c r="O674" i="12"/>
  <c r="O673" i="12"/>
  <c r="O672" i="12"/>
  <c r="O671" i="12"/>
  <c r="E568" i="3" l="1"/>
  <c r="F568" i="3" s="1"/>
  <c r="G625" i="12" l="1"/>
  <c r="O670" i="12" l="1"/>
  <c r="O669" i="12"/>
  <c r="O668" i="12"/>
  <c r="O667" i="12"/>
  <c r="O666" i="12"/>
  <c r="O665" i="12"/>
  <c r="O664" i="12" l="1"/>
  <c r="O663" i="12"/>
  <c r="O662" i="12"/>
  <c r="O661" i="12"/>
  <c r="O660" i="12"/>
  <c r="C550" i="3" l="1"/>
  <c r="F552" i="3"/>
  <c r="K556" i="3"/>
  <c r="K557" i="3" s="1"/>
  <c r="O659" i="12"/>
  <c r="O658" i="12"/>
  <c r="O657" i="12"/>
  <c r="O632" i="12"/>
  <c r="O631" i="12"/>
  <c r="Q632" i="12"/>
  <c r="Q631" i="12"/>
  <c r="E544" i="3" l="1"/>
  <c r="F544" i="3" s="1"/>
  <c r="E543" i="3" l="1"/>
  <c r="E542" i="3"/>
  <c r="F542" i="3" s="1"/>
  <c r="F543" i="3" l="1"/>
  <c r="H551" i="3"/>
  <c r="S17" i="6" l="1"/>
  <c r="E545" i="3" l="1"/>
  <c r="F545" i="3" s="1"/>
  <c r="K549" i="3" l="1"/>
  <c r="K550" i="3" s="1"/>
  <c r="N11" i="6" l="1"/>
  <c r="C529" i="3" l="1"/>
  <c r="F531" i="3"/>
  <c r="E522" i="3" l="1"/>
  <c r="F522" i="3" s="1"/>
  <c r="K535" i="3" l="1"/>
  <c r="K536" i="3" s="1"/>
  <c r="E541" i="3" l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566" i="3"/>
  <c r="F566" i="3" s="1"/>
  <c r="E565" i="3"/>
  <c r="F565" i="3" s="1"/>
  <c r="H530" i="3" l="1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12" i="13"/>
  <c r="G22" i="13" s="1"/>
  <c r="E469" i="3" l="1"/>
  <c r="F469" i="3" s="1"/>
  <c r="E468" i="3"/>
  <c r="F468" i="3" s="1"/>
  <c r="C473" i="3"/>
  <c r="F475" i="3" l="1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E304" i="3"/>
  <c r="F304" i="3" s="1"/>
  <c r="E303" i="3"/>
  <c r="F303" i="3" s="1"/>
  <c r="G137" i="12" l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<sst xmlns="http://schemas.openxmlformats.org/spreadsheetml/2006/main" count="11320" uniqueCount="8597">
  <si>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</si>
  <si>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</si>
  <si>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</si>
  <si>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</si>
  <si>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</si>
  <si>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</si>
  <si>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</si>
  <si>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</si>
  <si>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</si>
  <si>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</si>
  <si>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</si>
  <si>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</si>
  <si>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</si>
  <si>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</si>
  <si>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</si>
  <si>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</si>
  <si>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</si>
  <si>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</si>
  <si>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</si>
  <si>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</si>
  <si>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</si>
  <si>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</si>
  <si>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</si>
  <si>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</si>
  <si>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</si>
  <si>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</si>
  <si>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</si>
  <si>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</si>
  <si>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</si>
  <si>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</si>
  <si>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</si>
  <si>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</si>
  <si>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</si>
  <si>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</si>
  <si>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</si>
  <si>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</si>
  <si>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</si>
  <si>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</si>
  <si>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</si>
  <si>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</si>
  <si>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</si>
  <si>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</si>
  <si>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</si>
  <si>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</si>
  <si>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</si>
  <si>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</si>
  <si>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</si>
  <si>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</si>
  <si>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</si>
  <si>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</si>
  <si>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</si>
  <si>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</si>
  <si>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</si>
  <si>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</si>
  <si>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</si>
  <si>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</si>
  <si>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</si>
  <si>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</si>
  <si>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</si>
  <si>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</si>
  <si>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</si>
  <si>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</si>
  <si>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</si>
  <si>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</si>
  <si>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</si>
  <si>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</si>
  <si>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</si>
  <si>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</si>
  <si>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</si>
  <si>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</si>
  <si>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</si>
  <si>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</si>
  <si>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</si>
  <si>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</si>
  <si>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</si>
  <si>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</si>
  <si>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</si>
  <si>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</si>
  <si>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</si>
  <si>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</si>
  <si>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</si>
  <si>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</si>
  <si>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</si>
  <si>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</si>
  <si>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</si>
  <si>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</si>
  <si>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</si>
  <si>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</si>
  <si>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</si>
  <si>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</si>
  <si>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</si>
  <si>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</si>
  <si>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</si>
  <si>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</si>
  <si>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</si>
  <si>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</si>
  <si>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</si>
  <si>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</si>
  <si>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</si>
  <si>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</si>
  <si>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</si>
  <si>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</si>
  <si>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</si>
  <si>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</si>
  <si>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</si>
  <si>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</si>
  <si>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</si>
  <si>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</si>
  <si>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</si>
  <si>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</si>
  <si>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</si>
  <si>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</si>
  <si>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</si>
  <si>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</si>
  <si>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</si>
  <si>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</si>
  <si>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</si>
  <si>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</si>
  <si>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</si>
  <si>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</si>
  <si>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</si>
  <si>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</si>
  <si>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</si>
  <si>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</si>
  <si>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</si>
  <si>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</si>
  <si>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</si>
  <si>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</si>
  <si>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</si>
  <si>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</si>
  <si>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</si>
  <si>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</si>
  <si>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</si>
  <si>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</si>
  <si>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</si>
  <si>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</si>
  <si>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</si>
  <si>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</si>
  <si>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</si>
  <si>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</si>
  <si>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</si>
  <si>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</si>
  <si>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</si>
  <si>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</si>
  <si>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</si>
  <si>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</si>
  <si>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</si>
  <si>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</si>
  <si>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</si>
  <si>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</si>
  <si>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</si>
  <si>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</si>
  <si>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</si>
  <si>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</si>
  <si>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</si>
  <si>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</si>
  <si>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</si>
  <si>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</si>
  <si>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</si>
  <si>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</si>
  <si>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</si>
  <si>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</si>
  <si>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</si>
  <si>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</si>
  <si>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</si>
  <si>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</si>
  <si>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</si>
  <si>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</si>
  <si>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</si>
  <si>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</si>
  <si>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</si>
  <si>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</si>
  <si>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</si>
  <si>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</si>
  <si>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</si>
  <si>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</si>
  <si>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</si>
  <si>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</si>
  <si>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</si>
  <si>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</si>
  <si>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</si>
  <si>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</si>
  <si>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</si>
  <si>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</si>
  <si>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</si>
  <si>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</si>
  <si>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</si>
  <si>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</si>
  <si>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</si>
  <si>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</si>
  <si>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</si>
  <si>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</si>
  <si>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</si>
  <si>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</si>
  <si>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</si>
  <si>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</si>
  <si>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</si>
  <si>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</si>
  <si>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</si>
  <si>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</si>
  <si>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</si>
  <si>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</si>
  <si>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</si>
  <si>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</si>
  <si>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</si>
  <si>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</si>
  <si>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</si>
  <si>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</si>
  <si>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</si>
  <si>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</si>
  <si>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</si>
  <si>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</si>
  <si>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</si>
  <si>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</si>
  <si>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</si>
  <si>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</si>
  <si>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</si>
  <si>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</si>
  <si>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</si>
  <si>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</si>
  <si>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</si>
  <si>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</si>
  <si>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</si>
  <si>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</si>
  <si>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</si>
  <si>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</si>
  <si>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</si>
  <si>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</si>
  <si>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</si>
  <si>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</si>
  <si>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</si>
  <si>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</si>
  <si>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</si>
  <si>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</si>
  <si>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</si>
  <si>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</si>
  <si>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</si>
  <si>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</si>
  <si>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</si>
  <si>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</si>
  <si>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</si>
  <si>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</si>
  <si>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</si>
  <si>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</si>
  <si>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</si>
  <si>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</si>
  <si>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</si>
  <si>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</si>
  <si>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</si>
  <si>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</si>
  <si>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</si>
  <si>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</si>
  <si>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</si>
  <si>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</si>
  <si>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</si>
  <si>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</si>
  <si>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</si>
  <si>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</si>
  <si>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</si>
  <si>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</si>
  <si>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</si>
  <si>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</si>
  <si>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</si>
  <si>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</si>
  <si>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</si>
  <si>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</si>
  <si>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</si>
  <si>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</si>
  <si>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</si>
  <si>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</si>
  <si>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</si>
  <si>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</si>
  <si>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</si>
  <si>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</si>
  <si>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</si>
  <si>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</si>
  <si>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</si>
  <si>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</si>
  <si>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</si>
  <si>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</si>
  <si>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</si>
  <si>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</si>
  <si>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</si>
  <si>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</si>
  <si>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</si>
  <si>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</si>
  <si>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</si>
  <si>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</si>
  <si>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</si>
  <si>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</si>
  <si>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</si>
  <si>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</si>
  <si>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</si>
  <si>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</si>
  <si>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</si>
  <si>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</si>
  <si>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</si>
  <si>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</si>
  <si>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</si>
  <si>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</si>
  <si>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</si>
  <si>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</si>
  <si>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</si>
  <si>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</si>
  <si>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</si>
  <si>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</si>
  <si>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</si>
  <si>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</si>
  <si>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</si>
  <si>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</si>
  <si>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</si>
  <si>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</si>
  <si>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</si>
  <si>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</si>
  <si>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</si>
  <si>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</si>
  <si>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</si>
  <si>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</si>
  <si>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</si>
  <si>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</si>
  <si>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</si>
  <si>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</si>
  <si>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</si>
  <si>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</si>
  <si>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</si>
  <si>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</si>
  <si>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</si>
  <si>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</si>
  <si>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</si>
  <si>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</si>
  <si>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</si>
  <si>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</si>
  <si>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</si>
  <si>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</si>
  <si>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</si>
  <si>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</si>
  <si>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</si>
  <si>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</si>
  <si>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</si>
  <si>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</si>
  <si>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</si>
  <si>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</si>
  <si>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</si>
  <si>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</si>
  <si>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</si>
  <si>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</si>
  <si>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</si>
  <si>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</si>
  <si>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</si>
  <si>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</si>
  <si>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</si>
  <si>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</si>
  <si>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</si>
  <si>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</si>
  <si>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</si>
  <si>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</si>
  <si>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</si>
  <si>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</si>
  <si>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</si>
  <si>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</si>
  <si>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</si>
  <si>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</si>
  <si>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</si>
  <si>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</si>
  <si>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</si>
  <si>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</si>
  <si>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</si>
  <si>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</si>
  <si>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</si>
  <si>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</si>
  <si>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</si>
  <si>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</si>
  <si>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</si>
  <si>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</si>
  <si>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</si>
  <si>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</si>
  <si>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</si>
  <si>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</si>
  <si>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</si>
  <si>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</si>
  <si>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</si>
  <si>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</si>
  <si>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</si>
  <si>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</si>
  <si>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</si>
  <si>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</si>
  <si>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</si>
  <si>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</si>
  <si>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</si>
  <si>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</si>
  <si>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</si>
  <si>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</si>
  <si>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</si>
  <si>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</si>
  <si>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</si>
  <si>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</si>
  <si>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</si>
  <si>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</si>
  <si>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</si>
  <si>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</si>
  <si>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</si>
  <si>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</si>
  <si>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</si>
  <si>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</si>
  <si>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</si>
  <si>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</si>
  <si>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</si>
  <si>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</si>
  <si>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</si>
  <si>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</si>
  <si>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</si>
  <si>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</si>
  <si>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</si>
  <si>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</si>
  <si>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</si>
  <si>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</si>
  <si>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</si>
  <si>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</si>
  <si>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</si>
  <si>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</si>
  <si>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</si>
  <si>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</si>
  <si>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</si>
  <si>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</si>
  <si>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</si>
  <si>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</si>
  <si>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</si>
  <si>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</si>
  <si>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</si>
  <si>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</si>
  <si>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</si>
  <si>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</si>
  <si>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</si>
  <si>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</si>
  <si>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</si>
  <si>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</si>
  <si>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</si>
  <si>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</si>
  <si>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</si>
  <si>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</si>
  <si>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</si>
  <si>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</si>
  <si>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</si>
  <si>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</si>
  <si>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</si>
  <si>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</si>
  <si>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</si>
  <si>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</si>
  <si>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</si>
  <si>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</si>
  <si>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</si>
  <si>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</si>
  <si>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</si>
  <si>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</si>
  <si>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</si>
  <si>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</si>
  <si>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</si>
  <si>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</si>
  <si>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</si>
  <si>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</si>
  <si>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</si>
  <si>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</si>
  <si>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</si>
  <si>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</si>
  <si>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</si>
  <si>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</si>
  <si>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</si>
  <si>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</si>
  <si>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</si>
  <si>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</si>
  <si>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</si>
  <si>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</si>
  <si>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</si>
  <si>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</si>
  <si>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</si>
  <si>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</si>
  <si>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</si>
  <si>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</si>
  <si>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</si>
  <si>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</si>
  <si>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</si>
  <si>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</si>
  <si>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</si>
  <si>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</si>
  <si>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</si>
  <si>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</si>
  <si>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</si>
  <si>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</si>
  <si>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</si>
  <si>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</si>
  <si>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</si>
  <si>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</si>
  <si>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</si>
  <si>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</si>
  <si>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</si>
  <si>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</si>
  <si>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</si>
  <si>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</si>
  <si>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</si>
  <si>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</si>
  <si>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</si>
  <si>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</si>
  <si>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</si>
  <si>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</si>
  <si>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</si>
  <si>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</si>
  <si>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</si>
  <si>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</si>
  <si>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</si>
  <si>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</si>
  <si>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</si>
  <si>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</si>
  <si>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</si>
  <si>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</si>
  <si>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</si>
  <si>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</si>
  <si>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</si>
  <si>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</si>
  <si>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</si>
  <si>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</si>
  <si>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</si>
  <si>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</si>
  <si>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</si>
  <si>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</si>
  <si>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</si>
  <si>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</si>
  <si>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</si>
  <si>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</si>
  <si>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</si>
  <si>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</si>
  <si>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</si>
  <si>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</si>
  <si>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</si>
  <si>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</si>
  <si>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</si>
  <si>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</si>
  <si>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</si>
  <si>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</si>
  <si>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</si>
  <si>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</si>
  <si>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</si>
  <si>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</si>
  <si>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</si>
  <si>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</si>
  <si>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</si>
  <si>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</si>
  <si>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</si>
  <si>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</si>
  <si>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</si>
  <si>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</si>
  <si>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</si>
  <si>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</si>
  <si>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</si>
  <si>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</si>
  <si>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</si>
  <si>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</si>
  <si>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</si>
  <si>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</si>
  <si>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</si>
  <si>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</si>
  <si>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</si>
  <si>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</si>
  <si>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</si>
  <si>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</si>
  <si>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</si>
  <si>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</si>
  <si>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</si>
  <si>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</si>
  <si>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</si>
  <si>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</si>
  <si>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</si>
  <si>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</si>
  <si>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</si>
  <si>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</si>
  <si>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</si>
  <si>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</si>
  <si>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</si>
  <si>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</si>
  <si>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</si>
  <si>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</si>
  <si>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</si>
  <si>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</si>
  <si>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</si>
  <si>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</si>
  <si>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</si>
  <si>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</si>
  <si>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</si>
  <si>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</si>
  <si>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</si>
  <si>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</si>
  <si>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</si>
  <si>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</si>
  <si>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</si>
  <si>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</si>
  <si>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</si>
  <si>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</si>
  <si>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</si>
  <si>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</si>
  <si>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</si>
  <si>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</si>
  <si>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</si>
  <si>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</si>
  <si>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</si>
  <si>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</si>
  <si>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</si>
  <si>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</si>
  <si>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</si>
  <si>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</si>
  <si>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</si>
  <si>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</si>
  <si>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</si>
  <si>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</si>
  <si>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</si>
  <si>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</si>
  <si>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</si>
  <si>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</si>
  <si>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</si>
  <si>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</si>
  <si>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</si>
  <si>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</si>
  <si>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</si>
  <si>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</si>
  <si>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</si>
  <si>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</si>
  <si>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</si>
  <si>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</si>
  <si>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</si>
  <si>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</si>
  <si>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</si>
  <si>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</si>
  <si>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</si>
  <si>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</si>
  <si>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</si>
  <si>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</si>
  <si>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</si>
  <si>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</si>
  <si>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</si>
  <si>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</si>
  <si>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</si>
  <si>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</si>
  <si>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</si>
  <si>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</si>
  <si>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</si>
  <si>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</si>
  <si>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</si>
  <si>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</si>
  <si>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</si>
  <si>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</si>
  <si>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</si>
  <si>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</si>
  <si>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</si>
  <si>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</si>
  <si>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</si>
  <si>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</si>
  <si>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</si>
  <si>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</si>
  <si>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</si>
  <si>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</si>
  <si>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</si>
  <si>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</si>
  <si>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</si>
  <si>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</si>
  <si>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</si>
  <si>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</si>
  <si>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</si>
  <si>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</si>
  <si>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</si>
  <si>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</si>
  <si>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</si>
  <si>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</si>
  <si>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</si>
  <si>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</si>
  <si>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</si>
  <si>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</si>
  <si>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</si>
  <si>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</si>
  <si>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</si>
  <si>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</si>
  <si>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</si>
  <si>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</si>
  <si>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</si>
  <si>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</si>
  <si>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</si>
  <si>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</si>
  <si>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</si>
  <si>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</si>
  <si>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</si>
  <si>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</si>
  <si>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</si>
  <si>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</si>
  <si>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</si>
  <si>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</si>
  <si>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</si>
  <si>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</si>
  <si>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</si>
  <si>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</si>
  <si>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</si>
  <si>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</si>
  <si>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</si>
  <si>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</si>
  <si>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</si>
  <si>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</si>
  <si>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</si>
  <si>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</si>
  <si>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</si>
  <si>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</si>
  <si>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</si>
  <si>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</si>
  <si>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</si>
  <si>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</si>
  <si>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</si>
  <si>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</si>
  <si>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</si>
  <si>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</si>
  <si>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</si>
  <si>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</si>
  <si>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</si>
  <si>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</si>
  <si>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</si>
  <si>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</si>
  <si>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</si>
  <si>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</si>
  <si>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</si>
  <si>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</si>
  <si>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</si>
  <si>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</si>
  <si>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</si>
  <si>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</si>
  <si>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</si>
  <si>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</si>
  <si>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</si>
  <si>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</si>
  <si>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</si>
  <si>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</si>
  <si>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</si>
  <si>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</si>
  <si>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</si>
  <si>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</si>
  <si>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</si>
  <si>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</si>
  <si>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</si>
  <si>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</si>
  <si>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</si>
  <si>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</si>
  <si>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</si>
  <si>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</si>
  <si>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</si>
  <si>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</si>
  <si>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</si>
  <si>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</si>
  <si>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</si>
  <si>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</si>
  <si>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</si>
  <si>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</si>
  <si>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</si>
  <si>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</si>
  <si>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</si>
  <si>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</si>
  <si>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</si>
  <si>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</si>
  <si>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</si>
  <si>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</si>
  <si>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</si>
  <si>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</si>
  <si>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</si>
  <si>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</si>
  <si>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</si>
  <si>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</si>
  <si>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</si>
  <si>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</si>
  <si>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</si>
  <si>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</si>
  <si>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</si>
  <si>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</si>
  <si>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</si>
  <si>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</si>
  <si>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</si>
  <si>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</si>
  <si>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</si>
  <si>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</si>
  <si>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</si>
  <si>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</si>
  <si>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</si>
  <si>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</si>
  <si>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</si>
  <si>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</si>
  <si>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</si>
  <si>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</si>
  <si>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</si>
  <si>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</si>
  <si>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</si>
  <si>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</si>
  <si>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</si>
  <si>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</si>
  <si>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</si>
  <si>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</si>
  <si>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</si>
  <si>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</si>
  <si>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</si>
  <si>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</si>
  <si>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</si>
  <si>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</si>
  <si>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</si>
  <si>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</si>
  <si>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</si>
  <si>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</si>
  <si>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</si>
  <si>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</si>
  <si>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</si>
  <si>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</si>
  <si>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</si>
  <si>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</si>
  <si>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</si>
  <si>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</si>
  <si>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</si>
  <si>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</si>
  <si>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</si>
  <si>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</si>
  <si>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</si>
  <si>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</si>
  <si>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</si>
  <si>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</si>
  <si>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</si>
  <si>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</si>
  <si>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</si>
  <si>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</si>
  <si>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</si>
  <si>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</si>
  <si>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</si>
  <si>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</si>
  <si>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</si>
  <si>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</si>
  <si>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</si>
  <si>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</si>
  <si>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</si>
  <si>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</si>
  <si>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</si>
  <si>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</si>
  <si>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</si>
  <si>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</si>
  <si>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</si>
  <si>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</si>
  <si>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</si>
  <si>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</si>
  <si>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</si>
  <si>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</si>
  <si>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</si>
  <si>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</si>
  <si>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</si>
  <si>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</si>
  <si>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</si>
  <si>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</si>
  <si>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</si>
  <si>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</si>
  <si>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</si>
  <si>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</si>
  <si>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</si>
  <si>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</si>
  <si>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</si>
  <si>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</si>
  <si>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</si>
  <si>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</si>
  <si>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</si>
  <si>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</si>
  <si>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</si>
  <si>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</si>
  <si>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</si>
  <si>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</si>
  <si>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</si>
  <si>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</si>
  <si>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</si>
  <si>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</si>
  <si>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</si>
  <si>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</si>
  <si>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</si>
  <si>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</si>
  <si>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</si>
  <si>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</si>
  <si>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</si>
  <si>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</si>
  <si>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</si>
  <si>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</si>
  <si>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</si>
  <si>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</si>
  <si>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</si>
  <si>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</si>
  <si>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</si>
  <si>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</si>
  <si>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</si>
  <si>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</si>
  <si>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</si>
  <si>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</si>
  <si>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</si>
  <si>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</si>
  <si>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</si>
  <si>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</si>
  <si>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</si>
  <si>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</si>
  <si>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</si>
  <si>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</si>
  <si>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</si>
  <si>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</si>
  <si>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</si>
  <si>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</si>
  <si>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</si>
  <si>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</si>
  <si>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</si>
  <si>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</si>
  <si>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</si>
  <si>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</si>
  <si>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</si>
  <si>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</si>
  <si>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</si>
  <si>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</si>
  <si>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</si>
  <si>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</si>
  <si>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</si>
  <si>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</si>
  <si>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</si>
  <si>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</si>
  <si>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</si>
  <si>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</si>
  <si>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</si>
  <si>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</si>
  <si>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</si>
  <si>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</si>
  <si>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</si>
  <si>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</si>
  <si>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</si>
  <si>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</si>
  <si>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</si>
  <si>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</si>
  <si>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</si>
  <si>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</si>
  <si>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</si>
  <si>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</si>
  <si>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</si>
  <si>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</si>
  <si>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</si>
  <si>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</si>
  <si>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</si>
  <si>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</si>
  <si>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</si>
  <si>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</si>
  <si>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</si>
  <si>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</si>
  <si>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</si>
  <si>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</si>
  <si>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</si>
  <si>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</si>
  <si>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</si>
  <si>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</si>
  <si>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</si>
  <si>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</si>
  <si>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</si>
  <si>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</si>
  <si>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</si>
  <si>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</si>
  <si>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</si>
  <si>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</si>
  <si>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</si>
  <si>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</si>
  <si>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</si>
  <si>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</si>
  <si>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</si>
  <si>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</si>
  <si>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</si>
  <si>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</si>
  <si>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</si>
  <si>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</si>
  <si>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</si>
  <si>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</si>
  <si>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</si>
  <si>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</si>
  <si>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</si>
  <si>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</si>
  <si>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</si>
  <si>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</si>
  <si>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</si>
  <si>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</si>
  <si>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</si>
  <si>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</si>
  <si>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</si>
  <si>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</si>
  <si>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</si>
  <si>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</si>
  <si>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</si>
  <si>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</si>
  <si>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</si>
  <si>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</si>
  <si>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</si>
  <si>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</si>
  <si>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</si>
  <si>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</si>
  <si>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</si>
  <si>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</si>
  <si>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</si>
  <si>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</si>
  <si>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</si>
  <si>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</si>
  <si>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</si>
  <si>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</si>
  <si>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</si>
  <si>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</si>
  <si>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</si>
  <si>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</si>
  <si>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</si>
  <si>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</si>
  <si>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</si>
  <si>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</si>
  <si>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</si>
  <si>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</si>
  <si>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</si>
  <si>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</si>
  <si>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</si>
  <si>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</si>
  <si>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</si>
  <si>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</si>
  <si>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</si>
  <si>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</si>
  <si>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</si>
  <si>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</si>
  <si>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</si>
  <si>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</si>
  <si>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</si>
  <si>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</si>
  <si>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</si>
  <si>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</si>
  <si>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</si>
  <si>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</si>
  <si>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</si>
  <si>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</si>
  <si>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</si>
  <si>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</si>
  <si>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</si>
  <si>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</si>
  <si>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</si>
  <si>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</si>
  <si>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</si>
  <si>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</si>
  <si>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</si>
  <si>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</si>
  <si>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</si>
  <si>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</si>
  <si>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</si>
  <si>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</si>
  <si>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</si>
  <si>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</si>
  <si>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</si>
  <si>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</si>
  <si>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</si>
  <si>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</si>
  <si>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</si>
  <si>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</si>
  <si>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</si>
  <si>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</si>
  <si>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</si>
  <si>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</si>
  <si>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</si>
  <si>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</si>
  <si>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</si>
  <si>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</si>
  <si>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</si>
  <si>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</si>
  <si>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</si>
  <si>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</si>
  <si>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</si>
  <si>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</si>
  <si>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</si>
  <si>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</si>
  <si>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</si>
  <si>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</si>
  <si>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</si>
  <si>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</si>
  <si>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</si>
  <si>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</si>
  <si>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</si>
  <si>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</si>
  <si>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</si>
  <si>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</si>
  <si>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</si>
  <si>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</si>
  <si>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</si>
  <si>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</si>
  <si>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</si>
  <si>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</si>
  <si>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</si>
  <si>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</si>
  <si>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</si>
  <si>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</si>
  <si>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</si>
  <si>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</si>
  <si>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</si>
  <si>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</si>
  <si>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</si>
  <si>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</si>
  <si>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</si>
  <si>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</si>
  <si>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</si>
  <si>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</si>
  <si>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</si>
  <si>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</si>
  <si>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</si>
  <si>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</si>
  <si>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</si>
  <si>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</si>
  <si>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</si>
  <si>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</si>
  <si>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</si>
  <si>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</si>
  <si>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</si>
  <si>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</si>
  <si>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</si>
  <si>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</si>
  <si>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</si>
  <si>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</si>
  <si>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</si>
  <si>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</si>
  <si>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</si>
  <si>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</si>
  <si>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</si>
  <si>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</si>
  <si>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</si>
  <si>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</si>
  <si>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</si>
  <si>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</si>
  <si>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</si>
  <si>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</si>
  <si>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</si>
  <si>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</si>
  <si>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</si>
  <si>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</si>
  <si>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</si>
  <si>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</si>
  <si>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</si>
  <si>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</si>
  <si>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</si>
  <si>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</si>
  <si>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</si>
  <si>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</si>
  <si>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</si>
  <si>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</si>
  <si>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</si>
  <si>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</si>
  <si>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</si>
  <si>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</si>
  <si>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</si>
  <si>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</si>
  <si>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</si>
  <si>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</si>
  <si>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</si>
  <si>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</si>
  <si>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</si>
  <si>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</si>
  <si>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</si>
  <si>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</si>
  <si>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</si>
  <si>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</si>
  <si>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</si>
  <si>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</si>
  <si>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</si>
  <si>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</si>
  <si>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</si>
  <si>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</si>
  <si>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</si>
  <si>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</si>
  <si>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</si>
  <si>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</si>
  <si>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</si>
  <si>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</si>
  <si>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</si>
  <si>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</si>
  <si>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</si>
  <si>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</si>
  <si>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</si>
  <si>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</si>
  <si>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</si>
  <si>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</si>
  <si>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</si>
  <si>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</si>
  <si>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</si>
  <si>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</si>
  <si>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</si>
  <si>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</si>
  <si>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</si>
  <si>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</si>
  <si>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</si>
  <si>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</si>
  <si>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</si>
  <si>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</si>
  <si>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</si>
  <si>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</si>
  <si>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</si>
  <si>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</si>
  <si>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</si>
  <si>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</si>
  <si>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</si>
  <si>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</si>
  <si>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</si>
  <si>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</si>
  <si>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</si>
  <si>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</si>
  <si>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</si>
  <si>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</si>
  <si>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</si>
  <si>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</si>
  <si>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</si>
  <si>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</si>
  <si>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</si>
  <si>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</si>
  <si>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</si>
  <si>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</si>
  <si>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</si>
  <si>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</si>
  <si>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</si>
  <si>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</si>
  <si>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</si>
  <si>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</si>
  <si>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</si>
  <si>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</si>
  <si>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</si>
  <si>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</si>
  <si>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</si>
  <si>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</si>
  <si>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</si>
  <si>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</si>
  <si>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</si>
  <si>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</si>
  <si>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</si>
  <si>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</si>
  <si>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</si>
  <si>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</si>
  <si>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</si>
  <si>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</si>
  <si>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</si>
  <si>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</si>
  <si>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</si>
  <si>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</si>
  <si>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</si>
  <si>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</si>
  <si>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</si>
  <si>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</si>
  <si>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</si>
  <si>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</si>
  <si>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</si>
  <si>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</si>
  <si>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</si>
  <si>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</si>
  <si>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</si>
  <si>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</si>
  <si>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</si>
  <si>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</si>
  <si>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</si>
  <si>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</si>
  <si>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</si>
  <si>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</si>
  <si>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</si>
  <si>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</si>
  <si>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</si>
  <si>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</si>
  <si>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</si>
  <si>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</si>
  <si>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</si>
  <si>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</si>
  <si>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</si>
  <si>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</si>
  <si>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</si>
  <si>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</si>
  <si>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</si>
  <si>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</si>
  <si>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</si>
  <si>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</si>
  <si>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</si>
  <si>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</si>
  <si>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</si>
  <si>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</si>
  <si>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</si>
  <si>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</si>
  <si>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</si>
  <si>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</si>
  <si>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</si>
  <si>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</si>
  <si>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</si>
  <si>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</si>
  <si>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</si>
  <si>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</si>
  <si>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</si>
  <si>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</si>
  <si>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</si>
  <si>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</si>
  <si>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</si>
  <si>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</si>
  <si>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</si>
  <si>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</si>
  <si>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</si>
  <si>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</si>
  <si>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</si>
  <si>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</si>
  <si>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</si>
  <si>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</si>
  <si>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</si>
  <si>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</si>
  <si>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</si>
  <si>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</si>
  <si>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</si>
  <si>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</si>
  <si>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</si>
  <si>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</si>
  <si>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</si>
  <si>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</si>
  <si>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</si>
  <si>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</si>
  <si>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</si>
  <si>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</si>
  <si>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</si>
  <si>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</si>
  <si>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</si>
  <si>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</si>
  <si>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</si>
  <si>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</si>
  <si>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</si>
  <si>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</si>
  <si>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</si>
  <si>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</si>
  <si>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</si>
  <si>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</si>
  <si>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</si>
  <si>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</si>
  <si>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</si>
  <si>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</si>
  <si>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</si>
  <si>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</si>
  <si>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</si>
  <si>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</si>
  <si>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</si>
  <si>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</si>
  <si>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</si>
  <si>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</si>
  <si>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</si>
  <si>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</si>
  <si>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</si>
  <si>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</si>
  <si>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</si>
  <si>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</si>
  <si>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</si>
  <si>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</si>
  <si>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</si>
  <si>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</si>
  <si>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</si>
  <si>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</si>
  <si>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</si>
  <si>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</si>
  <si>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</si>
  <si>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</si>
  <si>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</si>
  <si>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</si>
  <si>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</si>
  <si>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</si>
  <si>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</si>
  <si>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</si>
  <si>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</si>
  <si>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</si>
  <si>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</si>
  <si>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</si>
  <si>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</si>
  <si>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</si>
  <si>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</si>
  <si>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</si>
  <si>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</si>
  <si>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</si>
  <si>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</si>
  <si>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</si>
  <si>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</si>
  <si>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</si>
  <si>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</si>
  <si>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</si>
  <si>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</si>
  <si>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</si>
  <si>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</si>
  <si>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</si>
  <si>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</si>
  <si>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</si>
  <si>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</si>
  <si>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</si>
  <si>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</si>
  <si>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</si>
  <si>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</si>
  <si>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</si>
  <si>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</si>
  <si>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</si>
  <si>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</si>
  <si>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</si>
  <si>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</si>
  <si>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</si>
  <si>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</si>
  <si>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</si>
  <si>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</si>
  <si>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</si>
  <si>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</si>
  <si>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</si>
  <si>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</si>
  <si>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</si>
  <si>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</si>
  <si>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</si>
  <si>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</si>
  <si>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</si>
  <si>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</si>
  <si>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</si>
  <si>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</si>
  <si>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</si>
  <si>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</si>
  <si>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</si>
  <si>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</si>
  <si>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</si>
  <si>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</si>
  <si>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</si>
  <si>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</si>
  <si>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</si>
  <si>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</si>
  <si>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</si>
  <si>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</si>
  <si>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</si>
  <si>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</si>
  <si>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</si>
  <si>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</si>
  <si>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</si>
  <si>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</si>
  <si>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</si>
  <si>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</si>
  <si>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</si>
  <si>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</si>
  <si>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</si>
  <si>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</si>
  <si>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</si>
  <si>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</si>
  <si>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</si>
  <si>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</si>
  <si>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</si>
  <si>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</si>
  <si>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</si>
  <si>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</si>
  <si>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</si>
  <si>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</si>
  <si>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</si>
  <si>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</si>
  <si>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</si>
  <si>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</si>
  <si>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</si>
  <si>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</si>
  <si>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</si>
  <si>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</si>
  <si>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</si>
  <si>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</si>
  <si>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</si>
  <si>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</si>
  <si>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</si>
  <si>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</si>
  <si>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</si>
  <si>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</si>
  <si>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</si>
  <si>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</si>
  <si>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</si>
  <si>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</si>
  <si>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</si>
  <si>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</si>
  <si>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</si>
  <si>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</si>
  <si>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</si>
  <si>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</si>
  <si>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</si>
  <si>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</si>
  <si>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</si>
  <si>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</si>
  <si>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</si>
  <si>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</si>
  <si>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</si>
  <si>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</si>
  <si>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</si>
  <si>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</si>
  <si>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</si>
  <si>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</si>
  <si>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</si>
  <si>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</si>
  <si>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</si>
  <si>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</si>
  <si>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</si>
  <si>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</si>
  <si>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</si>
  <si>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</si>
  <si>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</si>
  <si>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</si>
  <si>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</si>
  <si>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</si>
  <si>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</si>
  <si>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</si>
  <si>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</si>
  <si>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</si>
  <si>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</si>
  <si>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</si>
  <si>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</si>
  <si>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</si>
  <si>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</si>
  <si>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</si>
  <si>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</si>
  <si>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</si>
  <si>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</si>
  <si>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</si>
  <si>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</si>
  <si>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</si>
  <si>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</si>
  <si>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</si>
  <si>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</si>
  <si>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</si>
  <si>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</si>
  <si>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</si>
  <si>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</si>
  <si>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</si>
  <si>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</si>
  <si>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</si>
  <si>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</si>
  <si>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</si>
  <si>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</si>
  <si>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</si>
  <si>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</si>
  <si>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</si>
  <si>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</si>
  <si>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</si>
  <si>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</si>
  <si>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</si>
  <si>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</si>
  <si>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</si>
  <si>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</si>
  <si>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</si>
  <si>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</si>
  <si>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</si>
  <si>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</si>
  <si>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</si>
  <si>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</si>
  <si>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</si>
  <si>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</si>
  <si>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</si>
  <si>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</si>
  <si>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</si>
  <si>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</si>
  <si>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</si>
  <si>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</si>
  <si>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</si>
  <si>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</si>
  <si>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</si>
  <si>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</si>
  <si>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</si>
  <si>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</si>
  <si>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</si>
  <si>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</si>
  <si>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</si>
  <si>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</si>
  <si>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</si>
  <si>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</si>
  <si>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</si>
  <si>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</si>
  <si>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</si>
  <si>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</si>
  <si>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</si>
  <si>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</si>
  <si>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</si>
  <si>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</si>
  <si>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</si>
  <si>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</si>
  <si>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</si>
  <si>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</si>
  <si>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</si>
  <si>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</si>
  <si>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</si>
  <si>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</si>
  <si>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</si>
  <si>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</si>
  <si>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</si>
  <si>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</si>
  <si>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</si>
  <si>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</si>
  <si>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</si>
  <si>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</si>
  <si>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</si>
  <si>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</si>
  <si>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</si>
  <si>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</si>
  <si>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</si>
  <si>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</si>
  <si>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</si>
  <si>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</si>
  <si>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</si>
  <si>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</si>
  <si>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</si>
  <si>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</si>
  <si>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</si>
  <si>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</si>
  <si>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</si>
  <si>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</si>
  <si>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</si>
  <si>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</si>
  <si>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</si>
  <si>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</si>
  <si>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</si>
  <si>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</si>
  <si>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</si>
  <si>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</si>
  <si>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</si>
  <si>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</si>
  <si>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</si>
  <si>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</si>
  <si>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</si>
  <si>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</si>
  <si>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</si>
  <si>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</si>
  <si>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</si>
  <si>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</si>
  <si>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</si>
  <si>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</si>
  <si>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</si>
  <si>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</si>
  <si>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</si>
  <si>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</si>
  <si>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</si>
  <si>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</si>
  <si>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</si>
  <si>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</si>
  <si>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</si>
  <si>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</si>
  <si>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</si>
  <si>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</si>
  <si>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</si>
  <si>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</si>
  <si>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</si>
  <si>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</si>
  <si>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</si>
  <si>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</si>
  <si>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</si>
  <si>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</si>
  <si>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</si>
  <si>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</si>
  <si>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</si>
  <si>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</si>
  <si>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</si>
  <si>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</si>
  <si>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</si>
  <si>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</si>
  <si>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</si>
  <si>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</si>
  <si>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</si>
  <si>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</si>
  <si>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</si>
  <si>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</si>
  <si>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</si>
  <si>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</si>
  <si>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</si>
  <si>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</si>
  <si>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</si>
  <si>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</si>
  <si>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</si>
  <si>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</si>
  <si>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</si>
  <si>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</si>
  <si>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</si>
  <si>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</si>
  <si>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</si>
  <si>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</si>
  <si>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</si>
  <si>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</si>
  <si>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</si>
  <si>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</si>
  <si>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</si>
  <si>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</si>
  <si>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</si>
  <si>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</si>
  <si>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</si>
  <si>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</si>
  <si>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</si>
  <si>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</si>
  <si>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</si>
  <si>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</si>
  <si>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</si>
  <si>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</si>
  <si>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</si>
  <si>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</si>
  <si>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</si>
  <si>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</si>
  <si>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</si>
  <si>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</si>
  <si>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</si>
  <si>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</si>
  <si>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</si>
  <si>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</si>
  <si>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</si>
  <si>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</si>
  <si>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</si>
  <si>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</si>
  <si>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</si>
  <si>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</si>
  <si>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</si>
  <si>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</si>
  <si>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</si>
  <si>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</si>
  <si>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</si>
  <si>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</si>
  <si>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</si>
  <si>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</si>
  <si>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</si>
  <si>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</si>
  <si>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</si>
  <si>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</si>
  <si>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</si>
  <si>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</si>
  <si>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</si>
  <si>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</si>
  <si>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</si>
  <si>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</si>
  <si>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</si>
  <si>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</si>
  <si>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</si>
  <si>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</si>
  <si>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</si>
  <si>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</si>
  <si>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</si>
  <si>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</si>
  <si>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</si>
  <si>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</si>
  <si>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</si>
  <si>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</si>
  <si>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</si>
  <si>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</si>
  <si>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</si>
  <si>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</si>
  <si>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</si>
  <si>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</si>
  <si>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</si>
  <si>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</si>
  <si>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</si>
  <si>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</si>
  <si>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</si>
  <si>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</si>
  <si>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</si>
  <si>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</si>
  <si>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</si>
  <si>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</si>
  <si>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</si>
  <si>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</si>
  <si>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</si>
  <si>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</si>
  <si>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</si>
  <si>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</si>
  <si>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</si>
  <si>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</si>
  <si>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</si>
  <si>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</si>
  <si>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</si>
  <si>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</si>
  <si>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</si>
  <si>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</si>
  <si>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</si>
  <si>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</si>
  <si>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</si>
  <si>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</si>
  <si>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</si>
  <si>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</si>
  <si>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</si>
  <si>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</si>
  <si>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</si>
  <si>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</si>
  <si>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</si>
  <si>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</si>
  <si>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</si>
  <si>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</si>
  <si>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</si>
  <si>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</si>
  <si>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</si>
  <si>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</si>
  <si>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</si>
  <si>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</si>
  <si>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</si>
  <si>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</si>
  <si>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</si>
  <si>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</si>
  <si>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</si>
  <si>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</si>
  <si>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</si>
  <si>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</si>
  <si>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</si>
  <si>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</si>
  <si>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</si>
  <si>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</si>
  <si>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</si>
  <si>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</si>
  <si>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</si>
  <si>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</si>
  <si>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</si>
  <si>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</si>
  <si>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</si>
  <si>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</si>
  <si>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</si>
  <si>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</si>
  <si>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</si>
  <si>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</si>
  <si>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</si>
  <si>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</si>
  <si>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</si>
  <si>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</si>
  <si>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</si>
  <si>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</si>
  <si>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</si>
  <si>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</si>
  <si>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</si>
  <si>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</si>
  <si>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</si>
  <si>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</si>
  <si>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</si>
  <si>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</si>
  <si>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</si>
  <si>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</si>
  <si>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</si>
  <si>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</si>
  <si>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</si>
  <si>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</si>
  <si>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</si>
  <si>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</si>
  <si>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</si>
  <si>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</si>
  <si>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</si>
  <si>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</si>
  <si>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</si>
  <si>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</si>
  <si>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</si>
  <si>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</si>
  <si>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</si>
  <si>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</si>
  <si>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</si>
  <si>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</si>
  <si>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</si>
  <si>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</si>
  <si>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</si>
  <si>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</si>
  <si>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</si>
  <si>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</si>
  <si>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</si>
  <si>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</si>
  <si>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</si>
  <si>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</si>
  <si>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</si>
  <si>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</si>
  <si>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</si>
  <si>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</si>
  <si>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</si>
  <si>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</si>
  <si>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</si>
  <si>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</si>
  <si>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</si>
  <si>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</si>
  <si>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</si>
  <si>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</si>
  <si>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</si>
  <si>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</si>
  <si>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</si>
  <si>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</si>
  <si>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</si>
  <si>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</si>
  <si>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</si>
  <si>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</si>
  <si>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</si>
  <si>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</si>
  <si>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</si>
  <si>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</si>
  <si>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</si>
  <si>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</si>
  <si>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</si>
  <si>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</si>
  <si>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</si>
  <si>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</si>
  <si>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</si>
  <si>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</si>
  <si>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</si>
  <si>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</si>
  <si>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</si>
  <si>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</si>
  <si>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</si>
  <si>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</si>
  <si>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</si>
  <si>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</si>
  <si>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</si>
  <si>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</si>
  <si>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</si>
  <si>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</si>
  <si>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</si>
  <si>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</si>
  <si>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</si>
  <si>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</si>
  <si>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</si>
  <si>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</si>
  <si>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</si>
  <si>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</si>
  <si>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</si>
  <si>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</si>
  <si>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</si>
  <si>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</si>
  <si>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</si>
  <si>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</si>
  <si>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</si>
  <si>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</si>
  <si>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</si>
  <si>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</si>
  <si>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</si>
  <si>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</si>
  <si>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</si>
  <si>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</si>
  <si>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</si>
  <si>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</si>
  <si>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</si>
  <si>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</si>
  <si>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</si>
  <si>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</si>
  <si>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</si>
  <si>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</si>
  <si>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</si>
  <si>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</si>
  <si>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</si>
  <si>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</si>
  <si>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</si>
  <si>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</si>
  <si>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</si>
  <si>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</si>
  <si>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</si>
  <si>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</si>
  <si>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</si>
  <si>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</si>
  <si>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</si>
  <si>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</si>
  <si>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</si>
  <si>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</si>
  <si>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</si>
  <si>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</si>
  <si>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</si>
  <si>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</si>
  <si>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</si>
  <si>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</si>
  <si>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</si>
  <si>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</si>
  <si>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</si>
  <si>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</si>
  <si>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</si>
  <si>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</si>
  <si>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</si>
  <si>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</si>
  <si>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</si>
  <si>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</si>
  <si>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</si>
  <si>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</si>
  <si>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</si>
  <si>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</si>
  <si>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</si>
  <si>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</si>
  <si>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</si>
  <si>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</si>
  <si>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</si>
  <si>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</si>
  <si>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</si>
  <si>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</si>
  <si>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</si>
  <si>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</si>
  <si>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</si>
  <si>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</si>
  <si>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</si>
  <si>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</si>
  <si>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</si>
  <si>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</si>
  <si>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</si>
  <si>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</si>
  <si>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</si>
  <si>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</si>
  <si>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</si>
  <si>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</si>
  <si>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</si>
  <si>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</si>
  <si>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</si>
  <si>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</si>
  <si>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</si>
  <si>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</si>
  <si>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</si>
  <si>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</si>
  <si>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</si>
  <si>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</si>
  <si>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</si>
  <si>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</si>
  <si>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</si>
  <si>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</si>
  <si>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</si>
  <si>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</si>
  <si>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</si>
  <si>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</si>
  <si>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</si>
  <si>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</si>
  <si>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</si>
  <si>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</si>
  <si>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</si>
  <si>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</si>
  <si>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</si>
  <si>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</si>
  <si>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</si>
  <si>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</si>
  <si>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</si>
  <si>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</si>
  <si>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</si>
  <si>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</si>
  <si>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</si>
  <si>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</si>
  <si>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</si>
  <si>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</si>
  <si>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</si>
  <si>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</si>
  <si>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</si>
  <si>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</si>
  <si>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</si>
  <si>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</si>
  <si>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</si>
  <si>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</si>
  <si>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</si>
  <si>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</si>
  <si>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</si>
  <si>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</si>
  <si>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</si>
  <si>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</si>
  <si>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</si>
  <si>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</si>
  <si>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</si>
  <si>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</si>
  <si>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</si>
  <si>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</si>
  <si>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</si>
  <si>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</si>
  <si>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</si>
  <si>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</si>
  <si>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</si>
  <si>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</si>
  <si>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</si>
  <si>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</si>
  <si>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</si>
  <si>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</si>
  <si>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</si>
  <si>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</si>
  <si>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</si>
  <si>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</si>
  <si>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</si>
  <si>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</si>
  <si>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</si>
  <si>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</si>
  <si>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</si>
  <si>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</si>
  <si>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</si>
  <si>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</si>
  <si>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</si>
  <si>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</si>
  <si>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</si>
  <si>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</si>
  <si>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</si>
  <si>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</si>
  <si>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</si>
  <si>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</si>
  <si>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</si>
  <si>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</si>
  <si>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</si>
  <si>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</si>
  <si>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</si>
  <si>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</si>
  <si>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</si>
  <si>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</si>
  <si>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</si>
  <si>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</si>
  <si>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</si>
  <si>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</si>
  <si>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</si>
  <si>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</si>
  <si>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</si>
  <si>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</si>
  <si>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</si>
  <si>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</si>
  <si>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</si>
  <si>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</si>
  <si>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</si>
  <si>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</si>
  <si>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</si>
  <si>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</si>
  <si>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</si>
  <si>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</si>
  <si>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</si>
  <si>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</si>
  <si>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</si>
  <si>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</si>
  <si>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</si>
  <si>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</si>
  <si>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</si>
  <si>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</si>
  <si>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</si>
  <si>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</si>
  <si>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</si>
  <si>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</si>
  <si>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</si>
  <si>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</si>
  <si>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</si>
  <si>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</si>
  <si>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</si>
  <si>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</si>
  <si>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</si>
  <si>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</si>
  <si>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</si>
  <si>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</si>
  <si>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</si>
  <si>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</si>
  <si>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</si>
  <si>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</si>
  <si>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</si>
  <si>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</si>
  <si>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</si>
  <si>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</si>
  <si>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</si>
  <si>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</si>
  <si>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</si>
  <si>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</si>
  <si>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</si>
  <si>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</si>
  <si>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</si>
  <si>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</si>
  <si>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</si>
  <si>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</si>
  <si>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</si>
  <si>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</si>
  <si>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</si>
  <si>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</si>
  <si>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</si>
  <si>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</si>
  <si>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</si>
  <si>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</si>
  <si>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</si>
  <si>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</si>
  <si>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</si>
  <si>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</si>
  <si>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</si>
  <si>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</si>
  <si>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</si>
  <si>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</si>
  <si>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</si>
  <si>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</si>
  <si>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</si>
  <si>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</si>
  <si>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</si>
  <si>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</si>
  <si>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</si>
  <si>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</si>
  <si>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</si>
  <si>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</si>
  <si>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</si>
  <si>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</si>
  <si>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</si>
  <si>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</si>
  <si>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</si>
  <si>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</si>
  <si>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</si>
  <si>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</si>
  <si>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</si>
  <si>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</si>
  <si>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</si>
  <si>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</si>
  <si>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</si>
  <si>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</si>
  <si>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</si>
  <si>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</si>
  <si>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</si>
  <si>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</si>
  <si>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</si>
  <si>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</si>
  <si>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</si>
  <si>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</si>
  <si>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</si>
  <si>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</si>
  <si>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</si>
  <si>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</si>
  <si>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</si>
  <si>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</si>
  <si>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</si>
  <si>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</si>
  <si>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</si>
  <si>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</si>
  <si>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</si>
  <si>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</si>
  <si>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</si>
  <si>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</si>
  <si>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</si>
  <si>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</si>
  <si>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</si>
  <si>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</si>
  <si>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</si>
  <si>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</si>
  <si>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</si>
  <si>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</si>
  <si>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</si>
  <si>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</si>
  <si>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</si>
  <si>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</si>
  <si>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</si>
  <si>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</si>
  <si>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</si>
  <si>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</si>
  <si>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</si>
  <si>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</si>
  <si>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</si>
  <si>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</si>
  <si>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</si>
  <si>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</si>
  <si>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</si>
  <si>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</si>
  <si>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</si>
  <si>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</si>
  <si>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</si>
  <si>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</si>
  <si>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</si>
  <si>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</si>
  <si>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</si>
  <si>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</si>
  <si>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</si>
  <si>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</si>
  <si>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</si>
  <si>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</si>
  <si>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</si>
  <si>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</si>
  <si>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</si>
  <si>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</si>
  <si>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</si>
  <si>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</si>
  <si>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</si>
  <si>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</si>
  <si>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</si>
  <si>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</si>
  <si>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</si>
  <si>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</si>
  <si>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</si>
  <si>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</si>
  <si>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</si>
  <si>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</si>
  <si>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</si>
  <si>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</si>
  <si>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</si>
  <si>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</si>
  <si>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</si>
  <si>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</si>
  <si>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</si>
  <si>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</si>
  <si>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</si>
  <si>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</si>
  <si>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</si>
  <si>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</si>
  <si>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</si>
  <si>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</si>
  <si>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</si>
  <si>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</si>
  <si>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</si>
  <si>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</si>
  <si>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</si>
  <si>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</si>
  <si>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</si>
  <si>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</si>
  <si>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</si>
  <si>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</si>
  <si>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</si>
  <si>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</si>
  <si>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</si>
  <si>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</si>
  <si>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</si>
  <si>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</si>
  <si>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</si>
  <si>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</si>
  <si>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</si>
  <si>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</si>
  <si>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</si>
  <si>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</si>
  <si>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</si>
  <si>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</si>
  <si>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</si>
  <si>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</si>
  <si>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</si>
  <si>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</si>
  <si>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</si>
  <si>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</si>
  <si>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</si>
  <si>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</si>
  <si>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</si>
  <si>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</si>
  <si>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</si>
  <si>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</si>
  <si>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</si>
  <si>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</si>
  <si>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</si>
  <si>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</si>
  <si>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</si>
  <si>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</si>
  <si>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</si>
  <si>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</si>
  <si>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</si>
  <si>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</si>
  <si>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</si>
  <si>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</si>
  <si>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</si>
  <si>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</si>
  <si>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</si>
  <si>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</si>
  <si>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</si>
  <si>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</si>
  <si>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</si>
  <si>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</si>
  <si>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</si>
  <si>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</si>
  <si>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</si>
  <si>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</si>
  <si>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</si>
  <si>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</si>
  <si>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</si>
  <si>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</si>
  <si>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</si>
  <si>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</si>
  <si>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</si>
  <si>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</si>
  <si>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</si>
  <si>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</si>
  <si>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</si>
  <si>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</si>
  <si>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</si>
  <si>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</si>
  <si>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</si>
  <si>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</si>
  <si>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</si>
  <si>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</si>
  <si>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</si>
  <si>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</si>
  <si>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</si>
  <si>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</si>
  <si>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</si>
  <si>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</si>
  <si>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</si>
  <si>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</si>
  <si>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</si>
  <si>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</si>
  <si>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</si>
  <si>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</si>
  <si>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</si>
  <si>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</si>
  <si>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</si>
  <si>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</si>
  <si>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</si>
  <si>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</si>
  <si>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</si>
  <si>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</si>
  <si>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</si>
  <si>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</si>
  <si>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</si>
  <si>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</si>
  <si>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</si>
  <si>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</si>
  <si>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</si>
  <si>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</si>
  <si>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</si>
  <si>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</si>
  <si>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</si>
  <si>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</si>
  <si>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</si>
  <si>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</si>
  <si>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</si>
  <si>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</si>
  <si>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</si>
  <si>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</si>
  <si>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</si>
  <si>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</si>
  <si>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</si>
  <si>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</si>
  <si>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</si>
  <si>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</si>
  <si>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</si>
  <si>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</si>
  <si>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</si>
  <si>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</si>
  <si>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</si>
  <si>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</si>
  <si>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</si>
  <si>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</si>
  <si>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</si>
  <si>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</si>
  <si>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</si>
  <si>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</si>
  <si>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</si>
  <si>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</si>
  <si>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</si>
  <si>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</si>
  <si>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</si>
  <si>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</si>
  <si>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</si>
  <si>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</si>
  <si>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</si>
  <si>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</si>
  <si>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</si>
  <si>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</si>
  <si>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</si>
  <si>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</si>
  <si>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</si>
  <si>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</si>
  <si>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</si>
  <si>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</si>
  <si>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</si>
  <si>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</si>
  <si>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</si>
  <si>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</si>
  <si>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</si>
  <si>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</si>
  <si>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</si>
  <si>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</si>
  <si>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</si>
  <si>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</si>
  <si>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</si>
  <si>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</si>
  <si>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</si>
  <si>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</si>
  <si>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</si>
  <si>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</si>
  <si>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</si>
  <si>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</si>
  <si>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</si>
  <si>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</si>
  <si>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</si>
  <si>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</si>
  <si>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</si>
  <si>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</si>
  <si>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</si>
  <si>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</si>
  <si>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</si>
  <si>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</si>
  <si>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</si>
  <si>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</si>
  <si>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</si>
  <si>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</si>
  <si>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</si>
  <si>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</si>
  <si>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</si>
  <si>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</si>
  <si>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</si>
  <si>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</si>
  <si>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</si>
  <si>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</si>
  <si>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</si>
  <si>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</si>
  <si>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</si>
  <si>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</si>
  <si>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</si>
  <si>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</si>
  <si>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</si>
  <si>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</si>
  <si>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</si>
  <si>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</si>
  <si>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</si>
  <si>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</si>
  <si>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</si>
  <si>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</si>
  <si>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</si>
  <si>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</si>
  <si>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</si>
  <si>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</si>
  <si>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</si>
  <si>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</si>
  <si>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</si>
  <si>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</si>
  <si>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</si>
  <si>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</si>
  <si>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</si>
  <si>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</si>
  <si>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</si>
  <si>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</si>
  <si>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</si>
  <si>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</si>
  <si>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</si>
  <si>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</si>
  <si>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</si>
  <si>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</si>
  <si>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</si>
  <si>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</si>
  <si>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</si>
  <si>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</si>
  <si>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</si>
  <si>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</si>
  <si>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</si>
  <si>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</si>
  <si>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</si>
  <si>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</si>
  <si>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</si>
  <si>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</si>
  <si>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</si>
  <si>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</si>
  <si>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</si>
  <si>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</si>
  <si>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</si>
  <si>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</si>
  <si>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</si>
  <si>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</si>
  <si>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</si>
  <si>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</si>
  <si>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</si>
  <si>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</si>
  <si>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</si>
  <si>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</si>
  <si>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</si>
  <si>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</si>
  <si>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</si>
  <si>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</si>
  <si>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</si>
  <si>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</si>
  <si>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</si>
  <si>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</si>
  <si>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</si>
  <si>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</si>
  <si>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</si>
  <si>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</si>
  <si>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</si>
  <si>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</si>
  <si>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</si>
  <si>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</si>
  <si>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</si>
  <si>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</si>
  <si>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</si>
  <si>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</si>
  <si>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</si>
  <si>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</si>
  <si>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</si>
  <si>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</si>
  <si>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</si>
  <si>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</si>
  <si>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</si>
  <si>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</si>
  <si>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</si>
  <si>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</si>
  <si>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</si>
  <si>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</si>
  <si>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</si>
  <si>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</si>
  <si>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</si>
  <si>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</si>
  <si>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</si>
  <si>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</si>
  <si>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</si>
  <si>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</si>
  <si>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</si>
  <si>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</si>
  <si>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</si>
  <si>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</si>
  <si>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</si>
  <si>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</si>
  <si>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</si>
  <si>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</si>
  <si>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</si>
  <si>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</si>
  <si>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</si>
  <si>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</si>
  <si>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</si>
  <si>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</si>
  <si>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</si>
  <si>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</si>
  <si>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</si>
  <si>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</si>
  <si>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</si>
  <si>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</si>
  <si>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</si>
  <si>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</si>
  <si>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</si>
  <si>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</si>
  <si>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</si>
  <si>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</si>
  <si>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</si>
  <si>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</si>
  <si>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</si>
  <si>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</si>
  <si>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</si>
  <si>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</si>
  <si>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</si>
  <si>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</si>
  <si>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</si>
  <si>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</si>
  <si>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</si>
  <si>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</si>
  <si>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</si>
  <si>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</si>
  <si>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</si>
  <si>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</si>
  <si>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</si>
  <si>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</si>
  <si>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</si>
  <si>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</si>
  <si>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</si>
  <si>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</si>
  <si>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</si>
  <si>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</si>
  <si>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</si>
  <si>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</si>
  <si>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</si>
  <si>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</si>
  <si>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</si>
  <si>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</si>
  <si>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</si>
  <si>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</si>
  <si>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</si>
  <si>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</si>
  <si>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</si>
  <si>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</si>
  <si>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</si>
  <si>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</si>
  <si>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</si>
  <si>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</si>
  <si>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</si>
  <si>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</si>
  <si>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</si>
  <si>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</si>
  <si>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</si>
  <si>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</si>
  <si>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</si>
  <si>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</si>
  <si>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</si>
  <si>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</si>
  <si>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</si>
  <si>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</si>
  <si>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</si>
  <si>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</si>
  <si>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</si>
  <si>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</si>
  <si>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</si>
  <si>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</si>
  <si>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</si>
  <si>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</si>
  <si>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</si>
  <si>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</si>
  <si>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</si>
  <si>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</si>
  <si>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</si>
  <si>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</si>
  <si>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</si>
  <si>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</si>
  <si>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</si>
  <si>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</si>
  <si>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</si>
  <si>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</si>
  <si>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</si>
  <si>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</si>
  <si>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</si>
  <si>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</si>
  <si>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</si>
  <si>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</si>
  <si>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</si>
  <si>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</si>
  <si>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</si>
  <si>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</si>
  <si>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</si>
  <si>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</si>
  <si>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</si>
  <si>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</si>
  <si>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</si>
  <si>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</si>
  <si>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</si>
  <si>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</si>
  <si>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</si>
  <si>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</si>
  <si>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</si>
  <si>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</si>
  <si>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</si>
  <si>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</si>
  <si>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</si>
  <si>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</si>
  <si>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</si>
  <si>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</si>
  <si>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</si>
  <si>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</si>
  <si>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</si>
  <si>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</si>
  <si>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</si>
  <si>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</si>
  <si>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</si>
  <si>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</si>
  <si>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</si>
  <si>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</si>
  <si>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</si>
  <si>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</si>
  <si>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</si>
  <si>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</si>
  <si>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</si>
  <si>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</si>
  <si>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</si>
  <si>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</si>
  <si>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</si>
  <si>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</si>
  <si>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</si>
  <si>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</si>
  <si>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</si>
  <si>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</si>
  <si>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</si>
  <si>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</si>
  <si>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</si>
  <si>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</si>
  <si>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</si>
  <si>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</si>
  <si>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</si>
  <si>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</si>
  <si>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</si>
  <si>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</si>
  <si>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</si>
  <si>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</si>
  <si>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</si>
  <si>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</si>
  <si>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</si>
  <si>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</si>
  <si>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</si>
  <si>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</si>
  <si>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</si>
  <si>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</si>
  <si>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</si>
  <si>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</si>
  <si>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</si>
  <si>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</si>
  <si>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</si>
  <si>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</si>
  <si>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</si>
  <si>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</si>
  <si>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</si>
  <si>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</si>
  <si>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</si>
  <si>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</si>
  <si>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</si>
  <si>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</si>
  <si>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</si>
  <si>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</si>
  <si>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</si>
  <si>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</si>
  <si>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</si>
  <si>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</si>
  <si>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</si>
  <si>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</si>
  <si>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</si>
  <si>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</si>
  <si>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</si>
  <si>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</si>
  <si>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</si>
  <si>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</si>
  <si>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</si>
  <si>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</si>
  <si>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</si>
  <si>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</si>
  <si>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</si>
  <si>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</si>
  <si>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</si>
  <si>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</si>
  <si>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</si>
  <si>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</si>
  <si>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</si>
  <si>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</si>
  <si>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</si>
  <si>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</si>
  <si>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</si>
  <si>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</si>
  <si>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</si>
  <si>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</si>
  <si>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</si>
  <si>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</si>
  <si>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</si>
  <si>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</si>
  <si>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</si>
  <si>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</si>
  <si>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</si>
  <si>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</si>
  <si>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</si>
  <si>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</si>
  <si>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</si>
  <si>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</si>
  <si>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</si>
  <si>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</si>
  <si>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</si>
  <si>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</si>
  <si>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</si>
  <si>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</si>
  <si>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</si>
  <si>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</si>
  <si>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</si>
  <si>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</si>
  <si>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</si>
  <si>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</si>
  <si>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</si>
  <si>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</si>
  <si>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</si>
  <si>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</si>
  <si>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</si>
  <si>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</si>
  <si>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</si>
  <si>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</si>
  <si>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</si>
  <si>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</si>
  <si>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</si>
  <si>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</si>
  <si>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</si>
  <si>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</si>
  <si>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</si>
  <si>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</si>
  <si>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</si>
  <si>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</si>
  <si>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</si>
  <si>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</si>
  <si>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</si>
  <si>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</si>
  <si>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</si>
  <si>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</si>
  <si>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</si>
  <si>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</si>
  <si>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</si>
  <si>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</si>
  <si>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</si>
  <si>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</si>
  <si>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</si>
  <si>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</si>
  <si>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</si>
  <si>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</si>
  <si>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</si>
  <si>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</si>
  <si>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</si>
  <si>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</si>
  <si>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</si>
  <si>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</si>
  <si>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</si>
  <si>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</si>
  <si>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</si>
  <si>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</si>
  <si>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</si>
  <si>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</si>
  <si>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</si>
  <si>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</si>
  <si>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</si>
  <si>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</si>
  <si>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</si>
  <si>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</si>
  <si>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</si>
  <si>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</si>
  <si>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</si>
  <si>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</si>
  <si>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</si>
  <si>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</si>
  <si>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</si>
  <si>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</si>
  <si>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</si>
  <si>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</si>
  <si>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</si>
  <si>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</si>
  <si>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</si>
  <si>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</si>
  <si>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</si>
  <si>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</si>
  <si>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</si>
  <si>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</si>
  <si>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</si>
  <si>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</si>
  <si>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</si>
  <si>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</si>
  <si>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</si>
  <si>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</si>
  <si>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</si>
  <si>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</si>
  <si>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</si>
  <si>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</si>
  <si>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</si>
  <si>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</si>
  <si>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</si>
  <si>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</si>
  <si>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</si>
  <si>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</si>
  <si>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</si>
  <si>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</si>
  <si>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</si>
  <si>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</si>
  <si>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</si>
  <si>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</si>
  <si>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</si>
  <si>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</si>
  <si>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</si>
  <si>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</si>
  <si>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</si>
  <si>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</si>
  <si>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</si>
  <si>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</si>
  <si>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</si>
  <si>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</si>
  <si>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</si>
  <si>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</si>
  <si>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</si>
  <si>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</si>
  <si>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</si>
  <si>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</si>
  <si>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</si>
  <si>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</si>
  <si>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</si>
  <si>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</si>
  <si>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</si>
  <si>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</si>
  <si>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</si>
  <si>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</si>
  <si>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</si>
  <si>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</si>
  <si>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</si>
  <si>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</si>
  <si>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</si>
  <si>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</si>
  <si>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</si>
  <si>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</si>
  <si>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</si>
  <si>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</si>
  <si>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</si>
  <si>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</si>
  <si>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</si>
  <si>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</si>
  <si>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</si>
  <si>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</si>
  <si>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</si>
  <si>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</si>
  <si>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</si>
  <si>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</si>
  <si>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</si>
  <si>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</si>
  <si>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</si>
  <si>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</si>
  <si>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</si>
  <si>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</si>
  <si>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</si>
  <si>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</si>
  <si>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</si>
  <si>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</si>
  <si>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</si>
  <si>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</si>
  <si>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</si>
  <si>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</si>
  <si>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</si>
  <si>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</si>
  <si>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</si>
  <si>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</si>
  <si>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</si>
  <si>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</si>
  <si>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</si>
  <si>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</si>
  <si>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</si>
  <si>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</si>
  <si>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</si>
  <si>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</si>
  <si>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</si>
  <si>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</si>
  <si>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</si>
  <si>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</si>
  <si>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</si>
  <si>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</si>
  <si>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</si>
  <si>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</si>
  <si>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</si>
  <si>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</si>
  <si>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</si>
  <si>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</si>
  <si>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</si>
  <si>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</si>
  <si>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</si>
  <si>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</si>
  <si>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</si>
  <si>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</si>
  <si>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</si>
  <si>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</si>
  <si>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</si>
  <si>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</si>
  <si>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</si>
  <si>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</si>
  <si>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</si>
  <si>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</si>
  <si>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</si>
  <si>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</si>
  <si>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</si>
  <si>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</si>
  <si>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</si>
  <si>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</si>
  <si>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</si>
  <si>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</si>
  <si>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</si>
  <si>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</si>
  <si>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</si>
  <si>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</si>
  <si>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</si>
  <si>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</si>
  <si>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</si>
  <si>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</si>
  <si>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</si>
  <si>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</si>
  <si>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</si>
  <si>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</si>
  <si>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</si>
  <si>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</si>
  <si>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</si>
  <si>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</si>
  <si>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</si>
  <si>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</si>
  <si>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</si>
  <si>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</si>
  <si>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</si>
  <si>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</si>
  <si>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</si>
  <si>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</si>
  <si>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</si>
  <si>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</si>
  <si>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</si>
  <si>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</si>
  <si>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</si>
  <si>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</si>
  <si>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</si>
  <si>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</si>
  <si>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</si>
  <si>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</si>
  <si>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</si>
  <si>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</si>
  <si>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</si>
  <si>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</si>
  <si>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</si>
  <si>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</si>
  <si>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</si>
  <si>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</si>
  <si>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</si>
  <si>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</si>
  <si>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</si>
  <si>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</si>
  <si>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</si>
  <si>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</si>
  <si>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</si>
  <si>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</si>
  <si>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</si>
  <si>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</si>
  <si>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</si>
  <si>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</si>
  <si>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</si>
  <si>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</si>
  <si>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</si>
  <si>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</si>
  <si>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</si>
  <si>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</si>
  <si>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</si>
  <si>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</si>
  <si>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</si>
  <si>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</si>
  <si>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</si>
  <si>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</si>
  <si>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</si>
  <si>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</si>
  <si>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</si>
  <si>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</si>
  <si>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</si>
  <si>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</si>
  <si>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</si>
  <si>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</si>
  <si>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</si>
  <si>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</si>
  <si>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</si>
  <si>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</si>
  <si>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</si>
  <si>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</si>
  <si>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</si>
  <si>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</si>
  <si>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</si>
  <si>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</si>
  <si>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</si>
  <si>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</si>
  <si>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</si>
  <si>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</si>
  <si>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</si>
  <si>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</si>
  <si>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</si>
  <si>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</si>
  <si>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</si>
  <si>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</si>
  <si>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</si>
  <si>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</si>
  <si>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</si>
  <si>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</si>
  <si>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</si>
  <si>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</si>
  <si>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</si>
  <si>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</si>
  <si>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</si>
  <si>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</si>
  <si>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</si>
  <si>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</si>
  <si>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</si>
  <si>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</si>
  <si>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</si>
  <si>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</si>
  <si>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</si>
  <si>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</si>
  <si>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</si>
  <si>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</si>
  <si>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</si>
  <si>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</si>
  <si>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</si>
  <si>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</si>
  <si>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</si>
  <si>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</si>
  <si>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</si>
  <si>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</si>
  <si>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</si>
  <si>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</si>
  <si>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</si>
  <si>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</si>
  <si>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</si>
  <si>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</si>
  <si>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</si>
  <si>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</si>
  <si>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</si>
  <si>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</si>
  <si>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</si>
  <si>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</si>
  <si>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</si>
  <si>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</si>
  <si>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</si>
  <si>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</si>
  <si>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</si>
  <si>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</si>
  <si>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</si>
  <si>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</si>
  <si>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</si>
  <si>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</si>
  <si>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</si>
  <si>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</si>
  <si>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</si>
  <si>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</si>
  <si>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</si>
  <si>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</si>
  <si>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</si>
  <si>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</si>
  <si>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</si>
  <si>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</si>
  <si>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</si>
  <si>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</si>
  <si>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</si>
  <si>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</si>
  <si>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</si>
  <si>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</si>
  <si>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</si>
  <si>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</si>
  <si>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</si>
  <si>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</si>
  <si>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</si>
  <si>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</si>
  <si>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</si>
  <si>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</si>
  <si>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</si>
  <si>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</si>
  <si>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</si>
  <si>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</si>
  <si>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</si>
  <si>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</si>
  <si>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</si>
  <si>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</si>
  <si>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</si>
  <si>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</si>
  <si>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</si>
  <si>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</si>
  <si>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</si>
  <si>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</si>
  <si>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</si>
  <si>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</si>
  <si>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</si>
  <si>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</si>
  <si>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</si>
  <si>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</si>
  <si>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</si>
  <si>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</si>
  <si>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</si>
  <si>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</si>
  <si>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</si>
  <si>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</si>
  <si>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</si>
  <si>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</si>
  <si>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</si>
  <si>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</si>
  <si>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</si>
  <si>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</si>
  <si>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</si>
  <si>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</si>
  <si>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</si>
  <si>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</si>
  <si>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</si>
  <si>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</si>
  <si>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</si>
  <si>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</si>
  <si>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</si>
  <si>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</si>
  <si>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</si>
  <si>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</si>
  <si>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</si>
  <si>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</si>
  <si>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</si>
  <si>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</si>
  <si>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</si>
  <si>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</si>
  <si>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</si>
  <si>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</si>
  <si>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</si>
  <si>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</si>
  <si>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</si>
  <si>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</si>
  <si>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</si>
  <si>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</si>
  <si>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</si>
  <si>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</si>
  <si>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</si>
  <si>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</si>
  <si>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</si>
  <si>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</si>
  <si>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</si>
  <si>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</si>
  <si>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</si>
  <si>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</si>
  <si>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</si>
  <si>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</si>
  <si>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</si>
  <si>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</si>
  <si>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</si>
  <si>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</si>
  <si>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</si>
  <si>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</si>
  <si>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</si>
  <si>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</si>
  <si>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</si>
  <si>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</si>
  <si>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</si>
  <si>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</si>
  <si>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</si>
  <si>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</si>
  <si>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</si>
  <si>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</si>
  <si>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</si>
  <si>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</si>
  <si>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</si>
  <si>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</si>
  <si>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</si>
  <si>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</si>
  <si>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</si>
  <si>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</si>
  <si>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</si>
  <si>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</si>
  <si>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</si>
  <si>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</si>
  <si>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</si>
  <si>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</si>
  <si>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</si>
  <si>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</si>
  <si>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</si>
  <si>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</si>
  <si>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</si>
  <si>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</si>
  <si>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</si>
  <si>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</si>
  <si>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</si>
  <si>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</si>
  <si>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</si>
  <si>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</si>
  <si>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</si>
  <si>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</si>
  <si>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</si>
  <si>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</si>
  <si>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</si>
  <si>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</si>
  <si>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</si>
  <si>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</si>
  <si>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</si>
  <si>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</si>
  <si>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</si>
  <si>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</si>
  <si>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</si>
  <si>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</si>
  <si>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</si>
  <si>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</si>
  <si>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</si>
  <si>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</si>
  <si>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</si>
  <si>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</si>
  <si>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</si>
  <si>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</si>
  <si>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</si>
  <si>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</si>
  <si>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</si>
  <si>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</si>
  <si>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</si>
  <si>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</si>
  <si>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</si>
  <si>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</si>
  <si>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</si>
  <si>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</si>
  <si>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</si>
  <si>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</si>
  <si>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</si>
  <si>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</si>
  <si>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</si>
  <si>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</si>
  <si>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</si>
  <si>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</si>
  <si>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</si>
  <si>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</si>
  <si>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</si>
  <si>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</si>
  <si>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</si>
  <si>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</si>
  <si>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</si>
  <si>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</si>
  <si>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</si>
  <si>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</si>
  <si>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</si>
  <si>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</si>
  <si>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</si>
  <si>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</si>
  <si>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</si>
  <si>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</si>
  <si>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</si>
  <si>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</si>
  <si>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</si>
  <si>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</si>
  <si>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</si>
  <si>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</si>
  <si>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</si>
  <si>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</si>
  <si>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</si>
  <si>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</si>
  <si>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</si>
  <si>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</si>
  <si>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</si>
  <si>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</si>
  <si>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</si>
  <si>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</si>
  <si>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</si>
  <si>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</si>
  <si>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</si>
  <si>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</si>
  <si>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</si>
  <si>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</si>
  <si>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</si>
  <si>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</si>
  <si>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</si>
  <si>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</si>
  <si>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</si>
  <si>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</si>
  <si>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</si>
  <si>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</si>
  <si>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</si>
  <si>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</si>
  <si>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</si>
  <si>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</si>
  <si>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</si>
  <si>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</si>
  <si>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</si>
  <si>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</si>
  <si>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</si>
  <si>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</si>
  <si>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</si>
  <si>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</si>
  <si>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</si>
  <si>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</si>
  <si>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</si>
  <si>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</si>
  <si>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</si>
  <si>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</si>
  <si>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</si>
  <si>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</si>
  <si>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</si>
  <si>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</si>
  <si>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</si>
  <si>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</si>
  <si>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</si>
  <si>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</si>
  <si>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</si>
  <si>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</si>
  <si>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</si>
  <si>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</si>
  <si>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</si>
  <si>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</si>
  <si>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</si>
  <si>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</si>
  <si>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</si>
  <si>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</si>
  <si>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</si>
  <si>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</si>
  <si>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</si>
  <si>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</si>
  <si>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</si>
  <si>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</si>
  <si>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</si>
  <si>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</si>
  <si>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</si>
  <si>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</si>
  <si>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</si>
  <si>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</si>
  <si>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</si>
  <si>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</si>
  <si>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</si>
  <si>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</si>
  <si>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</si>
  <si>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</si>
  <si>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</si>
  <si>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</si>
  <si>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</si>
  <si>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</si>
  <si>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</si>
  <si>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</si>
  <si>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</si>
  <si>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</si>
  <si>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</si>
  <si>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</si>
  <si>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</si>
  <si>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</si>
  <si>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</si>
  <si>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</si>
  <si>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</si>
  <si>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</si>
  <si>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</si>
  <si>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</si>
  <si>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</si>
  <si>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</si>
  <si>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</si>
  <si>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</si>
  <si>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</si>
  <si>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</si>
  <si>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</si>
  <si>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</si>
  <si>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</si>
  <si>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</si>
  <si>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</si>
  <si>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</si>
  <si>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</si>
  <si>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</si>
  <si>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</si>
  <si>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</si>
  <si>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</si>
  <si>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</si>
  <si>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</si>
  <si>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</si>
  <si>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</si>
  <si>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</si>
  <si>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</si>
  <si>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</si>
  <si>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</si>
  <si>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</si>
  <si>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</si>
  <si>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</si>
  <si>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</si>
  <si>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</si>
  <si>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</si>
  <si>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</si>
  <si>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</si>
  <si>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</si>
  <si>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</si>
  <si>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</si>
  <si>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</si>
  <si>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</si>
  <si>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</si>
  <si>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</si>
  <si>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</si>
  <si>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</si>
  <si>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</si>
  <si>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</si>
  <si>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</si>
  <si>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</si>
  <si>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</si>
  <si>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</si>
  <si>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</si>
  <si>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</si>
  <si>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</si>
  <si>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</si>
  <si>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</si>
  <si>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</si>
  <si>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</si>
  <si>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</si>
  <si>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</si>
  <si>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</si>
  <si>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</si>
  <si>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</si>
  <si>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</si>
  <si>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</si>
  <si>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</si>
  <si>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</si>
  <si>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</si>
  <si>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</si>
  <si>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</si>
  <si>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</si>
  <si>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</si>
  <si>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</si>
  <si>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</si>
  <si>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</si>
  <si>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</si>
  <si>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</si>
  <si>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</si>
  <si>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</si>
  <si>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</si>
  <si>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</si>
  <si>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</si>
  <si>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</si>
  <si>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</si>
  <si>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</si>
  <si>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</si>
  <si>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</si>
  <si>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</si>
  <si>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</si>
  <si>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</si>
  <si>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</si>
  <si>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</si>
  <si>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</si>
  <si>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</si>
  <si>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</si>
  <si>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</si>
  <si>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</si>
  <si>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</si>
  <si>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</si>
  <si>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</si>
  <si>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</si>
  <si>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</si>
  <si>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</si>
  <si>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</si>
  <si>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</si>
  <si>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</si>
  <si>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</si>
  <si>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</si>
  <si>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</si>
  <si>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</si>
  <si>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</si>
  <si>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</si>
  <si>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</si>
  <si>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</si>
  <si>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</si>
  <si>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</si>
  <si>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</si>
  <si>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</si>
  <si>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</si>
  <si>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</si>
  <si>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</si>
  <si>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</si>
  <si>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</si>
  <si>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</si>
  <si>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</si>
  <si>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</si>
  <si>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</si>
  <si>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</si>
  <si>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</si>
  <si>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</si>
  <si>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</si>
  <si>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</si>
  <si>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</si>
  <si>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</si>
  <si>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</si>
  <si>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</si>
  <si>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</si>
  <si>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</si>
  <si>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</si>
  <si>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</si>
  <si>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</si>
  <si>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</si>
  <si>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</si>
  <si>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</si>
  <si>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</si>
  <si>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</si>
  <si>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</si>
  <si>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</si>
  <si>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</si>
  <si>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</si>
  <si>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</si>
  <si>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</si>
  <si>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</si>
  <si>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</si>
  <si>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</si>
  <si>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</si>
  <si>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</si>
  <si>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</si>
  <si>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</si>
  <si>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</si>
  <si>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</si>
  <si>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</si>
  <si>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</si>
  <si>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</si>
  <si>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</si>
  <si>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</si>
  <si>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</si>
  <si>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</si>
  <si>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</si>
  <si>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</si>
  <si>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</si>
  <si>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</si>
  <si>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</si>
  <si>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</si>
  <si>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</si>
  <si>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</si>
  <si>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</si>
  <si>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</si>
  <si>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</si>
  <si>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</si>
  <si>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</si>
  <si>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</si>
  <si>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</si>
  <si>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</si>
  <si>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</si>
  <si>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</si>
  <si>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</si>
  <si>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</si>
  <si>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</si>
  <si>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</si>
  <si>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</si>
  <si>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</si>
  <si>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</si>
  <si>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</si>
  <si>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</si>
  <si>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</si>
  <si>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</si>
  <si>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</si>
  <si>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</si>
  <si>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</si>
  <si>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</si>
  <si>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</si>
  <si>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</si>
  <si>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</si>
  <si>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</si>
  <si>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</si>
  <si>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</si>
  <si>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</si>
  <si>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</si>
  <si>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</si>
  <si>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</si>
  <si>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</si>
  <si>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</si>
  <si>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</si>
  <si>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</si>
  <si>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</si>
  <si>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</si>
  <si>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</si>
  <si>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</si>
  <si>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</si>
  <si>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</si>
  <si>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</si>
  <si>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</si>
  <si>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</si>
  <si>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</si>
  <si>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</si>
  <si>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</si>
  <si>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</si>
  <si>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</si>
  <si>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</si>
  <si>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</si>
  <si>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</si>
  <si>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</si>
  <si>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</si>
  <si>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</si>
  <si>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</si>
  <si>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</si>
  <si>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</si>
  <si>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</si>
  <si>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</si>
  <si>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</si>
  <si>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</si>
  <si>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</si>
  <si>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</si>
  <si>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</si>
  <si>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</si>
  <si>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</si>
  <si>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</si>
  <si>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</si>
  <si>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</si>
  <si>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</si>
  <si>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</si>
  <si>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</si>
  <si>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</si>
  <si>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</si>
  <si>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</si>
  <si>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</si>
  <si>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</si>
  <si>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</si>
  <si>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</si>
  <si>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</si>
  <si>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</si>
  <si>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</si>
  <si>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</si>
  <si>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</si>
  <si>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</si>
  <si>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</si>
  <si>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</si>
  <si>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</si>
  <si>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</si>
  <si>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</si>
  <si>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</si>
  <si>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</si>
  <si>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</si>
  <si>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</si>
  <si>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</si>
  <si>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</si>
  <si>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</si>
  <si>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</si>
  <si>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</si>
  <si>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</si>
  <si>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</si>
  <si>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</si>
  <si>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</si>
  <si>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</si>
  <si>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</si>
  <si>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</si>
  <si>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</si>
  <si>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</si>
  <si>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</si>
  <si>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</si>
  <si>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</si>
  <si>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</si>
  <si>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</si>
  <si>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</si>
  <si>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</si>
  <si>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</si>
  <si>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</si>
  <si>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</si>
  <si>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</si>
  <si>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</si>
  <si>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</si>
  <si>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</si>
  <si>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</si>
  <si>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</si>
  <si>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</si>
  <si>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</si>
  <si>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</si>
  <si>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</si>
  <si>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</si>
  <si>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</si>
  <si>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</si>
  <si>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</si>
  <si>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</si>
  <si>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</si>
  <si>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</si>
  <si>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</si>
  <si>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</si>
  <si>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</si>
  <si>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</si>
  <si>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</si>
  <si>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</si>
  <si>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</si>
  <si>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</si>
  <si>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</si>
  <si>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</si>
  <si>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</si>
  <si>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</si>
  <si>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</si>
  <si>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</si>
  <si>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</si>
  <si>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</si>
  <si>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</si>
  <si>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</si>
  <si>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</si>
  <si>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</si>
  <si>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</si>
  <si>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</si>
  <si>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</si>
  <si>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</si>
  <si>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</si>
  <si>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</si>
  <si>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</si>
  <si>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</si>
  <si>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</si>
  <si>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</si>
  <si>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</si>
  <si>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</si>
  <si>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</si>
  <si>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</si>
  <si>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</si>
  <si>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</si>
  <si>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</si>
  <si>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</si>
  <si>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</si>
  <si>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</si>
  <si>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</si>
  <si>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</si>
  <si>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</si>
  <si>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</si>
  <si>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</si>
  <si>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</si>
  <si>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</si>
  <si>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</si>
  <si>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</si>
  <si>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</si>
  <si>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</si>
  <si>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</si>
  <si>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</si>
  <si>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</si>
  <si>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</si>
  <si>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</si>
  <si>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</si>
  <si>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</si>
  <si>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</si>
  <si>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</si>
  <si>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</si>
  <si>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</si>
  <si>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</si>
  <si>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</si>
  <si>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</si>
  <si>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</si>
  <si>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</si>
  <si>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</si>
  <si>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</si>
  <si>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</si>
  <si>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</si>
  <si>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</si>
  <si>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</si>
  <si>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</si>
  <si>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</si>
  <si>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</si>
  <si>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</si>
  <si>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</si>
  <si>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</si>
  <si>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</si>
  <si>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</si>
  <si>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</si>
  <si>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</si>
  <si>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</si>
  <si>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</si>
  <si>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</si>
  <si>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</si>
  <si>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</si>
  <si>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</si>
  <si>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</si>
  <si>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</si>
  <si>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</si>
  <si>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</si>
  <si>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</si>
  <si>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</si>
  <si>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</si>
  <si>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</si>
  <si>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</si>
  <si>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</si>
  <si>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</si>
  <si>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</si>
  <si>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</si>
  <si>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</si>
  <si>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</si>
  <si>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</si>
  <si>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</si>
  <si>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</si>
  <si>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</si>
  <si>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</si>
  <si>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</si>
  <si>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</si>
  <si>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</si>
  <si>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</si>
  <si>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</si>
  <si>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</si>
  <si>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</si>
  <si>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</si>
  <si>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</si>
  <si>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</si>
  <si>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</si>
  <si>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</si>
  <si>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</si>
  <si>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</si>
  <si>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</si>
  <si>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</si>
  <si>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</si>
  <si>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</si>
  <si>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</si>
  <si>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</si>
  <si>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</si>
  <si>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</si>
  <si>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</si>
  <si>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</si>
  <si>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</si>
  <si>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</si>
  <si>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</si>
  <si>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</si>
  <si>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</si>
  <si>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</si>
  <si>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</si>
  <si>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</si>
  <si>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</si>
  <si>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</si>
  <si>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</si>
  <si>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</si>
  <si>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</si>
  <si>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</si>
  <si>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</si>
  <si>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</si>
  <si>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</si>
  <si>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</si>
  <si>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</si>
  <si>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</si>
  <si>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</si>
  <si>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</si>
  <si>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</si>
  <si>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</si>
  <si>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</si>
  <si>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</si>
  <si>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</si>
  <si>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</si>
  <si>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</si>
  <si>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</si>
  <si>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</si>
  <si>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</si>
  <si>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</si>
  <si>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</si>
  <si>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</si>
  <si>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</si>
  <si>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</si>
  <si>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</si>
  <si>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</si>
  <si>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</si>
  <si>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</si>
  <si>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</si>
  <si>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</si>
  <si>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</si>
  <si>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</si>
  <si>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</si>
  <si>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</si>
  <si>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</si>
  <si>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</si>
  <si>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</si>
  <si>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</si>
  <si>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</si>
  <si>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</si>
  <si>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</si>
  <si>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</si>
  <si>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</si>
  <si>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</si>
  <si>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</si>
  <si>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</si>
  <si>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</si>
  <si>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</si>
  <si>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</si>
  <si>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</si>
  <si>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</si>
  <si>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</si>
  <si>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</si>
  <si>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</si>
  <si>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</si>
  <si>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</si>
  <si>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</si>
  <si>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</si>
  <si>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</si>
  <si>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</si>
  <si>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</si>
  <si>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</si>
  <si>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</si>
  <si>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</si>
  <si>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</si>
  <si>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</si>
  <si>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</si>
  <si>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</si>
  <si>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</si>
  <si>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</si>
  <si>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</si>
  <si>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</si>
  <si>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</si>
  <si>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</si>
  <si>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</si>
  <si>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</si>
  <si>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</si>
  <si>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</si>
  <si>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</si>
  <si>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</si>
  <si>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</si>
  <si>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</si>
  <si>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</si>
  <si>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</si>
  <si>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</si>
  <si>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</si>
  <si>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</si>
  <si>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</si>
  <si>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</si>
  <si>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</si>
  <si>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</si>
  <si>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</si>
  <si>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</si>
  <si>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</si>
  <si>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</si>
  <si>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</si>
  <si>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</si>
  <si>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</si>
  <si>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</si>
  <si>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</si>
  <si>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</si>
  <si>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</si>
  <si>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</si>
  <si>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</si>
  <si>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</si>
  <si>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</si>
  <si>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</si>
  <si>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</si>
  <si>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</si>
  <si>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</si>
  <si>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</si>
  <si>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</si>
  <si>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</si>
  <si>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</si>
  <si>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</si>
  <si>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</si>
  <si>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</si>
  <si>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</si>
  <si>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</si>
  <si>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</si>
  <si>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</si>
  <si>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</si>
  <si>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</si>
  <si>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</si>
  <si>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</si>
  <si>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</si>
  <si>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</si>
  <si>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</si>
  <si>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</si>
  <si>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</si>
  <si>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</si>
  <si>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</si>
  <si>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</si>
  <si>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</si>
  <si>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</si>
  <si>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</si>
  <si>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</si>
  <si>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</si>
  <si>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</si>
  <si>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</si>
  <si>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</si>
  <si>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</si>
  <si>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</si>
  <si>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</si>
  <si>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</si>
  <si>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</si>
  <si>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</si>
  <si>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</si>
  <si>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</si>
  <si>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</si>
  <si>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</si>
  <si>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</si>
  <si>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</si>
  <si>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</si>
  <si>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</si>
  <si>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</si>
  <si>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</si>
  <si>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</si>
  <si>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</si>
  <si>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</si>
  <si>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</si>
  <si>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</si>
  <si>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</si>
  <si>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</si>
  <si>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</si>
  <si>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</si>
  <si>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</si>
  <si>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</si>
  <si>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</si>
  <si>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</si>
  <si>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</si>
  <si>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</si>
  <si>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</si>
  <si>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</si>
  <si>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</si>
  <si>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</si>
  <si>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</si>
  <si>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</si>
  <si>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</si>
  <si>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</si>
  <si>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</si>
  <si>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</si>
  <si>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</si>
  <si>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</si>
  <si>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</si>
  <si>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</si>
  <si>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</si>
  <si>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</si>
  <si>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</si>
  <si>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</si>
  <si>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</si>
  <si>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</si>
  <si>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</si>
  <si>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</si>
  <si>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</si>
  <si>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</si>
  <si>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</si>
  <si>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</si>
  <si>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</si>
  <si>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</si>
  <si>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</si>
  <si>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</si>
  <si>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</si>
  <si>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</si>
  <si>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</si>
  <si>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</si>
  <si>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</si>
  <si>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</si>
  <si>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</si>
  <si>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</si>
  <si>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</si>
  <si>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</si>
  <si>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</si>
  <si>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</si>
  <si>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</si>
  <si>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</si>
  <si>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</si>
  <si>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</si>
  <si>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</si>
  <si>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</si>
  <si>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</si>
  <si>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</si>
  <si>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</si>
  <si>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</si>
  <si>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</si>
  <si>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</si>
  <si>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</si>
  <si>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</si>
  <si>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</si>
  <si>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</si>
  <si>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</si>
  <si>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</si>
  <si>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</si>
  <si>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</si>
  <si>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</si>
  <si>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</si>
  <si>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</si>
  <si>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</si>
  <si>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</si>
  <si>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</si>
  <si>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</si>
  <si>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</si>
  <si>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</si>
  <si>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</si>
  <si>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</si>
  <si>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</si>
  <si>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</si>
  <si>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</si>
  <si>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</si>
  <si>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</si>
  <si>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</si>
  <si>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</si>
  <si>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</si>
  <si>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</si>
  <si>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</si>
  <si>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</si>
  <si>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</si>
  <si>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</si>
  <si>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</si>
  <si>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</si>
  <si>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</si>
  <si>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</si>
  <si>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</si>
  <si>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</si>
  <si>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</si>
  <si>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</si>
  <si>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</si>
  <si>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</si>
  <si>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</si>
  <si>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</si>
  <si>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</si>
  <si>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</si>
  <si>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</si>
  <si>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</si>
  <si>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</si>
  <si>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</si>
  <si>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</si>
  <si>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</si>
  <si>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</si>
  <si>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</si>
  <si>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</si>
  <si>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</si>
  <si>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</si>
  <si>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</si>
  <si>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</si>
  <si>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</si>
  <si>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</si>
  <si>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</si>
  <si>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</si>
  <si>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</si>
  <si>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</si>
  <si>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</si>
  <si>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</si>
  <si>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</si>
  <si>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</si>
  <si>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</si>
  <si>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</si>
  <si>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</si>
  <si>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</si>
  <si>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</si>
  <si>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</si>
  <si>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</si>
  <si>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</si>
  <si>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</si>
  <si>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</si>
  <si>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</si>
  <si>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</si>
  <si>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</si>
  <si>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</si>
  <si>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</si>
  <si>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</si>
  <si>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</si>
  <si>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</si>
  <si>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</si>
  <si>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</si>
  <si>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</si>
  <si>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</si>
  <si>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</si>
  <si>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</si>
  <si>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</si>
  <si>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</si>
  <si>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</si>
  <si>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</si>
  <si>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</si>
  <si>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</si>
  <si>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</si>
  <si>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</si>
  <si>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</si>
  <si>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</si>
  <si>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</si>
  <si>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</si>
  <si>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</si>
  <si>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</si>
  <si>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</si>
  <si>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</si>
  <si>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</si>
  <si>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</si>
  <si>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</si>
  <si>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</si>
  <si>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</si>
  <si>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</si>
  <si>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</si>
  <si>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</si>
  <si>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</si>
  <si>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</si>
  <si>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</si>
  <si>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</si>
  <si>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</si>
  <si>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</si>
  <si>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</si>
  <si>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</si>
  <si>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</si>
  <si>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</si>
  <si>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</si>
  <si>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</si>
  <si>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</si>
  <si>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</si>
  <si>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</si>
  <si>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</si>
  <si>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</si>
  <si>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</si>
  <si>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</si>
  <si>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</si>
  <si>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</si>
  <si>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</si>
  <si>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</si>
  <si>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</si>
  <si>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</si>
  <si>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</si>
  <si>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</si>
  <si>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</si>
  <si>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</si>
  <si>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</si>
  <si>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</si>
  <si>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</si>
  <si>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</si>
  <si>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</si>
  <si>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</si>
  <si>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</si>
  <si>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</si>
  <si>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</si>
  <si>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</si>
  <si>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</si>
  <si>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</si>
  <si>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</si>
  <si>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</si>
  <si>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</si>
  <si>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</si>
  <si>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</si>
  <si>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</si>
  <si>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</si>
  <si>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</si>
  <si>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</si>
  <si>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</si>
  <si>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</si>
  <si>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</si>
  <si>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</si>
  <si>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</si>
  <si>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</si>
  <si>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</si>
  <si>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</si>
  <si>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</si>
  <si>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</si>
  <si>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</si>
  <si>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</si>
  <si>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</si>
  <si>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</si>
  <si>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</si>
  <si>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</si>
  <si>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</si>
  <si>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</si>
  <si>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</si>
  <si>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</si>
  <si>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</si>
  <si>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</si>
  <si>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</si>
  <si>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</si>
  <si>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</si>
  <si>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</si>
  <si>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</si>
  <si>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</si>
  <si>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</si>
  <si>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</si>
  <si>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</si>
  <si>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</si>
  <si>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</si>
  <si>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</si>
  <si>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</si>
  <si>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</si>
  <si>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</si>
  <si>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</si>
  <si>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</si>
  <si>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</si>
  <si>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</si>
  <si>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</si>
  <si>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</si>
  <si>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</si>
  <si>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</si>
  <si>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</si>
  <si>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</si>
  <si>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</si>
  <si>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</si>
  <si>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</si>
  <si>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</si>
  <si>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</si>
  <si>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</si>
  <si>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</si>
  <si>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</si>
  <si>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</si>
  <si>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</si>
  <si>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</si>
  <si>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</si>
  <si>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</si>
  <si>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</si>
  <si>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</si>
  <si>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</si>
  <si>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</si>
  <si>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</si>
  <si>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</si>
  <si>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</si>
  <si>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</si>
  <si>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</si>
  <si>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</si>
  <si>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</si>
  <si>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</si>
  <si>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</si>
  <si>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</si>
  <si>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</si>
  <si>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</si>
  <si>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</si>
  <si>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</si>
  <si>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</si>
  <si>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</si>
  <si>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</si>
  <si>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</si>
  <si>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</si>
  <si>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</si>
  <si>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</si>
  <si>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</si>
  <si>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</si>
  <si>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</si>
  <si>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</si>
  <si>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</si>
  <si>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</si>
  <si>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</si>
  <si>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</si>
  <si>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</si>
  <si>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</si>
  <si>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</si>
  <si>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</si>
  <si>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</si>
  <si>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</si>
  <si>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</si>
  <si>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</si>
  <si>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</si>
  <si>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</si>
  <si>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</si>
  <si>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</si>
  <si>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</si>
  <si>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</si>
  <si>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</si>
  <si>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</si>
  <si>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</si>
  <si>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</si>
  <si>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</si>
  <si>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</si>
  <si>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</si>
  <si>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</si>
  <si>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</si>
  <si>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</si>
  <si>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</si>
  <si>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</si>
  <si>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</si>
  <si>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</si>
  <si>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</si>
  <si>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</si>
  <si>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</si>
  <si>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</si>
  <si>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</si>
  <si>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</si>
  <si>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</si>
  <si>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</si>
  <si>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</si>
  <si>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</si>
  <si>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</si>
  <si>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</si>
  <si>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</si>
  <si>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</si>
  <si>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</si>
  <si>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</si>
  <si>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</si>
  <si>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</si>
  <si>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</si>
  <si>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</si>
  <si>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</si>
  <si>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</si>
  <si>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</si>
  <si>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</si>
  <si>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</si>
  <si>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</si>
  <si>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</si>
  <si>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</si>
  <si>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</si>
  <si>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</si>
  <si>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</si>
  <si>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</si>
  <si>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</si>
  <si>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</si>
  <si>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</si>
  <si>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</si>
  <si>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</si>
  <si>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</si>
  <si>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</si>
  <si>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</si>
  <si>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</si>
  <si>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</si>
  <si>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</si>
  <si>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</si>
  <si>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</si>
  <si>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</si>
  <si>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</si>
  <si>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</si>
  <si>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</si>
  <si>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</si>
  <si>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</si>
  <si>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</si>
  <si>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</si>
  <si>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</si>
  <si>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</si>
  <si>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</si>
  <si>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</si>
  <si>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</si>
  <si>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</si>
  <si>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</si>
  <si>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</si>
  <si>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</si>
  <si>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</si>
  <si>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</si>
  <si>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</si>
  <si>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</si>
  <si>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</si>
  <si>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</si>
  <si>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</si>
  <si>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</si>
  <si>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</si>
  <si>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</si>
  <si>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</si>
  <si>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</si>
  <si>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</si>
  <si>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</si>
  <si>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</si>
  <si>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</si>
  <si>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</si>
  <si>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</si>
  <si>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</si>
  <si>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</si>
  <si>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</si>
  <si>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</si>
  <si>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</si>
  <si>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</si>
  <si>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</si>
  <si>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</si>
  <si>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</si>
  <si>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</si>
  <si>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</si>
  <si>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</si>
  <si>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</si>
  <si>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</si>
  <si>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</si>
  <si>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</si>
  <si>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</si>
  <si>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</si>
  <si>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</si>
  <si>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</si>
  <si>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</si>
  <si>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</si>
  <si>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</si>
  <si>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</si>
  <si>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</si>
  <si>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</si>
  <si>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</si>
  <si>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</si>
  <si>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</si>
  <si>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</si>
  <si>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</si>
  <si>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</si>
  <si>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</si>
  <si>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</si>
  <si>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</si>
  <si>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</si>
  <si>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</si>
  <si>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</si>
  <si>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</si>
  <si>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</si>
  <si>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</si>
  <si>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</si>
  <si>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</si>
  <si>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</si>
  <si>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</si>
  <si>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</si>
  <si>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</si>
  <si>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</si>
  <si>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</si>
  <si>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</si>
  <si>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</si>
  <si>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</si>
  <si>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</si>
  <si>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</si>
  <si>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</si>
  <si>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</si>
  <si>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</si>
  <si>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</si>
  <si>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</si>
  <si>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</si>
  <si>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</si>
  <si>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</si>
  <si>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</si>
  <si>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</si>
  <si>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</si>
  <si>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</si>
  <si>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</si>
  <si>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</si>
  <si>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</si>
  <si>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</si>
  <si>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</si>
  <si>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</si>
  <si>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</si>
  <si>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</si>
  <si>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</si>
  <si>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</si>
  <si>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</si>
  <si>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</si>
  <si>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</si>
  <si>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</si>
  <si>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</si>
  <si>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</si>
  <si>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</si>
  <si>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</si>
  <si>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</si>
  <si>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</si>
  <si>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</si>
  <si>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</si>
  <si>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</si>
  <si>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</si>
  <si>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</si>
  <si>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</si>
  <si>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</si>
  <si>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</si>
  <si>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</si>
  <si>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</si>
  <si>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</si>
  <si>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</si>
  <si>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</si>
  <si>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</si>
  <si>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</si>
  <si>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</si>
  <si>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</si>
  <si>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</si>
  <si>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</si>
  <si>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</si>
  <si>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</si>
  <si>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</si>
  <si>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</si>
  <si>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</si>
  <si>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</si>
  <si>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</si>
  <si>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</si>
  <si>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</si>
  <si>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</si>
  <si>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</si>
  <si>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</si>
  <si>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</si>
  <si>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</si>
  <si>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</si>
  <si>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</si>
  <si>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</si>
  <si>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</si>
  <si>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</si>
  <si>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</si>
  <si>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</si>
  <si>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</si>
  <si>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</si>
  <si>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</si>
  <si>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</si>
  <si>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</si>
  <si>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</si>
  <si>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</si>
  <si>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</si>
  <si>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</si>
  <si>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</si>
  <si>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</si>
  <si>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</si>
  <si>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</si>
  <si>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</si>
  <si>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</si>
  <si>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</si>
  <si>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</si>
  <si>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</si>
  <si>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</si>
  <si>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</si>
  <si>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</si>
  <si>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</si>
  <si>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</si>
  <si>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</si>
  <si>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</si>
  <si>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</si>
  <si>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</si>
  <si>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</si>
  <si>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</si>
  <si>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</si>
  <si>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</si>
  <si>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</si>
  <si>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</si>
  <si>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</si>
  <si>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</si>
  <si>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</si>
  <si>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</si>
  <si>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</si>
  <si>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</si>
  <si>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</si>
  <si>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</si>
  <si>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</si>
  <si>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</si>
  <si>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</si>
  <si>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</si>
  <si>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</si>
  <si>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</si>
  <si>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</si>
  <si>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</si>
  <si>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</si>
  <si>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</si>
  <si>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</si>
  <si>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</si>
  <si>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</si>
  <si>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</si>
  <si>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</si>
  <si>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</si>
  <si>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</si>
  <si>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</si>
  <si>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</si>
  <si>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</si>
  <si>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</si>
  <si>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</si>
  <si>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</si>
  <si>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</si>
  <si>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</si>
  <si>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</si>
  <si>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</si>
  <si>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</si>
  <si>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</si>
  <si>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</si>
  <si>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</si>
  <si>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</si>
  <si>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</si>
  <si>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</si>
  <si>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</si>
  <si>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</si>
  <si>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</si>
  <si>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</si>
  <si>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</si>
  <si>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</si>
  <si>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</si>
  <si>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</si>
  <si>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</si>
  <si>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</si>
  <si>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</si>
  <si>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</si>
  <si>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</si>
  <si>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</si>
  <si>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</si>
  <si>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</si>
  <si>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</si>
  <si>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</si>
  <si>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</si>
  <si>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</si>
  <si>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</si>
  <si>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</si>
  <si>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</si>
  <si>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</si>
  <si>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</si>
  <si>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</si>
  <si>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</si>
  <si>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</si>
  <si>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</si>
  <si>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</si>
  <si>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</si>
  <si>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</si>
  <si>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</si>
  <si>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</si>
  <si>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</si>
  <si>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</si>
  <si>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</si>
  <si>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</si>
  <si>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</si>
  <si>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</si>
  <si>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</si>
  <si>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</si>
  <si>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</si>
  <si>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</si>
  <si>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</si>
  <si>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</si>
  <si>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</si>
  <si>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</si>
  <si>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</si>
  <si>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</si>
  <si>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</si>
  <si>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</si>
  <si>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</si>
  <si>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</si>
  <si>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</si>
  <si>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</si>
  <si>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</si>
  <si>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</si>
  <si>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</si>
  <si>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</si>
  <si>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</si>
  <si>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</si>
  <si>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</si>
  <si>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</si>
  <si>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</si>
  <si>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</si>
  <si>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</si>
  <si>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</si>
  <si>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</si>
  <si>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</si>
  <si>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</si>
  <si>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</si>
  <si>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</si>
  <si>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</si>
  <si>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</si>
  <si>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</si>
  <si>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</si>
  <si>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</si>
  <si>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</si>
  <si>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</si>
  <si>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</si>
  <si>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</si>
  <si>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</si>
  <si>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</si>
  <si>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</si>
  <si>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</si>
  <si>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</si>
  <si>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</si>
  <si>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</si>
  <si>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</si>
  <si>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</si>
  <si>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</si>
  <si>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</si>
  <si>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</si>
  <si>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</si>
  <si>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</si>
  <si>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</si>
  <si>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</si>
  <si>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</si>
  <si>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</si>
  <si>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</si>
  <si>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</si>
  <si>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</si>
  <si>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</si>
  <si>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</si>
  <si>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</si>
  <si>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</si>
  <si>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</si>
  <si>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</si>
  <si>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</si>
  <si>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</si>
  <si>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</si>
  <si>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</si>
  <si>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</si>
  <si>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</si>
  <si>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</si>
  <si>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</si>
  <si>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</si>
  <si>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</si>
  <si>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</si>
  <si>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</si>
  <si>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</si>
  <si>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</si>
  <si>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</si>
  <si>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</si>
  <si>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</si>
  <si>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</si>
  <si>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</si>
  <si>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</si>
  <si>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</si>
  <si>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</si>
  <si>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</si>
  <si>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</si>
  <si>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</si>
  <si>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</si>
  <si>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</si>
  <si>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</si>
  <si>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</si>
  <si>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</si>
  <si>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</si>
  <si>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</si>
  <si>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</si>
  <si>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</si>
  <si>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</si>
  <si>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</si>
  <si>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</si>
  <si>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</si>
  <si>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</si>
  <si>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</si>
  <si>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</si>
  <si>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</si>
  <si>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</si>
  <si>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</si>
  <si>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</si>
  <si>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</si>
  <si>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</si>
  <si>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</si>
  <si>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</si>
  <si>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</si>
  <si>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</si>
  <si>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</si>
  <si>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</si>
  <si>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</si>
  <si>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</si>
  <si>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</si>
  <si>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</si>
  <si>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</si>
  <si>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</si>
  <si>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</si>
  <si>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</si>
  <si>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</si>
  <si>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</si>
  <si>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</si>
  <si>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</si>
  <si>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</si>
  <si>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</si>
  <si>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</si>
  <si>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</si>
  <si>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</si>
  <si>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</si>
  <si>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</si>
  <si>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</si>
  <si>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</si>
  <si>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</si>
  <si>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</si>
  <si>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</si>
  <si>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</si>
  <si>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</si>
  <si>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</si>
  <si>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</si>
  <si>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</si>
  <si>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</si>
  <si>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</si>
  <si>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</si>
  <si>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</si>
  <si>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</si>
  <si>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</si>
  <si>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</si>
  <si>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</si>
  <si>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</si>
  <si>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</si>
  <si>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</si>
  <si>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</si>
  <si>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</si>
  <si>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</si>
  <si>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</si>
  <si>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</si>
  <si>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</si>
  <si>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</si>
  <si>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</si>
  <si>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</si>
  <si>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</si>
  <si>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</si>
  <si>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</si>
  <si>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</si>
  <si>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</si>
  <si>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</si>
  <si>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</si>
  <si>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</si>
  <si>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</si>
  <si>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</si>
  <si>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</si>
  <si>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</si>
  <si>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</si>
  <si>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</si>
  <si>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</si>
  <si>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</si>
  <si>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</si>
  <si>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</si>
  <si>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</si>
  <si>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</si>
  <si>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</si>
  <si>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</si>
  <si>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</si>
  <si>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</si>
  <si>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</si>
  <si>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</si>
  <si>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</si>
  <si>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</si>
  <si>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</si>
  <si>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</si>
  <si>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</si>
  <si>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</si>
  <si>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</si>
  <si>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</si>
  <si>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</si>
  <si>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</si>
  <si>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</si>
  <si>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</si>
  <si>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</si>
  <si>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</si>
  <si>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</si>
  <si>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</si>
  <si>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</si>
  <si>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</si>
  <si>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</si>
  <si>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</si>
  <si>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</si>
  <si>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</si>
  <si>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</si>
  <si>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</si>
  <si>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</si>
  <si>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</si>
  <si>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</si>
  <si>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</si>
  <si>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</si>
  <si>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</si>
  <si>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</si>
  <si>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</si>
  <si>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</si>
  <si>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</si>
  <si>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</si>
  <si>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</si>
  <si>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</si>
  <si>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</si>
  <si>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</si>
  <si>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</si>
  <si>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</si>
  <si>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</si>
  <si>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</si>
  <si>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</si>
  <si>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</si>
  <si>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</si>
  <si>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</si>
  <si>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</si>
  <si>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</si>
  <si>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</si>
  <si>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</si>
  <si>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</si>
  <si>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</si>
  <si>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</si>
  <si>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</si>
  <si>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</si>
  <si>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</si>
  <si>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</si>
  <si>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</si>
  <si>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</si>
  <si>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</si>
  <si>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</si>
  <si>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</si>
  <si>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</si>
  <si>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</si>
  <si>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</si>
  <si>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</si>
  <si>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</si>
  <si>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</si>
  <si>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</si>
  <si>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</si>
  <si>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</si>
  <si>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</si>
  <si>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</si>
  <si>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</si>
  <si>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</si>
  <si>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</si>
  <si>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</si>
  <si>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</si>
  <si>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</si>
  <si>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</si>
  <si>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</si>
  <si>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</si>
  <si>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</si>
  <si>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</si>
  <si>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</si>
  <si>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</si>
  <si>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</si>
  <si>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</si>
  <si>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</si>
  <si>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</si>
  <si>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</si>
  <si>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</si>
  <si>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</si>
  <si>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</si>
  <si>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</si>
  <si>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</si>
  <si>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</si>
  <si>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</si>
  <si>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</si>
  <si>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</si>
  <si>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</si>
  <si>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</si>
  <si>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</si>
  <si>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</si>
  <si>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</si>
  <si>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</si>
  <si>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</si>
  <si>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</si>
  <si>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</si>
  <si>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</si>
  <si>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</si>
  <si>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</si>
  <si>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</si>
  <si>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</si>
  <si>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</si>
  <si>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</si>
  <si>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</si>
  <si>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</si>
  <si>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</si>
  <si>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</si>
  <si>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</si>
  <si>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</si>
  <si>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</si>
  <si>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</si>
  <si>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</si>
  <si>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</si>
  <si>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</si>
  <si>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</si>
  <si>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</si>
  <si>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</si>
  <si>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</si>
  <si>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</si>
  <si>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</si>
  <si>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</si>
  <si>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</si>
  <si>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</si>
  <si>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</si>
  <si>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</si>
  <si>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</si>
  <si>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</si>
  <si>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</si>
  <si>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</si>
  <si>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</si>
  <si>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</si>
  <si>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</si>
  <si>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</si>
  <si>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</si>
  <si>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</si>
  <si>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</si>
  <si>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</si>
  <si>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</si>
  <si>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</si>
  <si>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</si>
  <si>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</si>
  <si>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</si>
  <si>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</si>
  <si>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</si>
  <si>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</si>
  <si>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</si>
  <si>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</si>
  <si>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</si>
  <si>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</si>
  <si>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</si>
  <si>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</si>
  <si>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</si>
  <si>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</si>
  <si>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</si>
  <si>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</si>
  <si>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</si>
  <si>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</si>
  <si>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</si>
  <si>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</si>
  <si>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</si>
  <si>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</si>
  <si>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</si>
  <si>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</si>
  <si>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</si>
  <si>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</si>
  <si>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</si>
  <si>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</si>
  <si>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</si>
  <si>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</si>
  <si>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</si>
  <si>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</si>
  <si>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</si>
  <si>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</si>
  <si>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</si>
  <si>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</si>
  <si>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</si>
  <si>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</si>
  <si>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</si>
  <si>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</si>
  <si>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</si>
  <si>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</si>
  <si>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</si>
  <si>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</si>
  <si>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</si>
  <si>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</si>
  <si>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</si>
  <si>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</si>
  <si>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</si>
  <si>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</si>
  <si>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</si>
  <si>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</si>
  <si>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</si>
  <si>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</si>
  <si>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</si>
  <si>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</si>
  <si>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</si>
  <si>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</si>
  <si>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</si>
  <si>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</si>
  <si>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</si>
  <si>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</si>
  <si>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</si>
  <si>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</si>
  <si>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</si>
  <si>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</si>
  <si>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</si>
  <si>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</si>
  <si>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</si>
  <si>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</si>
  <si>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</si>
  <si>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</si>
  <si>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</si>
  <si>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</si>
  <si>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</si>
  <si>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</si>
  <si>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</si>
  <si>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</si>
  <si>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</si>
  <si>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</si>
  <si>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</si>
  <si>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</si>
  <si>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</si>
  <si>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</si>
  <si>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</si>
  <si>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</si>
  <si>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</si>
  <si>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</si>
  <si>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</si>
  <si>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</si>
  <si>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</si>
  <si>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</si>
  <si>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</si>
  <si>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</si>
  <si>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</si>
  <si>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</si>
  <si>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</si>
  <si>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</si>
  <si>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</si>
  <si>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</si>
  <si>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</si>
  <si>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</si>
  <si>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</si>
  <si>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</si>
  <si>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</si>
  <si>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</si>
  <si>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</si>
  <si>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</si>
  <si>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</si>
  <si>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</si>
  <si>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</si>
  <si>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</si>
  <si>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</si>
  <si>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</si>
  <si>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</si>
  <si>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</si>
  <si>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</si>
  <si>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</si>
  <si>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</si>
  <si>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</si>
  <si>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</si>
  <si>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</si>
  <si>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</si>
  <si>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</si>
  <si>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</si>
  <si>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</si>
  <si>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</si>
  <si>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</si>
  <si>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</si>
  <si>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</si>
  <si>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</si>
  <si>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</si>
  <si>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</si>
  <si>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</si>
  <si>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</si>
  <si>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</si>
  <si>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</si>
  <si>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</si>
  <si>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</si>
  <si>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</si>
  <si>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</si>
  <si>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</si>
  <si>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</si>
  <si>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</si>
  <si>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</si>
  <si>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</si>
  <si>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</si>
  <si>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</si>
  <si>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</si>
  <si>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</si>
  <si>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</si>
  <si>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</si>
  <si>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</si>
  <si>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</si>
  <si>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</si>
  <si>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</si>
  <si>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</si>
  <si>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</si>
  <si>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</si>
  <si>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</si>
  <si>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</si>
  <si>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</si>
  <si>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</si>
  <si>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</si>
  <si>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</si>
  <si>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</si>
  <si>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</si>
  <si>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</si>
  <si>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</si>
  <si>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</si>
  <si>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</si>
  <si>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</si>
  <si>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</si>
  <si>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</si>
  <si>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</si>
  <si>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</si>
  <si>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</si>
  <si>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</si>
  <si>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</si>
  <si>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</si>
  <si>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</si>
  <si>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</si>
  <si>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</si>
  <si>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</si>
  <si>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</si>
  <si>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</si>
  <si>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</si>
  <si>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</si>
  <si>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</si>
  <si>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</si>
  <si>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</si>
  <si>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</si>
  <si>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</si>
  <si>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</si>
  <si>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</si>
  <si>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</si>
  <si>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</si>
  <si>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</si>
  <si>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</si>
  <si>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</si>
  <si>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</si>
  <si>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</si>
  <si>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</si>
  <si>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</si>
  <si>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</si>
  <si>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</si>
  <si>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</si>
  <si>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</si>
  <si>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</si>
  <si>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</si>
  <si>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</si>
  <si>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</si>
  <si>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</si>
  <si>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</si>
  <si>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</si>
  <si>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</si>
  <si>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</si>
  <si>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</si>
  <si>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</si>
  <si>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</si>
  <si>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</si>
  <si>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</si>
  <si>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</si>
  <si>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</si>
  <si>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</si>
  <si>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</si>
  <si>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</si>
  <si>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</si>
  <si>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</si>
  <si>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</si>
  <si>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</si>
  <si>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</si>
  <si>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</si>
  <si>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</si>
  <si>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</si>
  <si>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</si>
  <si>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</si>
  <si>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</si>
  <si>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</si>
  <si>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</si>
  <si>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</si>
  <si>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</si>
  <si>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</si>
  <si>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</si>
  <si>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</si>
  <si>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</si>
  <si>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</si>
  <si>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</si>
  <si>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</si>
  <si>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</si>
  <si>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</si>
  <si>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</si>
  <si>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</si>
  <si>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</si>
  <si>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</si>
  <si>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</si>
  <si>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</si>
  <si>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</si>
  <si>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</si>
  <si>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</si>
  <si>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</si>
  <si>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</si>
  <si>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</si>
  <si>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</si>
  <si>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</si>
  <si>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</si>
  <si>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</si>
  <si>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</si>
  <si>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</si>
  <si>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</si>
  <si>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</si>
  <si>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</si>
  <si>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</si>
  <si>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</si>
  <si>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</si>
  <si>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</si>
  <si>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</si>
  <si>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</si>
  <si>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</si>
  <si>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</si>
  <si>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</si>
  <si>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</si>
  <si>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</si>
  <si>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</si>
  <si>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</si>
  <si>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</si>
  <si>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</si>
  <si>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</si>
  <si>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</si>
  <si>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</si>
  <si>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</si>
  <si>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</si>
  <si>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</si>
  <si>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</si>
  <si>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</si>
  <si>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</si>
  <si>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</si>
  <si>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</si>
  <si>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</si>
  <si>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</si>
  <si>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</si>
  <si>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</si>
  <si>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</si>
  <si>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</si>
  <si>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</si>
  <si>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</si>
  <si>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</si>
  <si>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</si>
  <si>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</si>
  <si>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</si>
  <si>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</si>
  <si>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</si>
  <si>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</si>
  <si>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</si>
  <si>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</si>
  <si>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</si>
  <si>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</si>
  <si>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</si>
  <si>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</si>
  <si>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</si>
  <si>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</si>
  <si>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</si>
  <si>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</si>
  <si>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</si>
  <si>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</si>
  <si>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</si>
  <si>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</si>
  <si>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</si>
  <si>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</si>
  <si>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</si>
  <si>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</si>
  <si>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</si>
  <si>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</si>
  <si>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</si>
  <si>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</si>
  <si>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</si>
  <si>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</si>
  <si>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</si>
  <si>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</si>
  <si>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</si>
  <si>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</si>
  <si>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</si>
  <si>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</si>
  <si>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</si>
  <si>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</si>
  <si>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</si>
  <si>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</si>
  <si>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</si>
  <si>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</si>
  <si>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</si>
  <si>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</si>
  <si>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</si>
  <si>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</si>
  <si>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</si>
  <si>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</si>
  <si>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</si>
  <si>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</si>
  <si>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</si>
  <si>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</si>
  <si>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</si>
  <si>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</si>
  <si>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</si>
  <si>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</si>
  <si>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</si>
  <si>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</si>
  <si>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</si>
  <si>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</si>
  <si>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</si>
  <si>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</si>
  <si>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</si>
  <si>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</si>
  <si>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</si>
  <si>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</si>
  <si>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</si>
  <si>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</si>
  <si>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</si>
  <si>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</si>
  <si>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</si>
  <si>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</si>
  <si>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</si>
  <si>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</si>
  <si>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</si>
  <si>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</si>
  <si>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</si>
  <si>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</si>
  <si>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</si>
  <si>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</si>
  <si>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</si>
  <si>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</si>
  <si>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</si>
  <si>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</si>
  <si>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</si>
  <si>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</si>
  <si>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</si>
  <si>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</si>
  <si>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</si>
  <si>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</si>
  <si>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</si>
  <si>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</si>
  <si>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</si>
  <si>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</si>
  <si>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</si>
  <si>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</si>
  <si>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</si>
  <si>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</si>
  <si>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</si>
  <si>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</si>
  <si>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</si>
  <si>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</si>
  <si>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</si>
  <si>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</si>
  <si>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</si>
  <si>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</si>
  <si>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</si>
  <si>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</si>
  <si>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</si>
  <si>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</si>
  <si>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</si>
  <si>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</si>
  <si>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</si>
  <si>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</si>
  <si>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</si>
  <si>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</si>
  <si>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</si>
  <si>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</si>
  <si>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</si>
  <si>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</si>
  <si>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</si>
  <si>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</si>
  <si>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</si>
  <si>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</si>
  <si>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</si>
  <si>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</si>
  <si>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</si>
  <si>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</si>
  <si>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</si>
  <si>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</si>
  <si>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</si>
  <si>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</si>
  <si>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</si>
  <si>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</si>
  <si>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</si>
  <si>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</si>
  <si>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</si>
  <si>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</si>
  <si>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</si>
  <si>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</si>
  <si>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</si>
  <si>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</si>
  <si>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</si>
  <si>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</si>
  <si>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</si>
  <si>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</si>
  <si>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</si>
  <si>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</si>
  <si>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</si>
  <si>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</si>
  <si>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</si>
  <si>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</si>
  <si>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</si>
  <si>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</si>
  <si>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</si>
  <si>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</si>
  <si>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</si>
  <si>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</si>
  <si>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</si>
  <si>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</si>
  <si>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</si>
  <si>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</si>
  <si>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</si>
  <si>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</si>
  <si>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</si>
  <si>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</si>
  <si>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</si>
  <si>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</si>
  <si>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</si>
  <si>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</si>
  <si>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</si>
  <si>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</si>
  <si>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</si>
  <si>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</si>
  <si>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</si>
  <si>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</si>
  <si>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</si>
  <si>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</si>
  <si>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</si>
  <si>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</si>
  <si>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</si>
  <si>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</si>
  <si>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</si>
  <si>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</si>
  <si>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</si>
  <si>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</si>
  <si>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</si>
  <si>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</si>
  <si>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</si>
  <si>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</si>
  <si>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</si>
  <si>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</si>
  <si>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</si>
  <si>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</si>
  <si>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</si>
  <si>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</si>
  <si>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</si>
  <si>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</si>
  <si>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</si>
  <si>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</si>
  <si>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</si>
  <si>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</si>
  <si>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</si>
  <si>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</si>
  <si>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</si>
  <si>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</si>
  <si>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</si>
  <si>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</si>
  <si>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</si>
  <si>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</si>
  <si>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</si>
  <si>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</si>
  <si>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</si>
  <si>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</si>
  <si>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</si>
  <si>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</si>
  <si>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</si>
  <si>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</si>
  <si>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</si>
  <si>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</si>
  <si>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</si>
  <si>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</si>
  <si>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</si>
  <si>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</si>
  <si>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</si>
  <si>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</si>
  <si>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</si>
  <si>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</si>
  <si>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</si>
  <si>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</si>
  <si>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</si>
  <si>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</si>
  <si>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</si>
  <si>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</si>
  <si>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</si>
  <si>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</si>
  <si>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</si>
  <si>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</si>
  <si>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</si>
  <si>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</si>
  <si>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</si>
  <si>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</si>
  <si>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</si>
  <si>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</si>
  <si>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</si>
  <si>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</si>
  <si>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</si>
  <si>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</si>
  <si>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</si>
  <si>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</si>
  <si>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</si>
  <si>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</si>
  <si>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</si>
  <si>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</si>
  <si>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</si>
  <si>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</si>
  <si>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</si>
  <si>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</si>
  <si>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</si>
  <si>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</si>
  <si>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</si>
  <si>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</si>
  <si>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</si>
  <si>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</si>
  <si>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</si>
  <si>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</si>
  <si>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</si>
  <si>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</si>
  <si>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</si>
  <si>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</si>
  <si>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</si>
  <si>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</si>
  <si>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</si>
  <si>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</si>
  <si>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</si>
  <si>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</si>
  <si>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</si>
  <si>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</si>
  <si>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</si>
  <si>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</si>
  <si>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</si>
  <si>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</si>
  <si>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</si>
  <si>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</si>
  <si>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</si>
  <si>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</si>
  <si>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</si>
  <si>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</si>
  <si>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</si>
  <si>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</si>
  <si>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</si>
  <si>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</si>
  <si>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</si>
  <si>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</si>
  <si>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</si>
  <si>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</si>
  <si>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</si>
  <si>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</si>
  <si>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</si>
  <si>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</si>
  <si>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</si>
  <si>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</si>
  <si>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</si>
  <si>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</si>
  <si>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</si>
  <si>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</si>
  <si>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</si>
  <si>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</si>
  <si>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</si>
  <si>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</si>
  <si>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</si>
  <si>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</si>
  <si>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</si>
  <si>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</si>
  <si>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</si>
  <si>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</si>
  <si>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</si>
  <si>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</si>
  <si>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</si>
  <si>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</si>
  <si>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</si>
  <si>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</si>
  <si>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</si>
  <si>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</si>
  <si>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</si>
  <si>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</si>
  <si>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</si>
  <si>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</si>
  <si>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</si>
  <si>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</si>
  <si>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</si>
  <si>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</si>
  <si>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</si>
  <si>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</si>
  <si>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</si>
  <si>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</si>
  <si>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</si>
  <si>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</si>
  <si>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</si>
  <si>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</si>
  <si>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</si>
  <si>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</si>
  <si>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</si>
  <si>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</si>
  <si>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</si>
  <si>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</si>
  <si>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</si>
  <si>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</si>
  <si>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</si>
  <si>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</si>
  <si>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</si>
  <si>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</si>
  <si>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</si>
  <si>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</si>
  <si>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</si>
  <si>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</si>
  <si>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</si>
  <si>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</si>
  <si>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</si>
  <si>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</si>
  <si>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</si>
  <si>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</si>
  <si>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</si>
  <si>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</si>
  <si>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</si>
  <si>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</si>
  <si>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</si>
  <si>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</si>
  <si>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</si>
  <si>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</si>
  <si>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</si>
  <si>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</si>
  <si>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</si>
  <si>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</si>
  <si>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</si>
  <si>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</si>
  <si>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</si>
  <si>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</si>
  <si>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</si>
  <si>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</si>
  <si>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</si>
  <si>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</si>
  <si>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</si>
  <si>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</si>
  <si>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</si>
  <si>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</si>
  <si>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</si>
  <si>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</si>
  <si>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</si>
  <si>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</si>
  <si>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</si>
  <si>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</si>
  <si>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</si>
  <si>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</si>
  <si>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</si>
  <si>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</si>
  <si>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</si>
  <si>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</si>
  <si>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</si>
  <si>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</si>
  <si>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</si>
  <si>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</si>
  <si>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</si>
  <si>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</si>
  <si>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</si>
  <si>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</si>
  <si>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</si>
  <si>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</si>
  <si>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</si>
  <si>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</si>
  <si>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</si>
  <si>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</si>
  <si>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</si>
  <si>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</si>
  <si>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</si>
  <si>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</si>
  <si>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</si>
  <si>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</si>
  <si>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</si>
  <si>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</si>
  <si>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</si>
  <si>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</si>
  <si>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</si>
  <si>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</si>
  <si>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</si>
  <si>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</si>
  <si>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</si>
  <si>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</si>
  <si>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</si>
  <si>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</si>
  <si>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</si>
  <si>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</si>
  <si>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</si>
  <si>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</si>
  <si>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</si>
  <si>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</si>
  <si>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</si>
  <si>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</si>
  <si>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</si>
  <si>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</si>
  <si>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</si>
  <si>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</si>
  <si>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</si>
  <si>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</si>
  <si>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</si>
  <si>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</si>
  <si>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</si>
  <si>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</si>
  <si>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</si>
  <si>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</si>
  <si>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</si>
  <si>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</si>
  <si>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</si>
  <si>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</si>
  <si>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</si>
  <si>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</si>
  <si>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</si>
  <si>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</si>
  <si>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</si>
  <si>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</si>
  <si>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</si>
  <si>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</si>
  <si>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</si>
  <si>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</si>
  <si>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</si>
  <si>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</si>
  <si>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</si>
  <si>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</si>
  <si>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</si>
  <si>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</si>
  <si>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</si>
  <si>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</si>
  <si>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</si>
  <si>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</si>
  <si>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</si>
  <si>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</si>
  <si>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</si>
  <si>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</si>
  <si>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</si>
  <si>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</si>
  <si>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</si>
  <si>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</si>
  <si>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</si>
  <si>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</si>
  <si>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</si>
  <si>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</si>
  <si>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</si>
  <si>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</si>
  <si>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</si>
  <si>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</si>
  <si>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</si>
  <si>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</si>
  <si>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</si>
  <si>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</si>
  <si>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</si>
  <si>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</si>
  <si>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</si>
  <si>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</si>
  <si>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</si>
  <si>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</si>
  <si>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</si>
  <si>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</si>
  <si>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</si>
  <si>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</si>
  <si>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</si>
  <si>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</si>
  <si>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</si>
  <si>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</si>
  <si>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</si>
  <si>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</si>
  <si>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</si>
  <si>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</si>
  <si>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</si>
  <si>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</si>
  <si>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</si>
  <si>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</si>
  <si>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</si>
  <si>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</si>
  <si>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</si>
  <si>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</si>
  <si>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</si>
  <si>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</si>
  <si>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</si>
  <si>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</si>
  <si>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</si>
  <si>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</si>
  <si>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</si>
  <si>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</si>
  <si>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</si>
  <si>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</si>
  <si>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</si>
  <si>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</si>
  <si>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</si>
  <si>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</si>
  <si>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</si>
  <si>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</si>
  <si>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</si>
  <si>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</si>
  <si>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</si>
  <si>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</si>
  <si>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</si>
  <si>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</si>
  <si>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</si>
  <si>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</si>
  <si>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</si>
  <si>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</si>
  <si>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</si>
  <si>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</si>
  <si>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</si>
  <si>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</si>
  <si>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</si>
  <si>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</si>
  <si>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</si>
  <si>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</si>
  <si>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</si>
  <si>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</si>
  <si>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</si>
  <si>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</si>
  <si>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</si>
  <si>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</si>
  <si>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</si>
  <si>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</si>
  <si>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</si>
  <si>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</si>
  <si>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</si>
  <si>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</si>
  <si>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</si>
  <si>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</si>
  <si>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</si>
  <si>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</si>
  <si>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</si>
  <si>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</si>
  <si>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</si>
  <si>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</si>
  <si>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</si>
  <si>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</si>
  <si>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</si>
  <si>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</si>
  <si>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</si>
  <si>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</si>
  <si>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</si>
  <si>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</si>
  <si>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</si>
  <si>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</si>
  <si>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</si>
  <si>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</si>
  <si>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</si>
  <si>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</si>
  <si>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</si>
  <si>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</si>
  <si>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</si>
  <si>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</si>
  <si>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</si>
  <si>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</si>
  <si>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</si>
  <si>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</si>
  <si>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</si>
  <si>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</si>
  <si>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</si>
  <si>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</si>
  <si>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</si>
  <si>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</si>
  <si>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</si>
  <si>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</si>
  <si>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</si>
  <si>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</si>
  <si>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</si>
  <si>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</si>
  <si>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</si>
  <si>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</si>
  <si>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</si>
  <si>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</si>
  <si>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</si>
  <si>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</si>
  <si>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</si>
  <si>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</si>
  <si>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</si>
  <si>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</si>
  <si>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</si>
  <si>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</si>
  <si>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</si>
  <si>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</si>
  <si>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</si>
  <si>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</si>
  <si>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</si>
  <si>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</si>
  <si>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</si>
  <si>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</si>
  <si>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</si>
  <si>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</si>
  <si>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</si>
  <si>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</si>
  <si>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</si>
  <si>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</si>
  <si>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</si>
  <si>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</si>
  <si>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</si>
  <si>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</si>
  <si>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</si>
  <si>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</si>
  <si>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</si>
  <si>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</si>
  <si>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</si>
  <si>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</si>
  <si>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</si>
  <si>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</si>
  <si>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</si>
  <si>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</si>
  <si>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</si>
  <si>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</si>
  <si>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</si>
  <si>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</si>
  <si>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</si>
  <si>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</si>
  <si>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</si>
  <si>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</si>
  <si>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</si>
  <si>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</si>
  <si>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</si>
  <si>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</si>
  <si>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</si>
  <si>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</si>
  <si>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</si>
  <si>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</si>
  <si>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</si>
  <si>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</si>
  <si>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</si>
  <si>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</si>
  <si>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</si>
  <si>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</si>
  <si>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</si>
  <si>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</si>
  <si>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</si>
  <si>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</si>
  <si>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</si>
  <si>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</si>
  <si>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</si>
  <si>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</si>
  <si>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</si>
  <si>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</si>
  <si>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</si>
  <si>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</si>
  <si>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</si>
  <si>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</si>
  <si>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</si>
  <si>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</si>
  <si>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</si>
  <si>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</si>
  <si>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</si>
  <si>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</si>
  <si>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</si>
  <si>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</si>
  <si>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</si>
  <si>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</si>
  <si>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</si>
  <si>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</si>
  <si>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</si>
  <si>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</si>
  <si>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</si>
  <si>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</si>
  <si>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</si>
  <si>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</si>
  <si>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</si>
  <si>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</si>
  <si>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</si>
  <si>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</si>
  <si>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</si>
  <si>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</si>
  <si>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</si>
  <si>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</si>
  <si>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</si>
  <si>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</si>
  <si>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</si>
  <si>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</si>
  <si>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</si>
  <si>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</si>
  <si>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</si>
  <si>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</si>
  <si>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</si>
  <si>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</si>
  <si>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</si>
  <si>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</si>
  <si>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</si>
  <si>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</si>
  <si>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</si>
  <si>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</si>
  <si>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</si>
  <si>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</si>
  <si>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</si>
  <si>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</si>
  <si>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</si>
  <si>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</si>
  <si>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</si>
  <si>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</si>
  <si>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</si>
  <si>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</si>
  <si>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</si>
  <si>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</si>
  <si>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</si>
  <si>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</si>
  <si>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</si>
  <si>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</si>
  <si>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</si>
  <si>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</si>
  <si>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</si>
  <si>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</si>
  <si>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</si>
  <si>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</si>
  <si>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</si>
  <si>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</si>
  <si>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</si>
  <si>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</si>
  <si>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</si>
  <si>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</si>
  <si>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</si>
  <si>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</si>
  <si>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</si>
  <si>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</si>
  <si>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</si>
  <si>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</si>
  <si>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</si>
  <si>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</si>
  <si>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</si>
  <si>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</si>
  <si>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</si>
  <si>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</si>
  <si>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</si>
  <si>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</si>
  <si>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</si>
  <si>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</si>
  <si>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</si>
  <si>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</si>
  <si>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</si>
  <si>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</si>
  <si>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</si>
  <si>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</si>
  <si>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</si>
  <si>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</si>
  <si>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</si>
  <si>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</si>
  <si>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</si>
  <si>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</si>
  <si>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</si>
  <si>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</si>
  <si>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</si>
  <si>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</si>
  <si>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</si>
  <si>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</si>
  <si>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</si>
  <si>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</si>
  <si>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</si>
  <si>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</si>
  <si>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</si>
  <si>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</si>
  <si>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</si>
  <si>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</si>
  <si>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</si>
  <si>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</si>
  <si>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</si>
  <si>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</si>
  <si>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</si>
  <si>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</si>
  <si>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</si>
  <si>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</si>
  <si>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</si>
  <si>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</si>
  <si>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</si>
  <si>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</si>
  <si>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</si>
  <si>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</si>
  <si>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</si>
  <si>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</si>
  <si>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</si>
  <si>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</si>
  <si>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</si>
  <si>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</si>
  <si>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</si>
  <si>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</si>
  <si>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</si>
  <si>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</si>
  <si>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</si>
  <si>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</si>
  <si>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</si>
  <si>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</si>
  <si>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</si>
  <si>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</si>
  <si>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</si>
  <si>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</si>
  <si>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</si>
  <si>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</si>
  <si>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</si>
  <si>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</si>
  <si>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</si>
  <si>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</si>
  <si>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</si>
  <si>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</si>
  <si>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</si>
  <si>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</si>
  <si>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</si>
  <si>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</si>
  <si>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</si>
  <si>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</si>
  <si>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</si>
  <si>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</si>
  <si>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</si>
  <si>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</si>
  <si>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</si>
  <si>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</si>
  <si>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</si>
  <si>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</si>
  <si>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</si>
  <si>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</si>
  <si>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</si>
  <si>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</si>
  <si>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</si>
  <si>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</si>
  <si>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</si>
  <si>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</si>
  <si>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</si>
  <si>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</si>
  <si>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</si>
  <si>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</si>
  <si>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</si>
  <si>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</si>
  <si>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</si>
  <si>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</si>
  <si>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</si>
  <si>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</si>
  <si>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</si>
  <si>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</si>
  <si>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</si>
  <si>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</si>
  <si>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</si>
  <si>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</si>
  <si>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</si>
  <si>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</si>
  <si>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</si>
  <si>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</si>
  <si>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</si>
  <si>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</si>
  <si>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</si>
  <si>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</si>
  <si>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</si>
  <si>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</si>
  <si>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</si>
  <si>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</si>
  <si>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</si>
  <si>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</si>
  <si>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</si>
  <si>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</si>
  <si>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</si>
  <si>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</si>
  <si>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</si>
  <si>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</si>
  <si>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</si>
  <si>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</si>
  <si>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</si>
  <si>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</si>
  <si>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</si>
  <si>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</si>
  <si>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</si>
  <si>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</si>
  <si>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</si>
  <si>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</si>
  <si>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</si>
  <si>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</si>
  <si>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</si>
  <si>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</si>
  <si>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</si>
  <si>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</si>
  <si>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</si>
  <si>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</si>
  <si>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</si>
  <si>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</si>
  <si>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</si>
  <si>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</si>
  <si>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</si>
  <si>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</si>
  <si>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</si>
  <si>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</si>
  <si>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</si>
  <si>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</si>
  <si>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</si>
  <si>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</si>
  <si>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</si>
  <si>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</si>
  <si>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</si>
  <si>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</si>
  <si>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</si>
  <si>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</si>
  <si>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</si>
  <si>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</si>
  <si>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</si>
  <si>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</si>
  <si>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</si>
  <si>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</si>
  <si>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</si>
  <si>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</si>
  <si>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</si>
  <si>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</si>
  <si>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</si>
  <si>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</si>
  <si>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</si>
  <si>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</si>
  <si>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</si>
  <si>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</si>
  <si>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</si>
  <si>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</si>
  <si>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</si>
  <si>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</si>
  <si>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</si>
  <si>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</si>
  <si>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</si>
  <si>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</si>
  <si>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</si>
  <si>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</si>
  <si>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</si>
  <si>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</si>
  <si>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</si>
  <si>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</si>
  <si>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</si>
  <si>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</si>
  <si>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</si>
  <si>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</si>
  <si>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</si>
  <si>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</si>
  <si>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</si>
  <si>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</si>
  <si>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</si>
  <si>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</si>
  <si>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</si>
  <si>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</si>
  <si>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</si>
  <si>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</si>
  <si>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</si>
  <si>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</si>
  <si>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</si>
  <si>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</si>
  <si>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</si>
  <si>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</si>
  <si>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</si>
  <si>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</si>
  <si>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</si>
  <si>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</si>
  <si>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</si>
  <si>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</si>
  <si>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</si>
  <si>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</si>
  <si>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</si>
  <si>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</si>
  <si>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</si>
  <si>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</si>
  <si>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</si>
  <si>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</si>
  <si>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</si>
  <si>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</si>
  <si>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</si>
  <si>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</si>
  <si>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</si>
  <si>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</si>
  <si>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</si>
  <si>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</si>
  <si>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</si>
  <si>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</si>
  <si>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</si>
  <si>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</si>
  <si>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</si>
  <si>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</si>
  <si>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</si>
  <si>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</si>
  <si>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</si>
  <si>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</si>
  <si>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</si>
  <si>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</si>
  <si>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</si>
  <si>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</si>
  <si>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</si>
  <si>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</si>
  <si>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</si>
  <si>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</si>
  <si>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</si>
  <si>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</si>
  <si>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</si>
  <si>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</si>
  <si>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</si>
  <si>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</si>
  <si>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</si>
  <si>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</si>
  <si>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</si>
  <si>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</si>
  <si>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</si>
  <si>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</si>
  <si>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</si>
  <si>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</si>
  <si>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</si>
  <si>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</si>
  <si>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</si>
  <si>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</si>
  <si>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</si>
  <si>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</si>
  <si>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</si>
  <si>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</si>
  <si>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</si>
  <si>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</si>
  <si>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</si>
  <si>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</si>
  <si>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</si>
  <si>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</si>
  <si>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</si>
  <si>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</si>
  <si>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</si>
  <si>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</si>
  <si>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</si>
  <si>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</si>
  <si>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</si>
  <si>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</si>
  <si>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</si>
  <si>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</si>
  <si>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</si>
  <si>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</si>
  <si>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</si>
  <si>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</si>
  <si>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</si>
  <si>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</si>
  <si>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</si>
  <si>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</si>
  <si>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</si>
  <si>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</si>
  <si>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</si>
  <si>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</si>
  <si>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</si>
  <si>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</si>
  <si>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</si>
  <si>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</si>
  <si>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</si>
  <si>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</si>
  <si>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</si>
  <si>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</si>
  <si>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</si>
  <si>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</si>
  <si>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</si>
  <si>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</si>
  <si>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</si>
  <si>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</si>
  <si>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</si>
  <si>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</si>
  <si>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</si>
  <si>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</si>
  <si>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</si>
  <si>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</si>
  <si>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</si>
  <si>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</si>
  <si>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</si>
  <si>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</si>
  <si>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</si>
  <si>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</si>
  <si>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</si>
  <si>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</si>
  <si>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</si>
  <si>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</si>
  <si>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</si>
  <si>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</si>
  <si>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</si>
  <si>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</si>
  <si>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</si>
  <si>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</si>
  <si>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</si>
  <si>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</si>
  <si>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</si>
  <si>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</si>
  <si>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</si>
  <si>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</si>
  <si>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</si>
  <si>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</si>
  <si>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</si>
  <si>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</si>
  <si>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</si>
  <si>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</si>
  <si>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</si>
  <si>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</si>
  <si>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</si>
  <si>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</si>
  <si>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</si>
  <si>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</si>
  <si>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</si>
  <si>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</si>
  <si>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</si>
  <si>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</si>
  <si>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</si>
  <si>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</si>
  <si>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</si>
  <si>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</si>
  <si>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</si>
  <si>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</si>
  <si>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</si>
  <si>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</si>
  <si>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</si>
  <si>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</si>
  <si>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</si>
  <si>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</si>
  <si>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</si>
  <si>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</si>
  <si>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</si>
  <si>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</si>
  <si>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</si>
  <si>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</si>
  <si>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</si>
  <si>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</si>
  <si>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</si>
  <si>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</si>
  <si>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</si>
  <si>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</si>
  <si>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</si>
  <si>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</si>
  <si>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</si>
  <si>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</si>
  <si>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</si>
  <si>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</si>
  <si>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</si>
  <si>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</si>
  <si>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</si>
  <si>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</si>
  <si>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</si>
  <si>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</si>
  <si>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</si>
  <si>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</si>
  <si>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</si>
  <si>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</si>
  <si>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</si>
  <si>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</si>
  <si>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</si>
  <si>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</si>
  <si>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</si>
  <si>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</si>
  <si>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</si>
  <si>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</si>
  <si>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</si>
  <si>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</si>
  <si>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</si>
  <si>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</si>
  <si>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</si>
  <si>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</si>
  <si>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</si>
  <si>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</si>
  <si>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</si>
  <si>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</si>
  <si>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</si>
  <si>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</si>
  <si>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</si>
  <si>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</si>
  <si>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</si>
  <si>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</si>
  <si>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</si>
  <si>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</si>
  <si>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</si>
  <si>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</si>
  <si>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</si>
  <si>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</si>
  <si>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</si>
  <si>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</si>
  <si>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</si>
  <si>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</si>
  <si>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</si>
  <si>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</si>
  <si>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</si>
  <si>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</si>
  <si>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</si>
  <si>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</si>
  <si>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</si>
  <si>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</si>
  <si>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</si>
  <si>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</si>
  <si>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</si>
  <si>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</si>
  <si>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</si>
  <si>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</si>
  <si>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</si>
  <si>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</si>
  <si>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</si>
  <si>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</si>
  <si>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</si>
  <si>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</si>
  <si>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</si>
  <si>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</si>
  <si>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</si>
  <si>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</si>
  <si>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</si>
  <si>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</si>
  <si>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</si>
  <si>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</si>
  <si>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</si>
  <si>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</si>
  <si>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</si>
  <si>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</si>
  <si>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</si>
  <si>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</si>
  <si>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</si>
  <si>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</si>
  <si>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</si>
  <si>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</si>
  <si>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</si>
  <si>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</si>
  <si>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</si>
  <si>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</si>
  <si>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</si>
  <si>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</si>
  <si>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</si>
  <si>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</si>
  <si>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</si>
  <si>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</si>
  <si>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</si>
  <si>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</si>
  <si>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</si>
  <si>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</si>
  <si>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</si>
  <si>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</si>
  <si>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</si>
  <si>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</si>
  <si>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</si>
  <si>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</si>
  <si>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</si>
  <si>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</si>
  <si>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</si>
  <si>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</si>
  <si>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</si>
  <si>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</si>
  <si>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</si>
  <si>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</si>
  <si>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</si>
  <si>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</si>
  <si>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</si>
  <si>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</si>
  <si>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</si>
  <si>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</si>
  <si>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</si>
  <si>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</si>
  <si>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</si>
  <si>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</si>
  <si>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</si>
  <si>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</si>
  <si>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</si>
  <si>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</si>
  <si>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</si>
  <si>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</si>
  <si>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</si>
  <si>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</si>
  <si>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</si>
  <si>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</si>
  <si>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</si>
  <si>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</si>
  <si>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</si>
  <si>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</si>
  <si>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</si>
  <si>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</si>
  <si>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</si>
  <si>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</si>
  <si>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</si>
  <si>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</si>
  <si>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</si>
  <si>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</si>
  <si>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</si>
  <si>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</si>
  <si>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</si>
  <si>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</si>
  <si>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</si>
  <si>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</si>
  <si>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</si>
  <si>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</si>
  <si>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</si>
  <si>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</si>
  <si>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</si>
  <si>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</si>
  <si>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</si>
  <si>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</si>
  <si>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</si>
  <si>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</si>
  <si>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</si>
  <si>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</si>
  <si>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</si>
  <si>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</si>
  <si>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</si>
  <si>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</si>
  <si>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</si>
  <si>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</si>
  <si>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</si>
  <si>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</si>
  <si>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</si>
  <si>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</si>
  <si>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</si>
  <si>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</si>
  <si>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</si>
  <si>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</si>
  <si>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</si>
  <si>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</si>
  <si>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</si>
  <si>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</si>
  <si>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</si>
  <si>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</si>
  <si>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</si>
  <si>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</si>
  <si>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</si>
  <si>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</si>
  <si>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</si>
  <si>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</si>
  <si>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</si>
  <si>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</si>
  <si>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</si>
  <si>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</si>
  <si>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</si>
  <si>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</si>
  <si>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</si>
  <si>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</si>
  <si>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</si>
  <si>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</si>
  <si>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</si>
  <si>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</si>
  <si>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</si>
  <si>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</si>
  <si>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</si>
  <si>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</si>
  <si>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</si>
  <si>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</si>
  <si>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</si>
  <si>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</si>
  <si>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</si>
  <si>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</si>
  <si>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</si>
  <si>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</si>
  <si>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</si>
  <si>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</si>
  <si>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</si>
  <si>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</si>
  <si>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</si>
  <si>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</si>
  <si>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</si>
  <si>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</si>
  <si>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</si>
  <si>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</si>
  <si>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</si>
  <si>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</si>
  <si>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</si>
  <si>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</si>
  <si>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</si>
  <si>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</si>
  <si>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</si>
  <si>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</si>
  <si>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</si>
  <si>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</si>
  <si>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</si>
  <si>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</si>
  <si>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</si>
  <si>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</si>
  <si>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</si>
  <si>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</si>
  <si>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</si>
  <si>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</si>
  <si>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</si>
  <si>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</si>
  <si>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</si>
  <si>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</si>
  <si>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</si>
  <si>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</si>
  <si>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</si>
  <si>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</si>
  <si>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</si>
  <si>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</si>
  <si>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</si>
  <si>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</si>
  <si>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</si>
  <si>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</si>
  <si>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</si>
  <si>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</si>
  <si>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</si>
  <si>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</si>
  <si>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</si>
  <si>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</si>
  <si>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</si>
  <si>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</si>
  <si>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</si>
  <si>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</si>
  <si>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</si>
  <si>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</si>
  <si>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</si>
  <si>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</si>
  <si>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</si>
  <si>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</si>
  <si>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</si>
  <si>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</si>
  <si>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</si>
  <si>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</si>
  <si>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</si>
  <si>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</si>
  <si>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</si>
  <si>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</si>
  <si>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</si>
  <si>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</si>
  <si>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</si>
  <si>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</si>
  <si>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</si>
  <si>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</si>
  <si>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</si>
  <si>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</si>
  <si>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</si>
  <si>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</si>
  <si>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</si>
  <si>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</si>
  <si>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</si>
  <si>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</si>
  <si>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</si>
  <si>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</si>
  <si>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</si>
  <si>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</si>
  <si>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</si>
  <si>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</si>
  <si>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</si>
  <si>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</si>
  <si>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</si>
  <si>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</si>
  <si>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</si>
  <si>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</si>
  <si>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</si>
  <si>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</si>
  <si>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</si>
  <si>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</si>
  <si>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</si>
  <si>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</si>
  <si>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</si>
  <si>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</si>
  <si>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</si>
  <si>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</si>
  <si>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</si>
  <si>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</si>
  <si>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</si>
  <si>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</si>
  <si>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</si>
  <si>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</si>
  <si>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</si>
  <si>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</si>
  <si>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</si>
  <si>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</si>
  <si>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</si>
  <si>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</si>
  <si>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</si>
  <si>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</si>
  <si>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</si>
  <si>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</si>
  <si>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</si>
  <si>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</si>
  <si>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</si>
  <si>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</si>
  <si>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</si>
  <si>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</si>
  <si>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</si>
  <si>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</si>
  <si>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</si>
  <si>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</si>
  <si>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</si>
  <si>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</si>
  <si>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</si>
  <si>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</si>
  <si>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</si>
  <si>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</si>
  <si>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</si>
  <si>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</si>
  <si>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</si>
  <si>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</si>
  <si>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</si>
  <si>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</si>
  <si>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</si>
  <si>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</si>
  <si>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</si>
  <si>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</si>
  <si>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</si>
  <si>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</si>
  <si>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</si>
  <si>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</si>
  <si>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</si>
  <si>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</si>
  <si>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</si>
  <si>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</si>
  <si>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</si>
  <si>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</si>
  <si>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</si>
  <si>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</si>
  <si>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</si>
  <si>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</si>
  <si>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</si>
  <si>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</si>
  <si>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</si>
  <si>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</si>
  <si>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</si>
  <si>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</si>
  <si>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</si>
  <si>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</si>
  <si>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</si>
  <si>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</si>
  <si>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</si>
  <si>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</si>
  <si>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</si>
  <si>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</si>
  <si>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</si>
  <si>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</si>
  <si>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</si>
  <si>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</si>
  <si>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</si>
  <si>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</si>
  <si>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</si>
  <si>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</si>
  <si>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</si>
  <si>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</si>
  <si>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</si>
  <si>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</si>
  <si>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</si>
  <si>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</si>
  <si>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</si>
  <si>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</si>
  <si>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</si>
  <si>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</si>
  <si>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</si>
  <si>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</si>
  <si>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</si>
  <si>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</si>
  <si>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</si>
  <si>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</si>
  <si>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</si>
  <si>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</si>
  <si>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</si>
  <si>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</si>
  <si>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</si>
  <si>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</si>
  <si>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</si>
  <si>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</si>
  <si>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</si>
  <si>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</si>
  <si>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</si>
  <si>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</si>
  <si>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</si>
  <si>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</si>
  <si>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</si>
  <si>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</si>
  <si>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</si>
  <si>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</si>
  <si>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</si>
  <si>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</si>
  <si>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</si>
  <si>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</si>
  <si>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</si>
  <si>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</si>
  <si>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</si>
  <si>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</si>
  <si>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</si>
  <si>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</si>
  <si>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</si>
  <si>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</si>
  <si>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</si>
  <si>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</si>
  <si>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</si>
  <si>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</si>
  <si>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</si>
  <si>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</si>
  <si>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</si>
  <si>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</si>
  <si>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</si>
  <si>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</si>
  <si>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</si>
  <si>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</si>
  <si>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</si>
  <si>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</si>
  <si>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</si>
  <si>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</si>
  <si>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</si>
  <si>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</si>
  <si>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</si>
  <si>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</si>
  <si>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</si>
  <si>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</si>
  <si>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</si>
  <si>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</si>
  <si>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</si>
  <si>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</si>
  <si>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</si>
  <si>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</si>
  <si>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</si>
  <si>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</si>
  <si>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</si>
  <si>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</si>
  <si>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</si>
  <si>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</si>
  <si>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</si>
  <si>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</si>
  <si>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</si>
  <si>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</si>
  <si>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</si>
  <si>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</si>
  <si>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</si>
  <si>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</si>
  <si>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</si>
  <si>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</si>
  <si>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</si>
  <si>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</si>
  <si>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</si>
  <si>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</si>
  <si>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</si>
  <si>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</si>
  <si>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</si>
  <si>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</si>
  <si>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</si>
  <si>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</si>
  <si>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</si>
  <si>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</si>
  <si>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</si>
  <si>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</si>
  <si>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</si>
  <si>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</si>
  <si>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</si>
  <si>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</si>
  <si>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</si>
  <si>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</si>
  <si>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</si>
  <si>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</si>
  <si>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</si>
  <si>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</si>
  <si>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</si>
  <si>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</si>
  <si>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</si>
  <si>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</si>
  <si>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</si>
  <si>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</si>
  <si>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</si>
  <si>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</si>
  <si>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</si>
  <si>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</si>
  <si>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</si>
  <si>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</si>
  <si>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</si>
  <si>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</si>
  <si>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</si>
  <si>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</si>
  <si>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</si>
  <si>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</si>
  <si>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</si>
  <si>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</si>
  <si>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</si>
  <si>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</si>
  <si>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</si>
  <si>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</si>
  <si>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</si>
  <si>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</si>
  <si>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</si>
  <si>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</si>
  <si>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</si>
  <si>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</si>
  <si>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</si>
  <si>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</si>
  <si>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</si>
  <si>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</si>
  <si>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</si>
  <si>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</si>
  <si>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</si>
  <si>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</si>
  <si>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</si>
  <si>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</si>
  <si>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</si>
  <si>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</si>
  <si>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</si>
  <si>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</si>
  <si>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</si>
  <si>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</si>
  <si>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</si>
  <si>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</si>
  <si>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</si>
  <si>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</si>
  <si>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</si>
  <si>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</si>
  <si>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</si>
  <si>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</si>
  <si>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</si>
  <si>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</si>
  <si>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</si>
  <si>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</si>
  <si>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</si>
  <si>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</si>
  <si>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</si>
  <si>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</si>
  <si>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</si>
  <si>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</si>
  <si>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</si>
  <si>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</si>
  <si>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</si>
  <si>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</si>
  <si>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</si>
  <si>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</si>
  <si>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</si>
  <si>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</si>
  <si>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</si>
  <si>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</si>
  <si>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</si>
  <si>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</si>
  <si>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</si>
  <si>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</si>
  <si>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</si>
  <si>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</si>
  <si>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</si>
  <si>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</si>
  <si>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</si>
  <si>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</si>
  <si>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</si>
  <si>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</si>
  <si>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</si>
  <si>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</si>
  <si>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</si>
  <si>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</si>
  <si>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</si>
  <si>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</si>
  <si>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</si>
  <si>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</si>
  <si>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</si>
  <si>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</si>
  <si>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</si>
  <si>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</si>
  <si>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</si>
  <si>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</si>
  <si>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</si>
  <si>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</si>
  <si>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</si>
  <si>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</si>
  <si>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</si>
  <si>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</si>
  <si>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</si>
  <si>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</si>
  <si>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</si>
  <si>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</si>
  <si>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</si>
  <si>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</si>
  <si>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</si>
  <si>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</si>
  <si>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</si>
  <si>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</si>
  <si>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</si>
  <si>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</si>
  <si>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</si>
  <si>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</si>
  <si>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</si>
  <si>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</si>
  <si>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</si>
  <si>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</si>
  <si>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</si>
  <si>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</si>
  <si>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</si>
  <si>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</si>
  <si>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</si>
  <si>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</si>
  <si>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</si>
  <si>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</si>
  <si>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</si>
  <si>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</si>
  <si>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</si>
  <si>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</si>
  <si>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</si>
  <si>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</si>
  <si>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</si>
  <si>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</si>
  <si>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</si>
  <si>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</si>
  <si>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</si>
  <si>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</si>
  <si>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</si>
  <si>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</si>
  <si>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</si>
  <si>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</si>
  <si>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</si>
  <si>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</si>
  <si>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</si>
  <si>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</si>
  <si>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</si>
  <si>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</si>
  <si>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</si>
  <si>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</si>
  <si>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</si>
  <si>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</si>
  <si>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</si>
  <si>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</si>
  <si>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</si>
  <si>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</si>
  <si>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</si>
  <si>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</si>
  <si>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</si>
  <si>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</si>
  <si>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</si>
  <si>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</si>
  <si>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</si>
  <si>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</si>
  <si>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</si>
  <si>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</si>
  <si>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</si>
  <si>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</si>
  <si>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</si>
  <si>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</si>
  <si>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</si>
  <si>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</si>
  <si>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</si>
  <si>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</si>
  <si>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</si>
  <si>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</si>
  <si>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</si>
  <si>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</si>
  <si>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</si>
  <si>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</si>
  <si>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</si>
  <si>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</si>
  <si>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</si>
  <si>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</si>
  <si>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</si>
  <si>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</si>
  <si>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</si>
  <si>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</si>
  <si>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</si>
  <si>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</si>
  <si>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</si>
  <si>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</si>
  <si>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</si>
  <si>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</si>
  <si>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</si>
  <si>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</si>
  <si>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</si>
  <si>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</si>
  <si>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</si>
  <si>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</si>
  <si>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</si>
  <si>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</si>
  <si>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</si>
  <si>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</si>
  <si>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</si>
  <si>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</si>
  <si>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</si>
  <si>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</si>
  <si>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</si>
  <si>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</si>
  <si>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</si>
  <si>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</si>
  <si>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</si>
  <si>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</si>
  <si>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</si>
  <si>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</si>
  <si>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</si>
  <si>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</si>
  <si>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</si>
  <si>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</si>
  <si>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</si>
  <si>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</si>
  <si>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</si>
  <si>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</si>
  <si>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</si>
  <si>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</si>
  <si>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</si>
  <si>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</si>
  <si>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</si>
  <si>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</si>
  <si>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</si>
  <si>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</si>
  <si>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</si>
  <si>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</si>
  <si>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</si>
  <si>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</si>
  <si>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</si>
  <si>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</si>
  <si>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</si>
  <si>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</si>
  <si>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</si>
  <si>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</si>
  <si>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</si>
  <si>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</si>
  <si>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</si>
  <si>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</si>
  <si>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</si>
  <si>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</si>
  <si>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</si>
  <si>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</si>
  <si>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</si>
  <si>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</si>
  <si>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</si>
  <si>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</si>
  <si>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</si>
  <si>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</si>
  <si>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</si>
  <si>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</si>
  <si>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</si>
  <si>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</si>
  <si>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</si>
  <si>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</si>
  <si>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</si>
  <si>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</si>
  <si>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</si>
  <si>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</si>
  <si>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</si>
  <si>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</si>
  <si>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</si>
  <si>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</si>
  <si>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</si>
  <si>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</si>
  <si>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</si>
  <si>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</si>
  <si>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</si>
  <si>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</si>
  <si>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</si>
  <si>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</si>
  <si>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</si>
  <si>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</si>
  <si>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</si>
  <si>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</si>
  <si>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</si>
  <si>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</si>
  <si>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</si>
  <si>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</si>
  <si>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</si>
  <si>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</si>
  <si>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</si>
  <si>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</si>
  <si>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</si>
  <si>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</si>
  <si>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</si>
  <si>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</si>
  <si>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</si>
  <si>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</si>
  <si>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</si>
  <si>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</si>
  <si>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</si>
  <si>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</si>
  <si>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</si>
  <si>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</si>
  <si>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</si>
  <si>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</si>
  <si>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</si>
  <si>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</si>
  <si>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</si>
  <si>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</si>
  <si>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</si>
  <si>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</si>
  <si>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</si>
  <si>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</si>
  <si>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</si>
  <si>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</si>
  <si>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</si>
  <si>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</si>
  <si>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</si>
  <si>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</si>
  <si>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</si>
  <si>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</si>
  <si>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</si>
  <si>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</si>
  <si>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</si>
  <si>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</si>
  <si>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</si>
  <si>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</si>
  <si>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</si>
  <si>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</si>
  <si>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</si>
  <si>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</si>
  <si>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</si>
  <si>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</si>
  <si>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</si>
  <si>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</si>
  <si>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</si>
  <si>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</si>
  <si>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</si>
  <si>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</si>
  <si>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</si>
  <si>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</si>
  <si>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</si>
  <si>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</si>
  <si>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</si>
  <si>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</si>
  <si>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</si>
  <si>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</si>
  <si>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</si>
  <si>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</si>
  <si>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</si>
  <si>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</si>
  <si>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</si>
  <si>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</si>
  <si>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</si>
  <si>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</si>
  <si>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</si>
  <si>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</si>
  <si>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</si>
  <si>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</si>
  <si>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</si>
  <si>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</si>
  <si>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</si>
  <si>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</si>
  <si>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</si>
  <si>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</si>
  <si>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</si>
  <si>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</si>
  <si>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</si>
  <si>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</si>
  <si>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</si>
  <si>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</si>
  <si>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</si>
  <si>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</si>
  <si>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</si>
  <si>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</si>
  <si>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</si>
  <si>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</si>
  <si>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</si>
  <si>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</si>
  <si>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</si>
  <si>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</si>
  <si>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</si>
  <si>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</si>
  <si>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</si>
  <si>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</si>
  <si>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</si>
  <si>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</si>
  <si>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</si>
  <si>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</si>
  <si>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</si>
  <si>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</si>
  <si>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</si>
  <si>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</si>
  <si>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</si>
  <si>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</si>
  <si>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</si>
  <si>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</si>
  <si>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</si>
  <si>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</si>
  <si>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</si>
  <si>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</si>
  <si>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</si>
  <si>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</si>
  <si>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</si>
  <si>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</si>
  <si>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</si>
  <si>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</si>
  <si>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</si>
  <si>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</si>
  <si>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</si>
  <si>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</si>
  <si>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</si>
  <si>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</si>
  <si>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</si>
  <si>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</si>
  <si>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</si>
  <si>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</si>
  <si>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</si>
  <si>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</si>
  <si>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</si>
  <si>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</si>
  <si>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</si>
  <si>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</si>
  <si>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</si>
  <si>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</si>
  <si>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</si>
  <si>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</si>
  <si>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</si>
  <si>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</si>
  <si>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</si>
  <si>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</si>
  <si>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</si>
  <si>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</si>
  <si>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</si>
  <si>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</si>
  <si>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</si>
  <si>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</si>
  <si>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</si>
  <si>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</si>
  <si>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</si>
  <si>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</si>
  <si>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</si>
  <si>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</si>
  <si>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</si>
  <si>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</si>
  <si>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</si>
  <si>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</si>
  <si>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</si>
  <si>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</si>
  <si>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</si>
  <si>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</si>
  <si>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</si>
  <si>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</si>
  <si>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</si>
  <si>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</si>
  <si>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</si>
  <si>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</si>
  <si>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</si>
  <si>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</si>
  <si>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</si>
  <si>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</si>
  <si>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</si>
  <si>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</si>
  <si>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</si>
  <si>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</si>
  <si>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</si>
  <si>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</si>
  <si>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</si>
  <si>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</si>
  <si>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</si>
  <si>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</si>
  <si>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</si>
  <si>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</si>
  <si>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</si>
  <si>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</si>
  <si>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</si>
  <si>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</si>
  <si>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</si>
  <si>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</si>
  <si>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</si>
  <si>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</si>
  <si>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</si>
  <si>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</si>
  <si>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</si>
  <si>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</si>
  <si>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</si>
  <si>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</si>
  <si>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</si>
  <si>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</si>
  <si>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</si>
  <si>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</si>
  <si>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</si>
  <si>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</si>
  <si>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</si>
  <si>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</si>
  <si>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</si>
  <si>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</si>
  <si>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</si>
  <si>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</si>
  <si>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</si>
  <si>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</si>
  <si>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</si>
  <si>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</si>
  <si>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</si>
  <si>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</si>
  <si>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</si>
  <si>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</si>
  <si>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</si>
  <si>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</si>
  <si>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</si>
  <si>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</si>
  <si>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</si>
  <si>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</si>
  <si>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</si>
  <si>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</si>
  <si>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</si>
  <si>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</si>
  <si>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</si>
  <si>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</si>
  <si>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</si>
  <si>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</si>
  <si>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</si>
  <si>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</si>
  <si>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</si>
  <si>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</si>
  <si>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</si>
  <si>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</si>
  <si>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</si>
  <si>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</si>
  <si>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</si>
  <si>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</si>
  <si>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</si>
  <si>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</si>
  <si>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</si>
  <si>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</si>
  <si>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</si>
  <si>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</si>
  <si>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</si>
  <si>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</si>
  <si>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</si>
  <si>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</si>
  <si>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</si>
  <si>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</si>
  <si>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</si>
  <si>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</si>
  <si>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</si>
  <si>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</si>
  <si>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</si>
  <si>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</si>
  <si>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</si>
  <si>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</si>
  <si>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</si>
  <si>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</si>
  <si>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</si>
  <si>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</si>
  <si>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</si>
  <si>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</si>
  <si>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</si>
  <si>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</si>
  <si>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</si>
  <si>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</si>
  <si>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</si>
  <si>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</si>
  <si>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</si>
  <si>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</si>
  <si>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</si>
  <si>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</si>
  <si>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</si>
  <si>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</si>
  <si>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</si>
  <si>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</si>
  <si>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</si>
  <si>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</si>
  <si>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</si>
  <si>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</si>
  <si>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</si>
  <si>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</si>
  <si>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</si>
  <si>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</si>
  <si>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</si>
  <si>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</si>
  <si>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</si>
  <si>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</si>
  <si>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</si>
  <si>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</si>
  <si>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</si>
  <si>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</si>
  <si>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</si>
  <si>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</si>
  <si>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</si>
  <si>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</si>
  <si>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</si>
  <si>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</si>
  <si>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</si>
  <si>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</si>
  <si>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</si>
  <si>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</si>
  <si>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</si>
  <si>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</si>
  <si>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</si>
  <si>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</si>
  <si>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</si>
  <si>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</si>
  <si>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</si>
  <si>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</si>
  <si>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</si>
  <si>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</si>
  <si>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</si>
  <si>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</si>
  <si>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</si>
  <si>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</si>
  <si>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</si>
  <si>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</si>
  <si>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</si>
  <si>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</si>
  <si>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</si>
  <si>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</si>
  <si>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</si>
  <si>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</si>
  <si>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</si>
  <si>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</si>
  <si>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</si>
  <si>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</si>
  <si>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</si>
  <si>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</si>
  <si>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</si>
  <si>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</si>
  <si>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</si>
  <si>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</si>
  <si>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</si>
  <si>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</si>
  <si>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</si>
  <si>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</si>
  <si>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</si>
  <si>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</si>
  <si>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</si>
  <si>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</si>
  <si>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</si>
  <si>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</si>
  <si>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</si>
  <si>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</si>
  <si>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</si>
  <si>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</si>
  <si>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</si>
  <si>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</si>
  <si>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</si>
  <si>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</si>
  <si>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</si>
  <si>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</si>
  <si>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</si>
  <si>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</si>
  <si>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</si>
  <si>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</si>
  <si>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</si>
  <si>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</si>
  <si>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</si>
  <si>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</si>
  <si>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</si>
  <si>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</si>
  <si>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</si>
  <si>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</si>
  <si>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</si>
  <si>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</si>
  <si>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</si>
  <si>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</si>
  <si>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</si>
  <si>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</si>
  <si>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</si>
  <si>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</si>
  <si>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</si>
  <si>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</si>
  <si>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</si>
  <si>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</si>
  <si>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</si>
  <si>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</si>
  <si>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</si>
  <si>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</si>
  <si>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</si>
  <si>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</si>
  <si>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</si>
  <si>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</si>
  <si>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</si>
  <si>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</si>
  <si>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</si>
  <si>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</si>
  <si>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</si>
  <si>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</si>
  <si>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</si>
  <si>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</si>
  <si>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</si>
  <si>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</si>
  <si>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</si>
  <si>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</si>
  <si>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</si>
  <si>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</si>
  <si>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</si>
  <si>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</si>
  <si>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</si>
  <si>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</si>
  <si>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</si>
  <si>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</si>
  <si>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</si>
  <si>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</si>
  <si>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</si>
  <si>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</si>
  <si>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</si>
  <si>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</si>
  <si>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</si>
  <si>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</si>
  <si>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</si>
  <si>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</si>
  <si>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</si>
  <si>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</si>
  <si>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</si>
  <si>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</si>
  <si>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</si>
  <si>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</si>
  <si>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</si>
  <si>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</si>
  <si>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</si>
  <si>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</si>
  <si>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</si>
  <si>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</si>
  <si>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</si>
  <si>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</si>
  <si>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</si>
  <si>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</si>
  <si>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</si>
  <si>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</si>
  <si>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</si>
  <si>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</si>
  <si>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</si>
  <si>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</si>
  <si>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</si>
  <si>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</si>
  <si>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</si>
  <si>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</si>
  <si>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</si>
  <si>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</si>
  <si>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</si>
  <si>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</si>
  <si>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</si>
  <si>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</si>
  <si>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</si>
  <si>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</si>
  <si>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</si>
  <si>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</si>
  <si>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</si>
  <si>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</si>
  <si>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</si>
  <si>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</si>
  <si>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</si>
  <si>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</si>
  <si>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</si>
  <si>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</si>
  <si>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</si>
  <si>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</si>
  <si>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</si>
  <si>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</si>
  <si>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</si>
  <si>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</si>
  <si>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</si>
  <si>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</si>
  <si>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</si>
  <si>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</si>
  <si>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</si>
  <si>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</si>
  <si>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</si>
  <si>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</si>
  <si>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</si>
  <si>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</si>
  <si>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</si>
  <si>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</si>
  <si>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</si>
  <si>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</si>
  <si>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</si>
  <si>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</si>
  <si>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</si>
  <si>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</si>
  <si>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</si>
  <si>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</si>
  <si>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</si>
  <si>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</si>
  <si>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</si>
  <si>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</si>
  <si>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</si>
  <si>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</si>
  <si>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</si>
  <si>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</si>
  <si>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</si>
  <si>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</si>
  <si>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</si>
  <si>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</si>
  <si>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</si>
  <si>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</si>
  <si>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</si>
  <si>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</si>
  <si>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</si>
  <si>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</si>
  <si>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</si>
  <si>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</si>
  <si>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</si>
  <si>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</si>
  <si>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</si>
  <si>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</si>
  <si>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</si>
  <si>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</si>
  <si>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</si>
  <si>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</si>
  <si>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</si>
  <si>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</si>
  <si>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</si>
  <si>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</si>
  <si>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</si>
  <si>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</si>
  <si>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</si>
  <si>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</si>
  <si>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</si>
  <si>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</si>
  <si>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</si>
  <si>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</si>
  <si>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</si>
  <si>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</si>
  <si>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</si>
  <si>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</si>
  <si>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</si>
  <si>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</si>
  <si>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</si>
  <si>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</si>
  <si>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</si>
  <si>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</si>
  <si>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</si>
  <si>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</si>
  <si>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</si>
  <si>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</si>
  <si>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</si>
  <si>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</si>
  <si>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</si>
  <si>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</si>
  <si>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</si>
  <si>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</si>
  <si>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</si>
  <si>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</si>
  <si>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</si>
  <si>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</si>
  <si>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</si>
  <si>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</si>
  <si>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</si>
  <si>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</si>
  <si>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</si>
  <si>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</si>
  <si>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</si>
  <si>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</si>
  <si>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</si>
  <si>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</si>
  <si>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</si>
  <si>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</si>
  <si>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</si>
  <si>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</si>
  <si>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</si>
  <si>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</si>
  <si>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</si>
  <si>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</si>
  <si>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</si>
  <si>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</si>
  <si>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</si>
  <si>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</si>
  <si>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</si>
  <si>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</si>
  <si>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</si>
  <si>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</si>
  <si>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</si>
  <si>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</si>
  <si>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</si>
  <si>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</si>
  <si>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</si>
  <si>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</si>
  <si>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</si>
  <si>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</si>
  <si>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</si>
  <si>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</si>
  <si>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</si>
  <si>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</si>
  <si>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</si>
  <si>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</si>
  <si>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</si>
  <si>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</si>
  <si>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</si>
  <si>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</si>
  <si>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</si>
  <si>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</si>
  <si>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</si>
  <si>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</si>
  <si>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</si>
  <si>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</si>
  <si>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</si>
  <si>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</si>
  <si>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</si>
  <si>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</si>
  <si>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</si>
  <si>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</si>
  <si>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</si>
  <si>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</si>
  <si>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</si>
  <si>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</si>
  <si>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</si>
  <si>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</si>
  <si>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</si>
  <si>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</si>
  <si>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</si>
  <si>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</si>
  <si>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</si>
  <si>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</si>
  <si>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</si>
  <si>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</si>
  <si>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</si>
  <si>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</si>
  <si>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</si>
  <si>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</si>
  <si>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</si>
  <si>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</si>
  <si>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</si>
  <si>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</si>
  <si>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</si>
  <si>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</si>
  <si>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</si>
  <si>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</si>
  <si>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</si>
  <si>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</si>
  <si>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</si>
  <si>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</si>
  <si>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</si>
  <si>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</si>
  <si>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</si>
  <si>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</si>
  <si>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</si>
  <si>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</si>
  <si>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</si>
  <si>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</si>
  <si>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</si>
  <si>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</si>
  <si>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</si>
  <si>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</si>
  <si>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</si>
  <si>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</si>
  <si>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</si>
  <si>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</si>
  <si>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</si>
  <si>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</si>
  <si>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</si>
  <si>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</si>
  <si>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</si>
  <si>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</si>
  <si>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</si>
  <si>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</si>
  <si>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</si>
  <si>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</si>
  <si>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</si>
  <si>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</si>
  <si>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</si>
  <si>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</si>
  <si>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</si>
  <si>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</si>
  <si>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</si>
  <si>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</si>
  <si>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</si>
  <si>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</si>
  <si>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</si>
  <si>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</si>
  <si>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</si>
  <si>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</si>
  <si>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</si>
  <si>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</si>
  <si>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</si>
  <si>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</si>
  <si>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</si>
  <si>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</si>
  <si>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</si>
  <si>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</si>
  <si>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</si>
  <si>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</si>
  <si>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</si>
  <si>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</si>
  <si>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</si>
  <si>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</si>
  <si>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</si>
  <si>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</si>
  <si>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</si>
  <si>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</si>
  <si>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</si>
  <si>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</si>
  <si>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</si>
  <si>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</si>
  <si>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</si>
  <si>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</si>
  <si>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</si>
  <si>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</si>
  <si>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</si>
  <si>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</si>
  <si>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</si>
  <si>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</si>
  <si>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</si>
  <si>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</si>
  <si>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</si>
  <si>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</si>
  <si>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</si>
  <si>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</si>
  <si>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</si>
  <si>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</si>
  <si>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</si>
  <si>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</si>
  <si>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</si>
  <si>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</si>
  <si>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</si>
  <si>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</si>
  <si>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</si>
  <si>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</si>
  <si>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</si>
  <si>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</si>
  <si>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</si>
  <si>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</si>
  <si>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</si>
  <si>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</si>
  <si>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</si>
  <si>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</si>
  <si>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</si>
  <si>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</si>
  <si>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</si>
  <si>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</si>
  <si>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</si>
  <si>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</si>
  <si>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</si>
  <si>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</si>
  <si>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</si>
  <si>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</si>
  <si>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</si>
  <si>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</si>
  <si>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</si>
  <si>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</si>
  <si>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</si>
  <si>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</si>
  <si>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</si>
  <si>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</si>
  <si>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</si>
  <si>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</si>
  <si>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</si>
  <si>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</si>
  <si>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</si>
  <si>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</si>
  <si>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</si>
  <si>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</si>
  <si>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</si>
  <si>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</si>
  <si>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</si>
  <si>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</si>
  <si>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</si>
  <si>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</si>
  <si>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</si>
  <si>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</si>
  <si>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</si>
  <si>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</si>
  <si>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</si>
  <si>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</si>
  <si>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</si>
  <si>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</si>
  <si>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</si>
  <si>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</si>
  <si>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</si>
  <si>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</si>
  <si>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</si>
  <si>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</si>
  <si>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</si>
  <si>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</si>
  <si>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</si>
  <si>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</si>
  <si>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</si>
  <si>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</si>
  <si>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</si>
  <si>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</si>
  <si>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</si>
  <si>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</si>
  <si>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</si>
  <si>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</si>
  <si>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</si>
  <si>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</si>
  <si>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</si>
  <si>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</si>
  <si>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</si>
  <si>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</si>
  <si>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</si>
  <si>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</si>
  <si>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</si>
  <si>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</si>
  <si>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</si>
  <si>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</si>
  <si>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</si>
  <si>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</si>
  <si>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</si>
  <si>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</si>
  <si>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</si>
  <si>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</si>
  <si>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</si>
  <si>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</si>
  <si>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</si>
  <si>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</si>
  <si>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</si>
  <si>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</si>
  <si>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</si>
  <si>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</si>
  <si>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</si>
  <si>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</si>
  <si>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</si>
  <si>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</si>
  <si>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</si>
  <si>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</si>
  <si>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</si>
  <si>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</si>
  <si>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</si>
  <si>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</si>
  <si>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</si>
  <si>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</si>
  <si>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</si>
  <si>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</si>
  <si>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</si>
  <si>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</si>
  <si>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</si>
  <si>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</si>
  <si>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</si>
  <si>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</si>
  <si>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</si>
  <si>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</si>
  <si>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</si>
  <si>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</si>
  <si>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</si>
  <si>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</si>
  <si>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</si>
  <si>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</si>
  <si>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</si>
  <si>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</si>
  <si>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</si>
  <si>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</si>
  <si>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</si>
  <si>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</si>
  <si>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</si>
  <si>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</si>
  <si>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</si>
  <si>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</si>
  <si>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</si>
  <si>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</si>
  <si>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</si>
  <si>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</si>
  <si>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</si>
  <si>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</si>
  <si>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</si>
  <si>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</si>
  <si>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</si>
  <si>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</si>
  <si>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</si>
  <si>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</si>
  <si>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</si>
  <si>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</si>
  <si>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</si>
  <si>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</si>
  <si>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</si>
  <si>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</si>
  <si>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</si>
  <si>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</si>
  <si>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</si>
  <si>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</si>
  <si>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</si>
  <si>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</si>
  <si>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</si>
  <si>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</si>
  <si>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</si>
  <si>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</si>
  <si>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</si>
  <si>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</si>
  <si>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</si>
  <si>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</si>
  <si>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</si>
  <si>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</si>
  <si>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</si>
  <si>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</si>
  <si>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</si>
  <si>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</si>
  <si>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</si>
  <si>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</si>
  <si>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</si>
  <si>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</si>
  <si>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</si>
  <si>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</si>
  <si>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</si>
  <si>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</si>
  <si>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</si>
  <si>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</si>
  <si>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</si>
  <si>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</si>
  <si>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</si>
  <si>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</si>
  <si>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</si>
  <si>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</si>
  <si>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</si>
  <si>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</si>
  <si>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</si>
  <si>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</si>
  <si>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</si>
  <si>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</si>
  <si>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</si>
  <si>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</si>
  <si>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</si>
  <si>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</si>
  <si>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</si>
  <si>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</si>
  <si>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</si>
  <si>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</si>
  <si>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</si>
  <si>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</si>
  <si>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</si>
  <si>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</si>
  <si>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</si>
  <si>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</si>
  <si>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</si>
  <si>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</si>
  <si>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</si>
  <si>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</si>
  <si>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</si>
  <si>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</si>
  <si>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</si>
  <si>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</si>
  <si>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</si>
  <si>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</si>
  <si>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</si>
  <si>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</si>
  <si>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</si>
  <si>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</si>
  <si>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</si>
  <si>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</si>
  <si>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</si>
  <si>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</si>
  <si>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</si>
  <si>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</si>
  <si>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</si>
  <si>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</si>
  <si>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</si>
  <si>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</si>
  <si>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</si>
  <si>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</si>
  <si>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</si>
  <si>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</si>
  <si>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</si>
  <si>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</si>
  <si>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</si>
  <si>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</si>
  <si>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</si>
  <si>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</si>
  <si>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</si>
  <si>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</si>
  <si>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</si>
  <si>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</si>
  <si>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</si>
  <si>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</si>
  <si>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</si>
  <si>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</si>
  <si>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</si>
  <si>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</si>
  <si>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</si>
  <si>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</si>
  <si>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</si>
  <si>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</si>
  <si>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</si>
  <si>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</si>
  <si>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</si>
  <si>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</si>
  <si>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</si>
  <si>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</si>
  <si>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</si>
  <si>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</si>
  <si>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</si>
  <si>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</si>
  <si>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</si>
  <si>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</si>
  <si>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</si>
  <si>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</si>
  <si>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</si>
  <si>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</si>
  <si>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</si>
  <si>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</si>
  <si>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</si>
  <si>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</si>
  <si>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</si>
  <si>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</si>
  <si>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</si>
  <si>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</si>
  <si>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</si>
  <si>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</si>
  <si>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</si>
  <si>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</si>
  <si>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</si>
  <si>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</si>
  <si>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</si>
  <si>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</si>
  <si>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</si>
  <si>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</si>
  <si>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</si>
  <si>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</si>
  <si>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</si>
  <si>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</si>
  <si>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</si>
  <si>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</si>
  <si>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</si>
  <si>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</si>
  <si>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</si>
  <si>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</si>
  <si>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</si>
  <si>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</si>
  <si>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</si>
  <si>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</si>
  <si>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</si>
  <si>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</si>
  <si>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</si>
  <si>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</si>
  <si>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</si>
  <si>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</si>
  <si>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</si>
  <si>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</si>
  <si>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</si>
  <si>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</si>
  <si>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</si>
  <si>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</si>
  <si>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</si>
  <si>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</si>
  <si>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</si>
  <si>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</si>
  <si>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</si>
  <si>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</si>
  <si>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</si>
  <si>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</si>
  <si>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</si>
  <si>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</si>
  <si>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</si>
  <si>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</si>
  <si>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</si>
  <si>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</si>
  <si>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</si>
  <si>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</si>
  <si>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</si>
  <si>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</si>
  <si>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</si>
  <si>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</si>
  <si>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</si>
  <si>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</si>
  <si>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</si>
  <si>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</si>
  <si>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</si>
  <si>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</si>
  <si>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</si>
  <si>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</si>
  <si>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</si>
  <si>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</si>
  <si>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</si>
  <si>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</si>
  <si>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</si>
  <si>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</si>
  <si>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</si>
  <si>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</si>
  <si>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</si>
  <si>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</si>
  <si>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</si>
  <si>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</si>
  <si>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</si>
  <si>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</si>
  <si>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</si>
  <si>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</si>
  <si>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</si>
  <si>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</si>
  <si>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</si>
  <si>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</si>
  <si>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</si>
  <si>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</si>
  <si>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</si>
  <si>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</si>
  <si>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</si>
  <si>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</si>
  <si>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</si>
  <si>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</si>
  <si>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</si>
  <si>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</si>
  <si>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</si>
  <si>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</si>
  <si>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</si>
  <si>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</si>
  <si>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</si>
  <si>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</si>
  <si>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</si>
  <si>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</si>
  <si>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</si>
  <si>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</si>
  <si>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</si>
  <si>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</si>
  <si>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</si>
  <si>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</si>
  <si>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</si>
  <si>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</si>
  <si>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</si>
  <si>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</si>
  <si>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</si>
  <si>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</si>
  <si>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</si>
  <si>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</si>
  <si>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</si>
  <si>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</si>
  <si>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</si>
  <si>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</si>
  <si>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</si>
  <si>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</si>
  <si>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</si>
  <si>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</si>
  <si>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</si>
  <si>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</si>
  <si>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</si>
  <si>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</si>
  <si>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</si>
  <si>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</si>
  <si>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</si>
  <si>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</si>
  <si>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</si>
  <si>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</si>
  <si>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</si>
  <si>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</si>
  <si>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</si>
  <si>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</si>
  <si>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</si>
  <si>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</si>
  <si>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</si>
  <si>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</si>
  <si>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</si>
  <si>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</si>
  <si>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</si>
  <si>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</si>
  <si>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</si>
  <si>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</si>
  <si>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</si>
  <si>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</si>
  <si>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</si>
  <si>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</si>
  <si>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</si>
  <si>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</si>
  <si>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</si>
  <si>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</si>
  <si>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</si>
  <si>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</si>
  <si>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</si>
  <si>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</si>
  <si>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</si>
  <si>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</si>
  <si>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</si>
  <si>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</si>
  <si>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</si>
  <si>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</si>
  <si>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</si>
  <si>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</si>
  <si>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</si>
  <si>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</si>
  <si>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</si>
  <si>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</si>
  <si>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</si>
  <si>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</si>
  <si>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</si>
  <si>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</si>
  <si>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</si>
  <si>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</si>
  <si>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</si>
  <si>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</si>
  <si>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 xml:space="preserve">M/S DAWAT E HADIYAH 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</si>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</sst>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4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80" workbookViewId="0">
      <selection activeCell="C2701" sqref="C2701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8"/>
      <c r="B1" s="768"/>
      <c r="C1" s="768"/>
      <c r="D1" s="768"/>
      <c r="E1" s="769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70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71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71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71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72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73" t="s">
        <v>3196</v>
      </c>
      <c r="F1120" s="773"/>
      <c r="G1120" s="773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74" t="s">
        <v>4117</v>
      </c>
      <c r="B1490" s="776"/>
      <c r="C1490" s="778" t="s">
        <v>4118</v>
      </c>
      <c r="D1490" s="780"/>
      <c r="E1490" s="780"/>
    </row>
    <row r="1491" spans="1:5" ht="26.45" customHeight="1" x14ac:dyDescent="0.25">
      <c r="A1491" s="775"/>
      <c r="B1491" s="777"/>
      <c r="C1491" s="779"/>
      <c r="D1491" s="781"/>
      <c r="E1491" s="781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8457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82" t="s">
        <v>4925</v>
      </c>
      <c r="D1803" s="782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83" t="s">
        <v>5164</v>
      </c>
      <c r="I1893" s="783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84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84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85" t="s">
        <v>5481</v>
      </c>
      <c r="E2010" s="786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87" t="s">
        <v>5573</v>
      </c>
      <c r="G2048" s="787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67" t="s">
        <v>5904</v>
      </c>
      <c r="D2183" s="767"/>
      <c r="E2183" s="767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64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65"/>
      <c r="B2296" s="269" t="s">
        <v>6177</v>
      </c>
      <c r="C2296" s="270" t="s">
        <v>6178</v>
      </c>
      <c r="D2296" s="283"/>
    </row>
    <row r="2297" spans="1:5" ht="23.25" customHeight="1" x14ac:dyDescent="0.35">
      <c r="A2297" s="765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66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59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59"/>
      <c r="B2303" s="63" t="s">
        <v>6193</v>
      </c>
      <c r="C2303" s="241"/>
      <c r="D2303" s="289"/>
      <c r="E2303" s="200"/>
    </row>
    <row r="2304" spans="1:5" ht="20.25" customHeight="1" x14ac:dyDescent="0.3">
      <c r="A2304" s="759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60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60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61" t="s">
        <v>6516</v>
      </c>
      <c r="E2443" s="761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62" t="s">
        <v>6524</v>
      </c>
      <c r="C2446" s="762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63" t="s">
        <v>8123</v>
      </c>
      <c r="C2687" s="763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8143</v>
      </c>
      <c r="B2693" s="44" t="s">
        <v>5512</v>
      </c>
    </row>
    <row r="2694" spans="1:3" ht="23.25" x14ac:dyDescent="0.35">
      <c r="A2694" s="43" t="s">
        <v>8216</v>
      </c>
      <c r="B2694" s="44" t="s">
        <v>8217</v>
      </c>
    </row>
    <row r="2695" spans="1:3" ht="23.25" x14ac:dyDescent="0.35">
      <c r="A2695" s="43" t="s">
        <v>8221</v>
      </c>
      <c r="B2695" s="44" t="s">
        <v>8220</v>
      </c>
    </row>
    <row r="2696" spans="1:3" ht="23.25" x14ac:dyDescent="0.35">
      <c r="A2696" s="43" t="s">
        <v>8234</v>
      </c>
      <c r="B2696" s="44" t="s">
        <v>8235</v>
      </c>
      <c r="C2696" s="45" t="s">
        <v>8236</v>
      </c>
    </row>
    <row r="2697" spans="1:3" ht="23.25" x14ac:dyDescent="0.35">
      <c r="A2697" s="43" t="s">
        <v>8242</v>
      </c>
      <c r="B2697" s="44" t="s">
        <v>8241</v>
      </c>
    </row>
    <row r="2698" spans="1:3" ht="23.25" x14ac:dyDescent="0.35">
      <c r="A2698" s="43" t="s">
        <v>8282</v>
      </c>
      <c r="B2698" s="44" t="s">
        <v>8283</v>
      </c>
      <c r="C2698" s="45" t="s">
        <v>8284</v>
      </c>
    </row>
    <row r="2699" spans="1:3" ht="23.25" x14ac:dyDescent="0.35">
      <c r="A2699" s="43" t="s">
        <v>8541</v>
      </c>
      <c r="B2699" s="44" t="s">
        <v>8542</v>
      </c>
    </row>
    <row r="2700" spans="1:3" ht="23.25" x14ac:dyDescent="0.35">
      <c r="A2700" s="43" t="s">
        <v>8027</v>
      </c>
      <c r="B2700" s="44" t="s">
        <v>8571</v>
      </c>
    </row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8" t="s">
        <v>7380</v>
      </c>
      <c r="B1" s="789"/>
      <c r="C1" s="541"/>
      <c r="D1" s="788" t="s">
        <v>7379</v>
      </c>
      <c r="E1" s="789"/>
      <c r="F1" s="541"/>
      <c r="G1" s="788" t="s">
        <v>7370</v>
      </c>
      <c r="H1" s="789"/>
      <c r="I1" s="541"/>
      <c r="J1" s="788" t="s">
        <v>7364</v>
      </c>
      <c r="K1" s="789"/>
      <c r="L1" s="541"/>
      <c r="M1" s="788" t="s">
        <v>7351</v>
      </c>
      <c r="N1" s="789"/>
      <c r="O1" s="541"/>
      <c r="P1" s="788" t="s">
        <v>7350</v>
      </c>
      <c r="Q1" s="789"/>
      <c r="R1" s="541"/>
      <c r="S1" s="788" t="s">
        <v>7340</v>
      </c>
      <c r="T1" s="789"/>
      <c r="U1" s="541"/>
      <c r="V1" s="788" t="s">
        <v>7316</v>
      </c>
      <c r="W1" s="789"/>
      <c r="X1" s="541"/>
      <c r="Y1" s="788" t="s">
        <v>7301</v>
      </c>
      <c r="Z1" s="789"/>
      <c r="AA1" s="541"/>
      <c r="AB1" s="788" t="s">
        <v>7298</v>
      </c>
      <c r="AC1" s="789"/>
      <c r="AD1" s="541"/>
      <c r="AE1" s="788" t="s">
        <v>7295</v>
      </c>
      <c r="AF1" s="789"/>
      <c r="AG1" s="541"/>
      <c r="AH1" s="788" t="s">
        <v>7282</v>
      </c>
      <c r="AI1" s="789"/>
      <c r="AJ1" s="541"/>
      <c r="AK1" s="788" t="s">
        <v>7262</v>
      </c>
      <c r="AL1" s="789"/>
      <c r="AM1" s="541"/>
      <c r="AN1" s="788" t="s">
        <v>7258</v>
      </c>
      <c r="AO1" s="789"/>
      <c r="AP1" s="541"/>
      <c r="AQ1" s="788" t="s">
        <v>7255</v>
      </c>
      <c r="AR1" s="789"/>
      <c r="AS1" s="541"/>
      <c r="AT1" s="788" t="s">
        <v>7185</v>
      </c>
      <c r="AU1" s="789"/>
      <c r="AV1" s="541"/>
      <c r="AW1" s="788" t="s">
        <v>7186</v>
      </c>
      <c r="AX1" s="789"/>
      <c r="AY1" s="542"/>
      <c r="AZ1" s="788" t="s">
        <v>7187</v>
      </c>
      <c r="BA1" s="789"/>
      <c r="BC1" s="788" t="s">
        <v>7188</v>
      </c>
      <c r="BD1" s="789"/>
      <c r="BE1" s="542"/>
      <c r="BF1" s="788" t="s">
        <v>7189</v>
      </c>
      <c r="BG1" s="789"/>
      <c r="BI1" s="788" t="s">
        <v>7190</v>
      </c>
      <c r="BJ1" s="789"/>
      <c r="BK1" s="543"/>
      <c r="BL1" s="792" t="s">
        <v>7191</v>
      </c>
      <c r="BM1" s="793"/>
      <c r="BN1" s="543"/>
      <c r="BO1" s="543"/>
      <c r="BP1" s="792" t="s">
        <v>7191</v>
      </c>
      <c r="BQ1" s="793"/>
      <c r="BS1" s="792" t="s">
        <v>7192</v>
      </c>
      <c r="BT1" s="793"/>
      <c r="BV1" s="792" t="s">
        <v>7192</v>
      </c>
      <c r="BW1" s="793"/>
      <c r="BY1" s="792" t="s">
        <v>7192</v>
      </c>
      <c r="BZ1" s="793"/>
    </row>
    <row r="2" spans="1:78" s="449" customFormat="1" ht="18" customHeight="1" x14ac:dyDescent="0.35">
      <c r="A2" s="790"/>
      <c r="B2" s="791"/>
      <c r="C2" s="544"/>
      <c r="D2" s="790"/>
      <c r="E2" s="791"/>
      <c r="F2" s="544"/>
      <c r="G2" s="790"/>
      <c r="H2" s="791"/>
      <c r="I2" s="544"/>
      <c r="J2" s="790"/>
      <c r="K2" s="791"/>
      <c r="L2" s="544"/>
      <c r="M2" s="790"/>
      <c r="N2" s="791"/>
      <c r="O2" s="544"/>
      <c r="P2" s="790"/>
      <c r="Q2" s="791"/>
      <c r="R2" s="544"/>
      <c r="S2" s="790"/>
      <c r="T2" s="791"/>
      <c r="U2" s="544"/>
      <c r="V2" s="790"/>
      <c r="W2" s="791"/>
      <c r="X2" s="544"/>
      <c r="Y2" s="790"/>
      <c r="Z2" s="791"/>
      <c r="AA2" s="544"/>
      <c r="AB2" s="790"/>
      <c r="AC2" s="791"/>
      <c r="AD2" s="544"/>
      <c r="AE2" s="790"/>
      <c r="AF2" s="791"/>
      <c r="AG2" s="544"/>
      <c r="AH2" s="790"/>
      <c r="AI2" s="791"/>
      <c r="AJ2" s="544"/>
      <c r="AK2" s="790"/>
      <c r="AL2" s="791"/>
      <c r="AM2" s="544"/>
      <c r="AN2" s="790"/>
      <c r="AO2" s="791"/>
      <c r="AP2" s="544"/>
      <c r="AQ2" s="790"/>
      <c r="AR2" s="791"/>
      <c r="AS2" s="544"/>
      <c r="AT2" s="790"/>
      <c r="AU2" s="791"/>
      <c r="AV2" s="544"/>
      <c r="AW2" s="790"/>
      <c r="AX2" s="791"/>
      <c r="AY2" s="545"/>
      <c r="AZ2" s="790"/>
      <c r="BA2" s="791"/>
      <c r="BC2" s="790"/>
      <c r="BD2" s="791"/>
      <c r="BE2" s="545"/>
      <c r="BF2" s="790"/>
      <c r="BG2" s="791"/>
      <c r="BI2" s="790"/>
      <c r="BJ2" s="791"/>
      <c r="BK2" s="546"/>
      <c r="BL2" s="794"/>
      <c r="BM2" s="795"/>
      <c r="BN2" s="546"/>
      <c r="BO2" s="546"/>
      <c r="BP2" s="794"/>
      <c r="BQ2" s="795"/>
      <c r="BS2" s="794"/>
      <c r="BT2" s="795"/>
      <c r="BV2" s="794"/>
      <c r="BW2" s="795"/>
      <c r="BY2" s="794"/>
      <c r="BZ2" s="795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78"/>
  <sheetViews>
    <sheetView tabSelected="1" zoomScaleNormal="100" workbookViewId="0">
      <pane ySplit="2" topLeftCell="A663" activePane="bottomLeft" state="frozen"/>
      <selection pane="bottomLeft" activeCell="M677" sqref="M677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6" t="s">
        <v>7387</v>
      </c>
      <c r="B1" s="796"/>
      <c r="C1" s="796"/>
      <c r="D1" s="796"/>
      <c r="E1" s="796"/>
      <c r="F1" s="796"/>
      <c r="G1" s="796"/>
      <c r="I1" s="796" t="s">
        <v>7489</v>
      </c>
      <c r="J1" s="796"/>
      <c r="K1" s="796"/>
      <c r="L1" s="796"/>
      <c r="M1" s="796"/>
      <c r="N1" s="796"/>
      <c r="O1" s="796"/>
      <c r="R1" s="797" t="s">
        <v>7529</v>
      </c>
      <c r="S1" s="797"/>
      <c r="T1" s="797"/>
      <c r="U1" s="797"/>
      <c r="V1" s="797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SUM(E288:E1149)</f>
        <v>90106934.849999994</v>
      </c>
      <c r="Q4" s="373">
        <f>P4+P5</f>
        <v>198173044.53999999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SUM(M93:M1912)</f>
        <v>108066109.69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137038552.84999999</v>
      </c>
      <c r="Q8" s="9">
        <f>SUM(M:M)</f>
        <v>131753114.02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142038630</v>
      </c>
      <c r="Q9" s="9">
        <f>SUM(N:N)</f>
        <v>135323262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5000077.150000006</v>
      </c>
      <c r="Q11" s="373">
        <f>Q9-Q8</f>
        <v>3570147.9800000042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SUM(F374:F35002)</f>
        <v>57703791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SUM(N262:N26503)</f>
        <v>72864686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130568477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7998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8012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8005</v>
      </c>
      <c r="K430" s="739" t="s">
        <v>7985</v>
      </c>
      <c r="L430" s="719" t="s">
        <v>8129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8140</v>
      </c>
      <c r="K431" s="739" t="s">
        <v>7985</v>
      </c>
      <c r="L431" s="719" t="s">
        <v>8128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8083</v>
      </c>
      <c r="K432" s="739" t="s">
        <v>7983</v>
      </c>
      <c r="L432" s="719" t="s">
        <v>8131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8054</v>
      </c>
      <c r="K433" s="739" t="s">
        <v>8132</v>
      </c>
      <c r="L433" s="719" t="s">
        <v>8130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8083</v>
      </c>
      <c r="K434" s="739" t="s">
        <v>8133</v>
      </c>
      <c r="L434" s="719" t="s">
        <v>8134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7976</v>
      </c>
      <c r="K435" s="739" t="s">
        <v>8135</v>
      </c>
      <c r="L435" s="719" t="s">
        <v>8136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8142</v>
      </c>
      <c r="L436" s="719" t="s">
        <v>8137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8031</v>
      </c>
      <c r="K437" s="739" t="s">
        <v>7985</v>
      </c>
      <c r="L437" s="719" t="s">
        <v>8138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8004</v>
      </c>
      <c r="K438" s="739" t="s">
        <v>8144</v>
      </c>
      <c r="L438" s="719" t="s">
        <v>8146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8030</v>
      </c>
      <c r="K440" s="739" t="s">
        <v>8016</v>
      </c>
      <c r="L440" s="719" t="s">
        <v>8145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7976</v>
      </c>
      <c r="K441" s="739" t="s">
        <v>8149</v>
      </c>
      <c r="L441" s="719" t="s">
        <v>8147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8148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8106</v>
      </c>
      <c r="K445" s="739" t="s">
        <v>8154</v>
      </c>
      <c r="L445" s="719" t="s">
        <v>8153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8142</v>
      </c>
      <c r="L446" s="719" t="s">
        <v>8137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8031</v>
      </c>
      <c r="K447" s="739" t="s">
        <v>8156</v>
      </c>
      <c r="L447" s="719" t="s">
        <v>8155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7951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8106</v>
      </c>
      <c r="K448" s="739" t="s">
        <v>8157</v>
      </c>
      <c r="L448" s="719" t="s">
        <v>8158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8031</v>
      </c>
      <c r="K449" s="739" t="s">
        <v>3450</v>
      </c>
      <c r="L449" s="719" t="s">
        <v>8159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7952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7976</v>
      </c>
      <c r="K450" s="739" t="s">
        <v>8037</v>
      </c>
      <c r="L450" s="719" t="s">
        <v>8160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8031</v>
      </c>
      <c r="K451" s="739" t="s">
        <v>8156</v>
      </c>
      <c r="L451" s="719" t="s">
        <v>8155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7956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8029</v>
      </c>
      <c r="K452" s="739" t="s">
        <v>8161</v>
      </c>
      <c r="L452" s="719" t="s">
        <v>8162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7999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8029</v>
      </c>
      <c r="K453" s="739" t="s">
        <v>8161</v>
      </c>
      <c r="L453" s="719" t="s">
        <v>8162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7999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8031</v>
      </c>
      <c r="K454" s="739" t="s">
        <v>8173</v>
      </c>
      <c r="L454" s="719" t="s">
        <v>8174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7999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8175</v>
      </c>
      <c r="K455" s="739" t="s">
        <v>7983</v>
      </c>
      <c r="L455" s="719" t="s">
        <v>8131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7999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7976</v>
      </c>
      <c r="K456" s="739" t="s">
        <v>8176</v>
      </c>
      <c r="L456" s="719" t="s">
        <v>8177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8083</v>
      </c>
      <c r="K457" s="739" t="s">
        <v>7983</v>
      </c>
      <c r="L457" s="719" t="s">
        <v>8178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8186</v>
      </c>
      <c r="K458" s="739" t="s">
        <v>7985</v>
      </c>
      <c r="L458" s="719" t="s">
        <v>8179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7972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8187</v>
      </c>
      <c r="K459" s="739" t="s">
        <v>8180</v>
      </c>
      <c r="L459" s="719" t="s">
        <v>8181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8000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7984</v>
      </c>
      <c r="K460" s="739" t="s">
        <v>7985</v>
      </c>
      <c r="L460" s="719" t="s">
        <v>8182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8000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7967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8185</v>
      </c>
      <c r="K462" s="739" t="s">
        <v>8183</v>
      </c>
      <c r="L462" s="719" t="s">
        <v>8184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7968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8030</v>
      </c>
      <c r="K463" s="739" t="s">
        <v>8021</v>
      </c>
      <c r="L463" s="719" t="s">
        <v>8188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8083</v>
      </c>
      <c r="K464" s="739" t="s">
        <v>7985</v>
      </c>
      <c r="L464" s="719" t="s">
        <v>8189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8005</v>
      </c>
      <c r="K465" s="739" t="s">
        <v>8011</v>
      </c>
      <c r="L465" s="719" t="s">
        <v>8190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8001</v>
      </c>
      <c r="C466" s="739" t="s">
        <v>8024</v>
      </c>
      <c r="D466" s="719" t="s">
        <v>8023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8187</v>
      </c>
      <c r="K466" s="739" t="s">
        <v>7985</v>
      </c>
      <c r="L466" s="719" t="s">
        <v>8191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8031</v>
      </c>
      <c r="C467" s="739"/>
      <c r="D467" s="719" t="s">
        <v>8025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8030</v>
      </c>
      <c r="K467" s="739" t="s">
        <v>8016</v>
      </c>
      <c r="L467" s="719" t="s">
        <v>8192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8026</v>
      </c>
      <c r="C468" s="739" t="s">
        <v>8026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8005</v>
      </c>
      <c r="K468" s="739" t="s">
        <v>7985</v>
      </c>
      <c r="L468" s="719" t="s">
        <v>8194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8031</v>
      </c>
      <c r="C469" s="739" t="s">
        <v>8027</v>
      </c>
      <c r="D469" s="719" t="s">
        <v>8028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8193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8001</v>
      </c>
      <c r="C470" s="739" t="s">
        <v>8024</v>
      </c>
      <c r="D470" s="719" t="s">
        <v>8023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8026</v>
      </c>
      <c r="C471" s="739" t="s">
        <v>8026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8056</v>
      </c>
      <c r="K471" s="739" t="s">
        <v>8205</v>
      </c>
      <c r="L471" s="719" t="s">
        <v>8195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8141</v>
      </c>
      <c r="C472" s="739" t="s">
        <v>8075</v>
      </c>
      <c r="D472" s="719" t="s">
        <v>8076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8031</v>
      </c>
      <c r="K472" s="739" t="s">
        <v>8173</v>
      </c>
      <c r="L472" s="719" t="s">
        <v>8174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8026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8187</v>
      </c>
      <c r="K473" s="739" t="s">
        <v>8021</v>
      </c>
      <c r="L473" s="719" t="s">
        <v>8196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8026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8098</v>
      </c>
      <c r="K474" s="739" t="s">
        <v>6931</v>
      </c>
      <c r="L474" s="719" t="s">
        <v>8197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8071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8198</v>
      </c>
      <c r="K475" s="739" t="s">
        <v>8199</v>
      </c>
      <c r="L475" s="719" t="s">
        <v>8200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8031</v>
      </c>
      <c r="K476" s="740" t="s">
        <v>8202</v>
      </c>
      <c r="L476" s="719" t="s">
        <v>8201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8098</v>
      </c>
      <c r="C477" s="739" t="s">
        <v>8016</v>
      </c>
      <c r="D477" s="719" t="s">
        <v>8101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8005</v>
      </c>
      <c r="K477" s="739" t="s">
        <v>7980</v>
      </c>
      <c r="L477" s="719" t="s">
        <v>8203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8005</v>
      </c>
      <c r="K478" s="739" t="s">
        <v>7985</v>
      </c>
      <c r="L478" s="719" t="s">
        <v>8204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8103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8083</v>
      </c>
      <c r="K479" s="739" t="s">
        <v>7983</v>
      </c>
      <c r="L479" s="719" t="s">
        <v>8131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8112</v>
      </c>
      <c r="C480" s="739" t="s">
        <v>8111</v>
      </c>
      <c r="D480" s="719" t="s">
        <v>8110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8206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8030</v>
      </c>
      <c r="C481" s="739"/>
      <c r="D481" s="719" t="s">
        <v>8122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8030</v>
      </c>
      <c r="K482" s="739" t="s">
        <v>8208</v>
      </c>
      <c r="L482" s="719" t="s">
        <v>8207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8125</v>
      </c>
      <c r="C483" s="745"/>
      <c r="D483" s="717" t="s">
        <v>8124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8001</v>
      </c>
      <c r="K483" s="739" t="s">
        <v>8209</v>
      </c>
      <c r="L483" s="719" t="s">
        <v>8212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8141</v>
      </c>
      <c r="C484" s="739"/>
      <c r="D484" s="719" t="s">
        <v>8139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8001</v>
      </c>
      <c r="K484" s="739" t="s">
        <v>8211</v>
      </c>
      <c r="L484" s="719" t="s">
        <v>8210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8141</v>
      </c>
      <c r="C485" s="739" t="s">
        <v>1935</v>
      </c>
      <c r="D485" s="719" t="s">
        <v>8150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8030</v>
      </c>
      <c r="K485" s="739" t="s">
        <v>8213</v>
      </c>
      <c r="L485" s="719" t="s">
        <v>8214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8031</v>
      </c>
      <c r="K486" s="739" t="s">
        <v>8021</v>
      </c>
      <c r="L486" s="719" t="s">
        <v>8218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8219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8056</v>
      </c>
      <c r="K488" s="739" t="s">
        <v>8205</v>
      </c>
      <c r="L488" s="719" t="s">
        <v>8195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8165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8056</v>
      </c>
      <c r="K489" s="739" t="s">
        <v>8205</v>
      </c>
      <c r="L489" s="719" t="s">
        <v>8195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8166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8030</v>
      </c>
      <c r="K490" s="739" t="s">
        <v>7983</v>
      </c>
      <c r="L490" s="719" t="s">
        <v>8131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8167</v>
      </c>
      <c r="E491" s="709">
        <v>562515</v>
      </c>
      <c r="F491" s="709"/>
      <c r="G491" s="711">
        <v>0</v>
      </c>
      <c r="I491" s="707">
        <v>45558</v>
      </c>
      <c r="J491" s="739" t="s">
        <v>8005</v>
      </c>
      <c r="K491" s="739" t="s">
        <v>7985</v>
      </c>
      <c r="L491" s="719" t="s">
        <v>8225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8079</v>
      </c>
      <c r="K492" s="739" t="s">
        <v>8226</v>
      </c>
      <c r="L492" s="719" t="s">
        <v>8227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8005</v>
      </c>
      <c r="K493" s="739" t="s">
        <v>7985</v>
      </c>
      <c r="L493" s="719" t="s">
        <v>8228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8187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8056</v>
      </c>
      <c r="K495" s="739" t="s">
        <v>8229</v>
      </c>
      <c r="L495" s="719" t="s">
        <v>8230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8231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8005</v>
      </c>
      <c r="K496" s="739" t="s">
        <v>8237</v>
      </c>
      <c r="L496" s="719" t="s">
        <v>8238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8187</v>
      </c>
      <c r="C497" s="739" t="s">
        <v>8232</v>
      </c>
      <c r="D497" s="717" t="s">
        <v>8233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8248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8243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8246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8056</v>
      </c>
      <c r="C499" s="739" t="s">
        <v>8075</v>
      </c>
      <c r="D499" s="717" t="s">
        <v>8249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8247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8112</v>
      </c>
      <c r="C500" s="739" t="s">
        <v>8245</v>
      </c>
      <c r="D500" s="719" t="s">
        <v>8244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8001</v>
      </c>
      <c r="C501" s="739" t="s">
        <v>8255</v>
      </c>
      <c r="D501" s="719" t="s">
        <v>8256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8175</v>
      </c>
      <c r="K501" s="739" t="s">
        <v>8016</v>
      </c>
      <c r="L501" s="719" t="s">
        <v>8263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8243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8112</v>
      </c>
      <c r="C503" s="739" t="s">
        <v>8250</v>
      </c>
      <c r="D503" s="719" t="s">
        <v>8251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8001</v>
      </c>
      <c r="C504" s="739"/>
      <c r="D504" s="719" t="s">
        <v>8252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8125</v>
      </c>
      <c r="C505" s="739"/>
      <c r="D505" s="719" t="s">
        <v>8253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8005</v>
      </c>
      <c r="K505" s="739" t="s">
        <v>8277</v>
      </c>
      <c r="L505" s="719" t="s">
        <v>8276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8125</v>
      </c>
      <c r="C506" s="739"/>
      <c r="D506" s="719" t="s">
        <v>8254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8001</v>
      </c>
      <c r="K506" s="739"/>
      <c r="L506" s="719" t="s">
        <v>8278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8056</v>
      </c>
      <c r="C507" s="739"/>
      <c r="D507" s="719" t="s">
        <v>8265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8001</v>
      </c>
      <c r="K507" s="739" t="s">
        <v>7985</v>
      </c>
      <c r="L507" s="719" t="s">
        <v>8279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8266</v>
      </c>
      <c r="C508" s="739"/>
      <c r="D508" s="719" t="s">
        <v>8271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8005</v>
      </c>
      <c r="K508" s="739" t="s">
        <v>3450</v>
      </c>
      <c r="L508" s="719" t="s">
        <v>8280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8268</v>
      </c>
      <c r="C509" s="739"/>
      <c r="D509" s="719" t="s">
        <v>8267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8056</v>
      </c>
      <c r="K509" s="739" t="s">
        <v>8016</v>
      </c>
      <c r="L509" s="719" t="s">
        <v>8281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8269</v>
      </c>
      <c r="C510" s="745" t="s">
        <v>8221</v>
      </c>
      <c r="D510" s="719" t="s">
        <v>8270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8020</v>
      </c>
      <c r="L510" s="719" t="s">
        <v>8285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8141</v>
      </c>
      <c r="C511" s="739" t="s">
        <v>1935</v>
      </c>
      <c r="D511" s="719" t="s">
        <v>8272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7985</v>
      </c>
      <c r="L511" s="719" t="s">
        <v>8286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8273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8083</v>
      </c>
      <c r="K512" s="739" t="s">
        <v>7985</v>
      </c>
      <c r="L512" s="719" t="s">
        <v>8287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8005</v>
      </c>
      <c r="K513" s="739" t="s">
        <v>8292</v>
      </c>
      <c r="L513" s="719" t="s">
        <v>8291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8290</v>
      </c>
      <c r="K514" s="739" t="s">
        <v>8288</v>
      </c>
      <c r="L514" s="719" t="s">
        <v>8289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8187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8298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8186</v>
      </c>
      <c r="K516" s="739" t="s">
        <v>8293</v>
      </c>
      <c r="L516" s="719" t="s">
        <v>8294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8112</v>
      </c>
      <c r="C517" s="739" t="s">
        <v>8250</v>
      </c>
      <c r="D517" s="719" t="s">
        <v>8299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8098</v>
      </c>
      <c r="K517" s="739" t="s">
        <v>7985</v>
      </c>
      <c r="L517" s="719" t="s">
        <v>8295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8098</v>
      </c>
      <c r="C518" s="745" t="s">
        <v>8300</v>
      </c>
      <c r="D518" s="717" t="s">
        <v>8301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8296</v>
      </c>
      <c r="K518" s="739" t="s">
        <v>8180</v>
      </c>
      <c r="L518" s="719" t="s">
        <v>8297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8268</v>
      </c>
      <c r="C519" s="745" t="s">
        <v>8027</v>
      </c>
      <c r="D519" s="717" t="s">
        <v>8302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8306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8268</v>
      </c>
      <c r="C520" s="745" t="s">
        <v>8016</v>
      </c>
      <c r="D520" s="717" t="s">
        <v>8101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8175</v>
      </c>
      <c r="K520" s="739" t="s">
        <v>8016</v>
      </c>
      <c r="L520" s="719" t="s">
        <v>8307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8303</v>
      </c>
      <c r="C521" s="739" t="s">
        <v>8304</v>
      </c>
      <c r="D521" s="719" t="s">
        <v>8305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8311</v>
      </c>
      <c r="K521" s="739" t="s">
        <v>8310</v>
      </c>
      <c r="L521" s="719" t="s">
        <v>8312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8308</v>
      </c>
      <c r="C522" s="739" t="s">
        <v>8075</v>
      </c>
      <c r="D522" s="719" t="s">
        <v>8309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8031</v>
      </c>
      <c r="K522" s="739" t="s">
        <v>8300</v>
      </c>
      <c r="L522" s="719" t="s">
        <v>8319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8315</v>
      </c>
      <c r="C523" s="739" t="s">
        <v>8316</v>
      </c>
      <c r="D523" s="719" t="s">
        <v>8314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7984</v>
      </c>
      <c r="K523" s="739" t="s">
        <v>8320</v>
      </c>
      <c r="L523" s="719" t="s">
        <v>8321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8313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8030</v>
      </c>
      <c r="K524" s="739" t="s">
        <v>8320</v>
      </c>
      <c r="L524" s="719" t="s">
        <v>8321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8317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8322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8308</v>
      </c>
      <c r="C526" s="739" t="s">
        <v>8024</v>
      </c>
      <c r="D526" s="719" t="s">
        <v>8318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8324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8323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8112</v>
      </c>
      <c r="C529" s="739" t="s">
        <v>8075</v>
      </c>
      <c r="D529" s="719" t="s">
        <v>8326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7984</v>
      </c>
      <c r="K529" s="739" t="s">
        <v>8320</v>
      </c>
      <c r="L529" s="719" t="s">
        <v>8321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8112</v>
      </c>
      <c r="C530" s="739" t="s">
        <v>8075</v>
      </c>
      <c r="D530" s="719" t="s">
        <v>8327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8030</v>
      </c>
      <c r="K530" s="739" t="s">
        <v>8320</v>
      </c>
      <c r="L530" s="719" t="s">
        <v>8321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8026</v>
      </c>
      <c r="C531" s="739" t="s">
        <v>8325</v>
      </c>
      <c r="D531" s="719" t="s">
        <v>8328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8333</v>
      </c>
      <c r="K531" s="739" t="s">
        <v>7985</v>
      </c>
      <c r="L531" s="719" t="s">
        <v>8332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8030</v>
      </c>
      <c r="C532" s="739" t="s">
        <v>8075</v>
      </c>
      <c r="D532" s="719" t="s">
        <v>8329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8333</v>
      </c>
      <c r="K532" s="739" t="s">
        <v>7985</v>
      </c>
      <c r="L532" s="719" t="s">
        <v>8334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8112</v>
      </c>
      <c r="C533" s="739" t="s">
        <v>8221</v>
      </c>
      <c r="D533" s="719" t="s">
        <v>8330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8005</v>
      </c>
      <c r="K533" s="739" t="s">
        <v>7985</v>
      </c>
      <c r="L533" s="719" t="s">
        <v>8335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8331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8336</v>
      </c>
      <c r="K534" s="739" t="s">
        <v>7990</v>
      </c>
      <c r="L534" s="719" t="s">
        <v>8337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8331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8005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8331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8142</v>
      </c>
      <c r="L536" s="719" t="s">
        <v>8342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8338</v>
      </c>
      <c r="C537" s="739" t="s">
        <v>8075</v>
      </c>
      <c r="D537" s="719" t="s">
        <v>8339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8355</v>
      </c>
      <c r="L537" s="719" t="s">
        <v>8356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8341</v>
      </c>
      <c r="C538" s="739" t="s">
        <v>8075</v>
      </c>
      <c r="D538" s="719" t="s">
        <v>8340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8056</v>
      </c>
      <c r="K538" s="739" t="s">
        <v>7985</v>
      </c>
      <c r="L538" s="719" t="s">
        <v>8368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8343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8154</v>
      </c>
      <c r="L539" s="719" t="s">
        <v>8369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8142</v>
      </c>
      <c r="L540" s="719" t="s">
        <v>8377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8347</v>
      </c>
      <c r="D541" s="719" t="s">
        <v>8344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8030</v>
      </c>
      <c r="K541" s="739" t="s">
        <v>7985</v>
      </c>
      <c r="L541" s="719" t="s">
        <v>8380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8098</v>
      </c>
      <c r="C542" s="739" t="s">
        <v>8346</v>
      </c>
      <c r="D542" s="719" t="s">
        <v>8345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8030</v>
      </c>
      <c r="K542" s="739" t="s">
        <v>7985</v>
      </c>
      <c r="L542" s="719" t="s">
        <v>8380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8349</v>
      </c>
      <c r="D543" s="719" t="s">
        <v>8348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8031</v>
      </c>
      <c r="K543" s="739" t="s">
        <v>8156</v>
      </c>
      <c r="L543" s="719" t="s">
        <v>8383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8350</v>
      </c>
      <c r="C544" s="739" t="s">
        <v>8351</v>
      </c>
      <c r="D544" s="719" t="s">
        <v>8352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7997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8308</v>
      </c>
      <c r="C545" s="739" t="s">
        <v>8353</v>
      </c>
      <c r="D545" s="719" t="s">
        <v>8354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8388</v>
      </c>
      <c r="K546" s="739" t="s">
        <v>7985</v>
      </c>
      <c r="L546" s="719" t="s">
        <v>8389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8245</v>
      </c>
      <c r="D547" s="719" t="s">
        <v>8244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8391</v>
      </c>
      <c r="K547" s="739" t="s">
        <v>7985</v>
      </c>
      <c r="L547" s="719" t="s">
        <v>8390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8357</v>
      </c>
      <c r="C548" s="745" t="s">
        <v>8358</v>
      </c>
      <c r="D548" s="719" t="s">
        <v>8359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7976</v>
      </c>
      <c r="K548" s="739" t="s">
        <v>7985</v>
      </c>
      <c r="L548" s="719" t="s">
        <v>8392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8350</v>
      </c>
      <c r="C549" s="745" t="s">
        <v>8360</v>
      </c>
      <c r="D549" s="719" t="s">
        <v>8361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8005</v>
      </c>
      <c r="K549" s="739" t="s">
        <v>8393</v>
      </c>
      <c r="L549" s="719" t="s">
        <v>8394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8269</v>
      </c>
      <c r="C550" s="745" t="s">
        <v>8221</v>
      </c>
      <c r="D550" s="719" t="s">
        <v>8362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8005</v>
      </c>
      <c r="K550" s="739" t="s">
        <v>8395</v>
      </c>
      <c r="L550" s="719" t="s">
        <v>8396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8341</v>
      </c>
      <c r="C551" s="739" t="s">
        <v>8363</v>
      </c>
      <c r="D551" s="719" t="s">
        <v>8364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8005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8397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8098</v>
      </c>
      <c r="C553" s="739" t="s">
        <v>8370</v>
      </c>
      <c r="D553" s="719" t="s">
        <v>8371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8398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8373</v>
      </c>
      <c r="D554" s="719" t="s">
        <v>8372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8399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8315</v>
      </c>
      <c r="C555" s="739" t="s">
        <v>8316</v>
      </c>
      <c r="D555" s="719" t="s">
        <v>8374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8375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7976</v>
      </c>
      <c r="K556" s="739" t="s">
        <v>7985</v>
      </c>
      <c r="L556" s="719" t="s">
        <v>8401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8376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8402</v>
      </c>
      <c r="K557" s="739" t="s">
        <v>8021</v>
      </c>
      <c r="L557" s="719" t="s">
        <v>8403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8112</v>
      </c>
      <c r="C558" s="739" t="s">
        <v>8381</v>
      </c>
      <c r="D558" s="719" t="s">
        <v>8382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8056</v>
      </c>
      <c r="K558" s="739" t="s">
        <v>8021</v>
      </c>
      <c r="L558" s="719" t="s">
        <v>8404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8378</v>
      </c>
      <c r="D559" s="719" t="s">
        <v>8379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8406</v>
      </c>
      <c r="K559" s="739" t="s">
        <v>8180</v>
      </c>
      <c r="L559" s="719" t="s">
        <v>8405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8408</v>
      </c>
      <c r="K560" s="739" t="s">
        <v>8414</v>
      </c>
      <c r="L560" s="719" t="s">
        <v>8407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8030</v>
      </c>
      <c r="C561" s="739" t="s">
        <v>8075</v>
      </c>
      <c r="D561" s="719" t="s">
        <v>8385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8411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8030</v>
      </c>
      <c r="C562" s="739" t="s">
        <v>8075</v>
      </c>
      <c r="D562" s="719" t="s">
        <v>8384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8415</v>
      </c>
      <c r="K562" s="739" t="s">
        <v>8173</v>
      </c>
      <c r="L562" s="719" t="s">
        <v>8174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8098</v>
      </c>
      <c r="C563" s="739" t="s">
        <v>8075</v>
      </c>
      <c r="D563" s="719" t="s">
        <v>8386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8031</v>
      </c>
      <c r="K563" s="739" t="s">
        <v>8156</v>
      </c>
      <c r="L563" s="719" t="s">
        <v>8416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8098</v>
      </c>
      <c r="C564" s="739" t="s">
        <v>8024</v>
      </c>
      <c r="D564" s="719" t="s">
        <v>8387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8030</v>
      </c>
      <c r="K564" s="740" t="s">
        <v>8205</v>
      </c>
      <c r="L564" s="719" t="s">
        <v>8417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8296</v>
      </c>
      <c r="K565" s="740" t="s">
        <v>8205</v>
      </c>
      <c r="L565" s="719" t="s">
        <v>8418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8400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8296</v>
      </c>
      <c r="K566" s="740" t="s">
        <v>8425</v>
      </c>
      <c r="L566" s="719" t="s">
        <v>8423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8098</v>
      </c>
      <c r="K567" s="740" t="s">
        <v>8237</v>
      </c>
      <c r="L567" s="719" t="s">
        <v>8424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8187</v>
      </c>
      <c r="C568" s="745" t="s">
        <v>8410</v>
      </c>
      <c r="D568" s="719" t="s">
        <v>8409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8142</v>
      </c>
      <c r="L568" s="719" t="s">
        <v>8137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8350</v>
      </c>
      <c r="C569" s="745" t="s">
        <v>8413</v>
      </c>
      <c r="D569" s="717" t="s">
        <v>8412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8029</v>
      </c>
      <c r="K569" s="739" t="s">
        <v>8300</v>
      </c>
      <c r="L569" s="719" t="s">
        <v>8428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8269</v>
      </c>
      <c r="C570" s="745" t="s">
        <v>8419</v>
      </c>
      <c r="D570" s="717" t="s">
        <v>8420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8296</v>
      </c>
      <c r="K570" s="739" t="s">
        <v>8016</v>
      </c>
      <c r="L570" s="719" t="s">
        <v>8430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8056</v>
      </c>
      <c r="C571" s="739" t="s">
        <v>8075</v>
      </c>
      <c r="D571" s="719" t="s">
        <v>8422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8005</v>
      </c>
      <c r="K571" s="739" t="s">
        <v>7985</v>
      </c>
      <c r="L571" s="719" t="s">
        <v>8431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8187</v>
      </c>
      <c r="C572" s="739" t="s">
        <v>8075</v>
      </c>
      <c r="D572" s="719" t="s">
        <v>8421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8434</v>
      </c>
      <c r="K572" s="739" t="s">
        <v>8173</v>
      </c>
      <c r="L572" s="719" t="s">
        <v>8174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8350</v>
      </c>
      <c r="C573" s="745" t="s">
        <v>8413</v>
      </c>
      <c r="D573" s="717" t="s">
        <v>8412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8031</v>
      </c>
      <c r="K573" s="739" t="s">
        <v>7978</v>
      </c>
      <c r="L573" s="719" t="s">
        <v>8435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8030</v>
      </c>
      <c r="C574" s="745" t="s">
        <v>8075</v>
      </c>
      <c r="D574" s="717" t="s">
        <v>8426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8315</v>
      </c>
      <c r="K574" s="739" t="s">
        <v>8436</v>
      </c>
      <c r="L574" s="719" t="s">
        <v>8437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8427</v>
      </c>
      <c r="D575" s="717" t="s">
        <v>8429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8031</v>
      </c>
      <c r="K575" s="740" t="s">
        <v>8156</v>
      </c>
      <c r="L575" s="719" t="s">
        <v>8383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8056</v>
      </c>
      <c r="C576" s="745" t="s">
        <v>8075</v>
      </c>
      <c r="D576" s="717" t="s">
        <v>8444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8098</v>
      </c>
      <c r="K576" s="740" t="s">
        <v>8438</v>
      </c>
      <c r="L576" s="719" t="s">
        <v>8439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8296</v>
      </c>
      <c r="K577" s="740" t="s">
        <v>8226</v>
      </c>
      <c r="L577" s="719" t="s">
        <v>8440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8320</v>
      </c>
      <c r="L578" s="719" t="s">
        <v>8321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8338</v>
      </c>
      <c r="C579" s="739" t="s">
        <v>8432</v>
      </c>
      <c r="D579" s="719" t="s">
        <v>8433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8056</v>
      </c>
      <c r="K579" s="740" t="s">
        <v>8205</v>
      </c>
      <c r="L579" s="719" t="s">
        <v>8441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8442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8443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8398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8030</v>
      </c>
      <c r="C582" s="739" t="s">
        <v>8075</v>
      </c>
      <c r="D582" s="719" t="s">
        <v>8445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8098</v>
      </c>
      <c r="C583" s="739" t="s">
        <v>8370</v>
      </c>
      <c r="D583" s="719" t="s">
        <v>8446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8031</v>
      </c>
      <c r="K583" s="740" t="s">
        <v>8156</v>
      </c>
      <c r="L583" s="719" t="s">
        <v>8383</v>
      </c>
      <c r="M583" s="709">
        <v>200000</v>
      </c>
      <c r="N583" s="753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8350</v>
      </c>
      <c r="C584" s="739" t="s">
        <v>8075</v>
      </c>
      <c r="D584" s="719" t="s">
        <v>8447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8333</v>
      </c>
      <c r="K584" s="739" t="s">
        <v>8449</v>
      </c>
      <c r="L584" s="719" t="s">
        <v>8450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8308</v>
      </c>
      <c r="C585" s="745" t="s">
        <v>8349</v>
      </c>
      <c r="D585" s="717" t="s">
        <v>8448</v>
      </c>
      <c r="E585" s="709">
        <v>1350000</v>
      </c>
      <c r="F585" s="753"/>
      <c r="G585" s="711">
        <f t="shared" si="29"/>
        <v>759000.15000000037</v>
      </c>
      <c r="I585" s="707">
        <v>45616</v>
      </c>
      <c r="J585" s="739" t="s">
        <v>8005</v>
      </c>
      <c r="K585" s="739" t="s">
        <v>8451</v>
      </c>
      <c r="L585" s="719" t="s">
        <v>8129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8187</v>
      </c>
      <c r="C586" s="745" t="s">
        <v>8232</v>
      </c>
      <c r="D586" s="719" t="s">
        <v>8233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8187</v>
      </c>
      <c r="K586" s="739" t="s">
        <v>8452</v>
      </c>
      <c r="L586" s="719" t="s">
        <v>8453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8000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8333</v>
      </c>
      <c r="K587" s="739" t="s">
        <v>8449</v>
      </c>
      <c r="L587" s="719" t="s">
        <v>8450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8269</v>
      </c>
      <c r="C588" s="745" t="s">
        <v>8221</v>
      </c>
      <c r="D588" s="719" t="s">
        <v>8458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8031</v>
      </c>
      <c r="K588" s="739" t="s">
        <v>8454</v>
      </c>
      <c r="L588" s="719" t="s">
        <v>8455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8000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8296</v>
      </c>
      <c r="K589" s="739" t="s">
        <v>8016</v>
      </c>
      <c r="L589" s="719" t="s">
        <v>8456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8142</v>
      </c>
      <c r="L590" s="719" t="s">
        <v>8461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8030</v>
      </c>
      <c r="K591" s="739" t="s">
        <v>8205</v>
      </c>
      <c r="L591" s="719" t="s">
        <v>8441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8434</v>
      </c>
      <c r="K592" s="739" t="s">
        <v>7985</v>
      </c>
      <c r="L592" s="719" t="s">
        <v>8459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8005</v>
      </c>
      <c r="K593" s="739" t="s">
        <v>7985</v>
      </c>
      <c r="L593" s="719" t="s">
        <v>8460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8112</v>
      </c>
      <c r="C594" s="745" t="s">
        <v>8506</v>
      </c>
      <c r="D594" s="717" t="s">
        <v>7852</v>
      </c>
      <c r="E594" s="709">
        <v>500000</v>
      </c>
      <c r="F594" s="753"/>
      <c r="G594" s="711">
        <f t="shared" si="29"/>
        <v>3366010.1500000004</v>
      </c>
      <c r="I594" s="707">
        <v>45622</v>
      </c>
      <c r="J594" s="739" t="s">
        <v>8029</v>
      </c>
      <c r="K594" s="739" t="s">
        <v>8462</v>
      </c>
      <c r="L594" s="719" t="s">
        <v>8463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8269</v>
      </c>
      <c r="C595" s="739" t="s">
        <v>8075</v>
      </c>
      <c r="D595" s="719" t="s">
        <v>8499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8056</v>
      </c>
      <c r="K595" s="739" t="s">
        <v>7985</v>
      </c>
      <c r="L595" s="719" t="s">
        <v>8464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8112</v>
      </c>
      <c r="C596" s="739" t="s">
        <v>8419</v>
      </c>
      <c r="D596" s="719" t="s">
        <v>8507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8005</v>
      </c>
      <c r="K596" s="739" t="s">
        <v>8020</v>
      </c>
      <c r="L596" s="719" t="s">
        <v>8285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8112</v>
      </c>
      <c r="C597" s="739" t="s">
        <v>8419</v>
      </c>
      <c r="D597" s="719" t="s">
        <v>8507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8467</v>
      </c>
      <c r="K597" s="739" t="s">
        <v>8466</v>
      </c>
      <c r="L597" s="719" t="s">
        <v>8468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8508</v>
      </c>
      <c r="C598" s="745" t="s">
        <v>7983</v>
      </c>
      <c r="D598" s="719" t="s">
        <v>8509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8005</v>
      </c>
      <c r="K598" s="739" t="s">
        <v>8042</v>
      </c>
      <c r="L598" s="719" t="s">
        <v>8469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8269</v>
      </c>
      <c r="C599" s="745" t="s">
        <v>8075</v>
      </c>
      <c r="D599" s="719" t="s">
        <v>8458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8140</v>
      </c>
      <c r="K599" s="739" t="s">
        <v>8288</v>
      </c>
      <c r="L599" s="719" t="s">
        <v>8468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8112</v>
      </c>
      <c r="C600" s="745" t="s">
        <v>8510</v>
      </c>
      <c r="D600" s="719" t="s">
        <v>8511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7976</v>
      </c>
      <c r="K600" s="739" t="s">
        <v>8358</v>
      </c>
      <c r="L600" s="719" t="s">
        <v>8470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8308</v>
      </c>
      <c r="C601" s="745" t="s">
        <v>8075</v>
      </c>
      <c r="D601" s="719" t="s">
        <v>8512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8005</v>
      </c>
      <c r="K601" s="739" t="s">
        <v>7985</v>
      </c>
      <c r="L601" s="719" t="s">
        <v>8471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8269</v>
      </c>
      <c r="C602" s="745" t="s">
        <v>8075</v>
      </c>
      <c r="D602" s="719" t="s">
        <v>8513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8333</v>
      </c>
      <c r="K602" s="739" t="s">
        <v>7985</v>
      </c>
      <c r="L602" s="719" t="s">
        <v>8472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8516</v>
      </c>
      <c r="C603" s="745" t="s">
        <v>8024</v>
      </c>
      <c r="D603" s="717" t="s">
        <v>8517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8005</v>
      </c>
      <c r="K603" s="739" t="s">
        <v>7985</v>
      </c>
      <c r="L603" s="719" t="s">
        <v>8476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8341</v>
      </c>
      <c r="C604" s="745" t="s">
        <v>8518</v>
      </c>
      <c r="D604" s="719" t="s">
        <v>8519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8005</v>
      </c>
      <c r="K604" s="739" t="s">
        <v>8237</v>
      </c>
      <c r="L604" s="719" t="s">
        <v>8477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8520</v>
      </c>
      <c r="C605" s="745" t="s">
        <v>8075</v>
      </c>
      <c r="D605" s="719" t="s">
        <v>8521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8142</v>
      </c>
      <c r="L605" s="719" t="s">
        <v>8480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8112</v>
      </c>
      <c r="C606" s="745" t="s">
        <v>8075</v>
      </c>
      <c r="D606" s="719" t="s">
        <v>8309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8005</v>
      </c>
      <c r="K606" s="739" t="s">
        <v>8393</v>
      </c>
      <c r="L606" s="719" t="s">
        <v>8394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8520</v>
      </c>
      <c r="C607" s="745" t="s">
        <v>8522</v>
      </c>
      <c r="D607" s="719" t="s">
        <v>8523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8336</v>
      </c>
      <c r="K607" s="739" t="s">
        <v>7985</v>
      </c>
      <c r="L607" s="719" t="s">
        <v>8481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8526</v>
      </c>
      <c r="C608" s="745" t="s">
        <v>8427</v>
      </c>
      <c r="D608" s="719" t="s">
        <v>8525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8333</v>
      </c>
      <c r="K608" s="739" t="s">
        <v>7985</v>
      </c>
      <c r="L608" s="719" t="s">
        <v>8482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8527</v>
      </c>
      <c r="C609" s="745" t="s">
        <v>8452</v>
      </c>
      <c r="D609" s="719" t="s">
        <v>8528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8296</v>
      </c>
      <c r="K609" s="739" t="s">
        <v>7985</v>
      </c>
      <c r="L609" s="719" t="s">
        <v>8483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8031</v>
      </c>
      <c r="C610" s="745" t="s">
        <v>8024</v>
      </c>
      <c r="D610" s="719" t="s">
        <v>8517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8484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8530</v>
      </c>
      <c r="C611" s="745" t="s">
        <v>8451</v>
      </c>
      <c r="D611" s="719" t="s">
        <v>8531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7997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8112</v>
      </c>
      <c r="C612" s="745" t="s">
        <v>8111</v>
      </c>
      <c r="D612" s="719" t="s">
        <v>8532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8112</v>
      </c>
      <c r="C613" s="745" t="s">
        <v>8410</v>
      </c>
      <c r="D613" s="719" t="s">
        <v>8533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8142</v>
      </c>
      <c r="L613" s="719" t="s">
        <v>8137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8112</v>
      </c>
      <c r="C614" s="745" t="s">
        <v>8111</v>
      </c>
      <c r="D614" s="719" t="s">
        <v>8532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8055</v>
      </c>
      <c r="K614" s="739" t="s">
        <v>8485</v>
      </c>
      <c r="L614" s="719" t="s">
        <v>8486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8098</v>
      </c>
      <c r="C615" s="745" t="s">
        <v>8016</v>
      </c>
      <c r="D615" s="719" t="s">
        <v>8534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8487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8308</v>
      </c>
      <c r="C616" s="745" t="s">
        <v>8349</v>
      </c>
      <c r="D616" s="719" t="s">
        <v>8535</v>
      </c>
      <c r="E616" s="709">
        <v>325000</v>
      </c>
      <c r="F616" s="737"/>
      <c r="G616" s="711">
        <f t="shared" ref="G616:G625" si="34">G615-E616+F616</f>
        <v>598745.15000000037</v>
      </c>
      <c r="I616" s="707">
        <v>45632</v>
      </c>
      <c r="J616" s="739"/>
      <c r="K616" s="739" t="s">
        <v>8154</v>
      </c>
      <c r="L616" s="719" t="s">
        <v>8488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8112</v>
      </c>
      <c r="C617" s="745" t="s">
        <v>8346</v>
      </c>
      <c r="D617" s="719" t="s">
        <v>8447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8402</v>
      </c>
      <c r="K617" s="739" t="s">
        <v>8021</v>
      </c>
      <c r="L617" s="719" t="s">
        <v>8489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8269</v>
      </c>
      <c r="C618" s="745" t="s">
        <v>8075</v>
      </c>
      <c r="D618" s="719" t="s">
        <v>8543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8333</v>
      </c>
      <c r="K618" s="739" t="s">
        <v>7985</v>
      </c>
      <c r="L618" s="719" t="s">
        <v>8490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8520</v>
      </c>
      <c r="C619" s="745" t="s">
        <v>8522</v>
      </c>
      <c r="D619" s="719" t="s">
        <v>8523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8029</v>
      </c>
      <c r="K619" s="739" t="s">
        <v>8133</v>
      </c>
      <c r="L619" s="719" t="s">
        <v>8491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8548</v>
      </c>
      <c r="C620" s="745" t="s">
        <v>8544</v>
      </c>
      <c r="D620" s="719" t="s">
        <v>8545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8492</v>
      </c>
      <c r="K620" s="739" t="s">
        <v>8419</v>
      </c>
      <c r="L620" s="719" t="s">
        <v>8493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8547</v>
      </c>
      <c r="C621" s="745" t="s">
        <v>8300</v>
      </c>
      <c r="D621" s="719" t="s">
        <v>8546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8005</v>
      </c>
      <c r="K621" s="739" t="s">
        <v>7985</v>
      </c>
      <c r="L621" s="719" t="s">
        <v>8494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8508</v>
      </c>
      <c r="C622" s="745" t="s">
        <v>8075</v>
      </c>
      <c r="D622" s="719" t="s">
        <v>8549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8005</v>
      </c>
      <c r="K622" s="739" t="s">
        <v>8425</v>
      </c>
      <c r="L622" s="719" t="s">
        <v>8423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8269</v>
      </c>
      <c r="C623" s="745" t="s">
        <v>8550</v>
      </c>
      <c r="D623" s="719" t="s">
        <v>8551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8333</v>
      </c>
      <c r="K623" s="739" t="s">
        <v>7985</v>
      </c>
      <c r="L623" s="719" t="s">
        <v>8495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8520</v>
      </c>
      <c r="C624" s="745" t="s">
        <v>8522</v>
      </c>
      <c r="D624" s="719" t="s">
        <v>8523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8336</v>
      </c>
      <c r="K624" s="739" t="s">
        <v>7990</v>
      </c>
      <c r="L624" s="719" t="s">
        <v>8496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8589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8333</v>
      </c>
      <c r="K625" s="739" t="s">
        <v>7985</v>
      </c>
      <c r="L625" s="719" t="s">
        <v>8497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37"/>
      <c r="B626" s="745"/>
      <c r="C626" s="745"/>
      <c r="D626" s="717"/>
      <c r="E626" s="709"/>
      <c r="F626" s="737"/>
      <c r="G626" s="737"/>
      <c r="I626" s="707">
        <v>45637</v>
      </c>
      <c r="J626" s="739" t="s">
        <v>8333</v>
      </c>
      <c r="K626" s="739" t="s">
        <v>7985</v>
      </c>
      <c r="L626" s="719" t="s">
        <v>8498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37"/>
      <c r="B627" s="745"/>
      <c r="C627" s="745"/>
      <c r="D627" s="717"/>
      <c r="E627" s="709"/>
      <c r="F627" s="737"/>
      <c r="G627" s="737"/>
      <c r="I627" s="707">
        <v>45638</v>
      </c>
      <c r="J627" s="739"/>
      <c r="K627" s="739" t="s">
        <v>7487</v>
      </c>
      <c r="L627" s="719" t="s">
        <v>8502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37"/>
      <c r="B628" s="745"/>
      <c r="C628" s="745"/>
      <c r="D628" s="717"/>
      <c r="E628" s="709"/>
      <c r="F628" s="737"/>
      <c r="G628" s="737"/>
      <c r="I628" s="707">
        <v>45638</v>
      </c>
      <c r="J628" s="739" t="s">
        <v>8030</v>
      </c>
      <c r="K628" s="739" t="s">
        <v>7985</v>
      </c>
      <c r="L628" s="719" t="s">
        <v>8503</v>
      </c>
      <c r="M628" s="709">
        <v>18000</v>
      </c>
      <c r="N628" s="737"/>
      <c r="O628" s="711">
        <f t="shared" ref="O628" si="39">N628+O627-M628</f>
        <v>-747805.02000000048</v>
      </c>
    </row>
    <row r="629" spans="1:17" ht="24" x14ac:dyDescent="0.3">
      <c r="A629" s="737"/>
      <c r="B629" s="745"/>
      <c r="C629" s="745"/>
      <c r="D629" s="717"/>
      <c r="E629" s="709"/>
      <c r="F629" s="737"/>
      <c r="G629" s="737"/>
      <c r="I629" s="707">
        <v>45640</v>
      </c>
      <c r="J629" s="739" t="s">
        <v>8056</v>
      </c>
      <c r="K629" s="739" t="s">
        <v>8505</v>
      </c>
      <c r="L629" s="719" t="s">
        <v>8504</v>
      </c>
      <c r="M629" s="709">
        <v>50000</v>
      </c>
      <c r="N629" s="737"/>
      <c r="O629" s="711">
        <f t="shared" ref="O629:O634" si="40">N629+O628-M629</f>
        <v>-797805.02000000048</v>
      </c>
      <c r="P629" s="9"/>
    </row>
    <row r="630" spans="1:17" x14ac:dyDescent="0.3">
      <c r="A630" s="737"/>
      <c r="B630" s="745"/>
      <c r="C630" s="745"/>
      <c r="D630" s="717"/>
      <c r="E630" s="709"/>
      <c r="F630" s="737"/>
      <c r="G630" s="737"/>
      <c r="I630" s="707">
        <v>45642</v>
      </c>
      <c r="J630" s="739"/>
      <c r="K630" s="739"/>
      <c r="L630" s="719" t="s">
        <v>8514</v>
      </c>
      <c r="M630" s="709"/>
      <c r="N630" s="709">
        <v>8508670</v>
      </c>
      <c r="O630" s="711">
        <f t="shared" si="40"/>
        <v>7710864.9799999995</v>
      </c>
    </row>
    <row r="631" spans="1:17" x14ac:dyDescent="0.3">
      <c r="A631" s="737"/>
      <c r="B631" s="745"/>
      <c r="C631" s="745"/>
      <c r="D631" s="717"/>
      <c r="E631" s="709"/>
      <c r="F631" s="737"/>
      <c r="G631" s="737"/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0"/>
        <v>7633778.9799999995</v>
      </c>
      <c r="Q631" s="373">
        <f>N630-800000</f>
        <v>7708670</v>
      </c>
    </row>
    <row r="632" spans="1:17" ht="24" x14ac:dyDescent="0.3">
      <c r="A632" s="737"/>
      <c r="B632" s="745"/>
      <c r="C632" s="745"/>
      <c r="D632" s="717"/>
      <c r="E632" s="709"/>
      <c r="F632" s="737"/>
      <c r="G632" s="737"/>
      <c r="I632" s="707">
        <v>45644</v>
      </c>
      <c r="J632" s="756"/>
      <c r="K632" s="756"/>
      <c r="L632" s="719" t="s">
        <v>8524</v>
      </c>
      <c r="M632" s="709">
        <v>500000</v>
      </c>
      <c r="N632" s="737"/>
      <c r="O632" s="711">
        <f t="shared" si="40"/>
        <v>7133778.9799999995</v>
      </c>
      <c r="Q632" s="758">
        <f>Q631*1%</f>
        <v>77086.7</v>
      </c>
    </row>
    <row r="633" spans="1:17" ht="24" x14ac:dyDescent="0.3">
      <c r="A633" s="737"/>
      <c r="B633" s="745"/>
      <c r="C633" s="745"/>
      <c r="D633" s="717"/>
      <c r="E633" s="709"/>
      <c r="F633" s="737"/>
      <c r="G633" s="737"/>
      <c r="I633" s="707">
        <v>45644</v>
      </c>
      <c r="J633" s="739" t="s">
        <v>8336</v>
      </c>
      <c r="K633" s="739" t="s">
        <v>7990</v>
      </c>
      <c r="L633" s="719" t="s">
        <v>8496</v>
      </c>
      <c r="M633" s="709">
        <v>100000</v>
      </c>
      <c r="N633" s="737"/>
      <c r="O633" s="711">
        <f t="shared" si="40"/>
        <v>7033778.9799999995</v>
      </c>
    </row>
    <row r="634" spans="1:17" x14ac:dyDescent="0.3">
      <c r="A634" s="737"/>
      <c r="B634" s="745"/>
      <c r="C634" s="745"/>
      <c r="D634" s="717"/>
      <c r="E634" s="709"/>
      <c r="F634" s="737"/>
      <c r="G634" s="737"/>
      <c r="I634" s="707">
        <v>45644</v>
      </c>
      <c r="J634" s="739" t="s">
        <v>8492</v>
      </c>
      <c r="K634" s="739" t="s">
        <v>8414</v>
      </c>
      <c r="L634" s="719" t="s">
        <v>8529</v>
      </c>
      <c r="M634" s="709">
        <v>100000</v>
      </c>
      <c r="N634" s="737"/>
      <c r="O634" s="711">
        <f t="shared" si="40"/>
        <v>6933778.9799999995</v>
      </c>
    </row>
    <row r="635" spans="1:17" x14ac:dyDescent="0.3">
      <c r="A635" s="737"/>
      <c r="B635" s="745"/>
      <c r="C635" s="745"/>
      <c r="D635" s="717"/>
      <c r="E635" s="709"/>
      <c r="F635" s="737"/>
      <c r="G635" s="737"/>
      <c r="I635" s="707">
        <v>45645</v>
      </c>
      <c r="J635" s="739" t="s">
        <v>8005</v>
      </c>
      <c r="K635" s="739" t="s">
        <v>8149</v>
      </c>
      <c r="L635" s="719" t="s">
        <v>8147</v>
      </c>
      <c r="M635" s="709">
        <v>500000</v>
      </c>
      <c r="N635" s="737"/>
      <c r="O635" s="711">
        <f t="shared" ref="O635" si="41">N635+O634-M635</f>
        <v>6433778.9799999995</v>
      </c>
    </row>
    <row r="636" spans="1:17" ht="24" x14ac:dyDescent="0.3">
      <c r="A636" s="737"/>
      <c r="B636" s="745"/>
      <c r="C636" s="745"/>
      <c r="D636" s="717"/>
      <c r="E636" s="709"/>
      <c r="F636" s="737"/>
      <c r="G636" s="737"/>
      <c r="I636" s="707">
        <v>45645</v>
      </c>
      <c r="J636" s="739" t="s">
        <v>8005</v>
      </c>
      <c r="K636" s="739" t="s">
        <v>8320</v>
      </c>
      <c r="L636" s="719" t="s">
        <v>8321</v>
      </c>
      <c r="M636" s="709">
        <v>600000</v>
      </c>
      <c r="N636" s="737"/>
      <c r="O636" s="711">
        <f t="shared" ref="O636:O637" si="42">N636+O635-M636</f>
        <v>5833778.9799999995</v>
      </c>
    </row>
    <row r="637" spans="1:17" ht="24" x14ac:dyDescent="0.3">
      <c r="A637" s="737"/>
      <c r="B637" s="745"/>
      <c r="C637" s="745"/>
      <c r="D637" s="717"/>
      <c r="E637" s="709"/>
      <c r="F637" s="737"/>
      <c r="G637" s="737"/>
      <c r="I637" s="707">
        <v>45645</v>
      </c>
      <c r="J637" s="739" t="s">
        <v>8005</v>
      </c>
      <c r="K637" s="739" t="s">
        <v>8320</v>
      </c>
      <c r="L637" s="719" t="s">
        <v>8321</v>
      </c>
      <c r="M637" s="709">
        <v>20000</v>
      </c>
      <c r="N637" s="737"/>
      <c r="O637" s="711">
        <f t="shared" si="42"/>
        <v>5813778.9799999995</v>
      </c>
    </row>
    <row r="638" spans="1:17" ht="24" x14ac:dyDescent="0.3">
      <c r="A638" s="737"/>
      <c r="B638" s="745"/>
      <c r="C638" s="745"/>
      <c r="D638" s="717"/>
      <c r="E638" s="709"/>
      <c r="F638" s="737"/>
      <c r="G638" s="737"/>
      <c r="I638" s="707">
        <v>45646</v>
      </c>
      <c r="J638" s="739" t="s">
        <v>8029</v>
      </c>
      <c r="K638" s="739" t="s">
        <v>8462</v>
      </c>
      <c r="L638" s="719" t="s">
        <v>8536</v>
      </c>
      <c r="M638" s="709">
        <v>150000</v>
      </c>
      <c r="N638" s="737"/>
      <c r="O638" s="711">
        <f t="shared" ref="O638" si="43">N638+O637-M638</f>
        <v>5663778.9799999995</v>
      </c>
    </row>
    <row r="639" spans="1:17" x14ac:dyDescent="0.3">
      <c r="A639" s="737"/>
      <c r="B639" s="745"/>
      <c r="C639" s="745"/>
      <c r="D639" s="717"/>
      <c r="E639" s="709"/>
      <c r="F639" s="737"/>
      <c r="G639" s="737"/>
      <c r="I639" s="707">
        <v>45646</v>
      </c>
      <c r="J639" s="739" t="s">
        <v>8031</v>
      </c>
      <c r="K639" s="739" t="s">
        <v>8088</v>
      </c>
      <c r="L639" s="719" t="s">
        <v>8537</v>
      </c>
      <c r="M639" s="709">
        <v>100000</v>
      </c>
      <c r="N639" s="737"/>
      <c r="O639" s="711">
        <f t="shared" ref="O639:O640" si="44">N639+O638-M639</f>
        <v>5563778.9799999995</v>
      </c>
    </row>
    <row r="640" spans="1:17" x14ac:dyDescent="0.3">
      <c r="A640" s="737"/>
      <c r="B640" s="745"/>
      <c r="C640" s="745"/>
      <c r="D640" s="717"/>
      <c r="E640" s="709"/>
      <c r="F640" s="737"/>
      <c r="G640" s="737"/>
      <c r="I640" s="707">
        <v>45646</v>
      </c>
      <c r="J640" s="739" t="s">
        <v>8538</v>
      </c>
      <c r="K640" s="739" t="s">
        <v>7983</v>
      </c>
      <c r="L640" s="719" t="s">
        <v>8539</v>
      </c>
      <c r="M640" s="709">
        <v>200000</v>
      </c>
      <c r="N640" s="737"/>
      <c r="O640" s="711">
        <f t="shared" si="44"/>
        <v>5363778.9799999995</v>
      </c>
    </row>
    <row r="641" spans="1:15" x14ac:dyDescent="0.3">
      <c r="A641" s="737"/>
      <c r="B641" s="745"/>
      <c r="C641" s="745"/>
      <c r="D641" s="717"/>
      <c r="E641" s="709"/>
      <c r="F641" s="737"/>
      <c r="G641" s="737"/>
      <c r="I641" s="707">
        <v>45647</v>
      </c>
      <c r="J641" s="739" t="s">
        <v>8554</v>
      </c>
      <c r="K641" s="739" t="s">
        <v>8553</v>
      </c>
      <c r="L641" s="719" t="s">
        <v>8552</v>
      </c>
      <c r="M641" s="709">
        <v>52000</v>
      </c>
      <c r="N641" s="737"/>
      <c r="O641" s="711">
        <f t="shared" ref="O641:O642" si="45">N641+O640-M641</f>
        <v>5311778.9799999995</v>
      </c>
    </row>
    <row r="642" spans="1:15" x14ac:dyDescent="0.3">
      <c r="A642" s="737"/>
      <c r="B642" s="745"/>
      <c r="C642" s="745"/>
      <c r="D642" s="717"/>
      <c r="E642" s="709"/>
      <c r="F642" s="737"/>
      <c r="G642" s="737"/>
      <c r="I642" s="707">
        <v>45647</v>
      </c>
      <c r="J642" s="739" t="s">
        <v>8056</v>
      </c>
      <c r="K642" s="739" t="s">
        <v>8555</v>
      </c>
      <c r="L642" s="719" t="s">
        <v>8556</v>
      </c>
      <c r="M642" s="709">
        <v>140000</v>
      </c>
      <c r="N642" s="737"/>
      <c r="O642" s="711">
        <f t="shared" si="45"/>
        <v>5171778.9799999995</v>
      </c>
    </row>
    <row r="643" spans="1:15" ht="24" x14ac:dyDescent="0.3">
      <c r="A643" s="737"/>
      <c r="B643" s="745"/>
      <c r="C643" s="745"/>
      <c r="D643" s="717"/>
      <c r="E643" s="709"/>
      <c r="F643" s="737"/>
      <c r="G643" s="737"/>
      <c r="I643" s="707">
        <v>45653</v>
      </c>
      <c r="J643" s="739" t="s">
        <v>8333</v>
      </c>
      <c r="K643" s="739" t="s">
        <v>7985</v>
      </c>
      <c r="L643" s="719" t="s">
        <v>8557</v>
      </c>
      <c r="M643" s="709">
        <v>615000</v>
      </c>
      <c r="N643" s="737"/>
      <c r="O643" s="711">
        <f t="shared" ref="O643" si="46">N643+O642-M643</f>
        <v>4556778.9799999995</v>
      </c>
    </row>
    <row r="644" spans="1:15" x14ac:dyDescent="0.3">
      <c r="A644" s="737"/>
      <c r="B644" s="745"/>
      <c r="C644" s="745"/>
      <c r="D644" s="717"/>
      <c r="E644" s="709"/>
      <c r="F644" s="737"/>
      <c r="G644" s="737"/>
      <c r="I644" s="707">
        <v>45653</v>
      </c>
      <c r="J644" s="739"/>
      <c r="K644" s="739" t="s">
        <v>8154</v>
      </c>
      <c r="L644" s="719" t="s">
        <v>8502</v>
      </c>
      <c r="M644" s="709">
        <v>800000</v>
      </c>
      <c r="N644" s="737"/>
      <c r="O644" s="711">
        <f t="shared" ref="O644" si="47">N644+O643-M644</f>
        <v>3756778.9799999995</v>
      </c>
    </row>
    <row r="645" spans="1:15" ht="24" x14ac:dyDescent="0.3">
      <c r="A645" s="737"/>
      <c r="B645" s="745"/>
      <c r="C645" s="745"/>
      <c r="D645" s="717"/>
      <c r="E645" s="709"/>
      <c r="F645" s="737"/>
      <c r="G645" s="737"/>
      <c r="I645" s="707">
        <v>45654</v>
      </c>
      <c r="J645" s="739" t="s">
        <v>8333</v>
      </c>
      <c r="K645" s="739" t="s">
        <v>7985</v>
      </c>
      <c r="L645" s="719" t="s">
        <v>8561</v>
      </c>
      <c r="M645" s="709">
        <v>100000</v>
      </c>
      <c r="N645" s="737"/>
      <c r="O645" s="711">
        <f t="shared" ref="O645:O647" si="48">N645+O644-M645</f>
        <v>3656778.9799999995</v>
      </c>
    </row>
    <row r="646" spans="1:15" ht="24" x14ac:dyDescent="0.3">
      <c r="A646" s="737"/>
      <c r="B646" s="745"/>
      <c r="C646" s="745"/>
      <c r="D646" s="717"/>
      <c r="E646" s="709"/>
      <c r="F646" s="737"/>
      <c r="G646" s="737"/>
      <c r="I646" s="707">
        <v>45654</v>
      </c>
      <c r="J646" s="739" t="s">
        <v>8030</v>
      </c>
      <c r="K646" s="739" t="s">
        <v>7985</v>
      </c>
      <c r="L646" s="719" t="s">
        <v>8560</v>
      </c>
      <c r="M646" s="709">
        <v>54000</v>
      </c>
      <c r="N646" s="737"/>
      <c r="O646" s="711">
        <f t="shared" si="48"/>
        <v>3602778.9799999995</v>
      </c>
    </row>
    <row r="647" spans="1:15" ht="24" x14ac:dyDescent="0.3">
      <c r="A647" s="737"/>
      <c r="B647" s="745"/>
      <c r="C647" s="745"/>
      <c r="D647" s="717"/>
      <c r="E647" s="709"/>
      <c r="F647" s="737"/>
      <c r="G647" s="737"/>
      <c r="I647" s="707">
        <v>45654</v>
      </c>
      <c r="J647" s="739" t="s">
        <v>8026</v>
      </c>
      <c r="K647" s="739" t="s">
        <v>8558</v>
      </c>
      <c r="L647" s="719" t="s">
        <v>8559</v>
      </c>
      <c r="M647" s="709">
        <v>40000</v>
      </c>
      <c r="N647" s="737"/>
      <c r="O647" s="711">
        <f t="shared" si="48"/>
        <v>3562778.9799999995</v>
      </c>
    </row>
    <row r="648" spans="1:15" ht="24" x14ac:dyDescent="0.3">
      <c r="A648" s="737"/>
      <c r="B648" s="745"/>
      <c r="C648" s="745"/>
      <c r="D648" s="717"/>
      <c r="E648" s="709"/>
      <c r="F648" s="737"/>
      <c r="G648" s="737"/>
      <c r="I648" s="707">
        <v>45654</v>
      </c>
      <c r="J648" s="739" t="s">
        <v>8554</v>
      </c>
      <c r="K648" s="739" t="s">
        <v>7985</v>
      </c>
      <c r="L648" s="719" t="s">
        <v>8562</v>
      </c>
      <c r="M648" s="709">
        <v>31000</v>
      </c>
      <c r="N648" s="737"/>
      <c r="O648" s="711">
        <f t="shared" ref="O648" si="49">N648+O647-M648</f>
        <v>3531778.9799999995</v>
      </c>
    </row>
    <row r="649" spans="1:15" ht="24" x14ac:dyDescent="0.3">
      <c r="A649" s="737"/>
      <c r="B649" s="745"/>
      <c r="C649" s="745"/>
      <c r="D649" s="717"/>
      <c r="E649" s="709"/>
      <c r="F649" s="737"/>
      <c r="G649" s="737"/>
      <c r="I649" s="707">
        <v>45654</v>
      </c>
      <c r="J649" s="739" t="s">
        <v>8333</v>
      </c>
      <c r="K649" s="739" t="s">
        <v>7985</v>
      </c>
      <c r="L649" s="719" t="s">
        <v>8563</v>
      </c>
      <c r="M649" s="709">
        <v>328852</v>
      </c>
      <c r="N649" s="737"/>
      <c r="O649" s="711">
        <f t="shared" ref="O649:O651" si="50">N649+O648-M649</f>
        <v>3202926.9799999995</v>
      </c>
    </row>
    <row r="650" spans="1:15" ht="36" x14ac:dyDescent="0.3">
      <c r="A650" s="737"/>
      <c r="B650" s="745"/>
      <c r="C650" s="745"/>
      <c r="D650" s="717"/>
      <c r="E650" s="709"/>
      <c r="F650" s="737"/>
      <c r="G650" s="737"/>
      <c r="I650" s="707">
        <v>45654</v>
      </c>
      <c r="J650" s="739" t="s">
        <v>8333</v>
      </c>
      <c r="K650" s="739" t="s">
        <v>7985</v>
      </c>
      <c r="L650" s="719" t="s">
        <v>8564</v>
      </c>
      <c r="M650" s="709">
        <v>27480</v>
      </c>
      <c r="N650" s="737"/>
      <c r="O650" s="711">
        <f t="shared" si="50"/>
        <v>3175446.9799999995</v>
      </c>
    </row>
    <row r="651" spans="1:15" ht="36" x14ac:dyDescent="0.3">
      <c r="A651" s="737"/>
      <c r="B651" s="745"/>
      <c r="C651" s="745"/>
      <c r="D651" s="717"/>
      <c r="E651" s="709"/>
      <c r="F651" s="737"/>
      <c r="G651" s="737"/>
      <c r="I651" s="707">
        <v>45654</v>
      </c>
      <c r="J651" s="739" t="s">
        <v>8554</v>
      </c>
      <c r="K651" s="739" t="s">
        <v>8229</v>
      </c>
      <c r="L651" s="719" t="s">
        <v>8565</v>
      </c>
      <c r="M651" s="709">
        <v>59296</v>
      </c>
      <c r="N651" s="737"/>
      <c r="O651" s="711">
        <f t="shared" si="50"/>
        <v>3116150.9799999995</v>
      </c>
    </row>
    <row r="652" spans="1:15" ht="24" x14ac:dyDescent="0.3">
      <c r="A652" s="737"/>
      <c r="B652" s="745"/>
      <c r="C652" s="745"/>
      <c r="D652" s="717"/>
      <c r="E652" s="709"/>
      <c r="F652" s="737"/>
      <c r="G652" s="737"/>
      <c r="I652" s="707">
        <v>45656</v>
      </c>
      <c r="J652" s="739" t="s">
        <v>8333</v>
      </c>
      <c r="K652" s="739" t="s">
        <v>7985</v>
      </c>
      <c r="L652" s="719" t="s">
        <v>8566</v>
      </c>
      <c r="M652" s="709">
        <v>137500</v>
      </c>
      <c r="N652" s="737"/>
      <c r="O652" s="711">
        <f t="shared" ref="O652" si="51">N652+O651-M652</f>
        <v>2978650.9799999995</v>
      </c>
    </row>
    <row r="653" spans="1:15" x14ac:dyDescent="0.3">
      <c r="A653" s="737"/>
      <c r="B653" s="745"/>
      <c r="C653" s="745"/>
      <c r="D653" s="717"/>
      <c r="E653" s="709"/>
      <c r="F653" s="737"/>
      <c r="G653" s="737"/>
      <c r="I653" s="707">
        <v>45656</v>
      </c>
      <c r="J653" s="739" t="s">
        <v>8002</v>
      </c>
      <c r="K653" s="739" t="s">
        <v>8021</v>
      </c>
      <c r="L653" s="719" t="s">
        <v>8569</v>
      </c>
      <c r="M653" s="709">
        <v>50000</v>
      </c>
      <c r="N653" s="737"/>
      <c r="O653" s="711">
        <f t="shared" ref="O653" si="52">N653+O652-M653</f>
        <v>2928650.9799999995</v>
      </c>
    </row>
    <row r="654" spans="1:15" ht="24" x14ac:dyDescent="0.3">
      <c r="A654" s="737"/>
      <c r="B654" s="745"/>
      <c r="C654" s="745"/>
      <c r="D654" s="717"/>
      <c r="E654" s="709"/>
      <c r="F654" s="737"/>
      <c r="G654" s="737"/>
      <c r="I654" s="707">
        <v>45657</v>
      </c>
      <c r="J654" s="739" t="s">
        <v>8333</v>
      </c>
      <c r="K654" s="739" t="s">
        <v>8567</v>
      </c>
      <c r="L654" s="719" t="s">
        <v>8568</v>
      </c>
      <c r="M654" s="709">
        <v>600000</v>
      </c>
      <c r="N654" s="737"/>
      <c r="O654" s="711">
        <f t="shared" ref="O654:O655" si="53">N654+O653-M654</f>
        <v>2328650.9799999995</v>
      </c>
    </row>
    <row r="655" spans="1:15" ht="24" x14ac:dyDescent="0.3">
      <c r="A655" s="737"/>
      <c r="B655" s="745"/>
      <c r="C655" s="745"/>
      <c r="D655" s="717"/>
      <c r="E655" s="709"/>
      <c r="F655" s="737"/>
      <c r="G655" s="737"/>
      <c r="I655" s="707">
        <v>45657</v>
      </c>
      <c r="J655" s="739" t="s">
        <v>8333</v>
      </c>
      <c r="K655" s="739" t="s">
        <v>8567</v>
      </c>
      <c r="L655" s="719" t="s">
        <v>8568</v>
      </c>
      <c r="M655" s="709">
        <v>400000</v>
      </c>
      <c r="N655" s="737"/>
      <c r="O655" s="711">
        <f t="shared" si="53"/>
        <v>1928650.9799999995</v>
      </c>
    </row>
    <row r="656" spans="1:15" ht="24" x14ac:dyDescent="0.3">
      <c r="A656" s="737"/>
      <c r="B656" s="745"/>
      <c r="C656" s="745"/>
      <c r="D656" s="717"/>
      <c r="E656" s="709"/>
      <c r="F656" s="737"/>
      <c r="G656" s="737"/>
      <c r="I656" s="707">
        <v>45658</v>
      </c>
      <c r="J656" s="739" t="s">
        <v>8570</v>
      </c>
      <c r="K656" s="739" t="s">
        <v>8229</v>
      </c>
      <c r="L656" s="719" t="s">
        <v>8582</v>
      </c>
      <c r="M656" s="709">
        <v>291040</v>
      </c>
      <c r="N656" s="737"/>
      <c r="O656" s="711">
        <f t="shared" ref="O656:O671" si="54">N656+O655-M656</f>
        <v>1637610.9799999995</v>
      </c>
    </row>
    <row r="657" spans="1:15" ht="24" x14ac:dyDescent="0.3">
      <c r="A657" s="737"/>
      <c r="B657" s="745"/>
      <c r="C657" s="745"/>
      <c r="D657" s="717"/>
      <c r="E657" s="709"/>
      <c r="F657" s="737"/>
      <c r="G657" s="737"/>
      <c r="I657" s="707">
        <v>45659</v>
      </c>
      <c r="J657" s="739" t="s">
        <v>8554</v>
      </c>
      <c r="K657" s="739" t="s">
        <v>8573</v>
      </c>
      <c r="L657" s="719" t="s">
        <v>8562</v>
      </c>
      <c r="M657" s="709">
        <v>58220</v>
      </c>
      <c r="N657" s="737"/>
      <c r="O657" s="711">
        <f t="shared" si="54"/>
        <v>1579390.9799999995</v>
      </c>
    </row>
    <row r="658" spans="1:15" ht="24" x14ac:dyDescent="0.3">
      <c r="A658" s="737"/>
      <c r="B658" s="745"/>
      <c r="C658" s="745"/>
      <c r="D658" s="717"/>
      <c r="E658" s="709"/>
      <c r="F658" s="737"/>
      <c r="G658" s="737"/>
      <c r="I658" s="707">
        <v>45659</v>
      </c>
      <c r="J658" s="739" t="s">
        <v>8005</v>
      </c>
      <c r="K658" s="739" t="s">
        <v>7980</v>
      </c>
      <c r="L658" s="719" t="s">
        <v>8572</v>
      </c>
      <c r="M658" s="709">
        <v>54400</v>
      </c>
      <c r="N658" s="737"/>
      <c r="O658" s="711">
        <f t="shared" si="54"/>
        <v>1524990.9799999995</v>
      </c>
    </row>
    <row r="659" spans="1:15" ht="24" x14ac:dyDescent="0.3">
      <c r="A659" s="737"/>
      <c r="B659" s="745"/>
      <c r="C659" s="745"/>
      <c r="D659" s="717"/>
      <c r="E659" s="709"/>
      <c r="F659" s="737"/>
      <c r="G659" s="737"/>
      <c r="I659" s="707">
        <v>45659</v>
      </c>
      <c r="J659" s="739" t="s">
        <v>8570</v>
      </c>
      <c r="K659" s="739" t="s">
        <v>8575</v>
      </c>
      <c r="L659" s="719" t="s">
        <v>8574</v>
      </c>
      <c r="M659" s="709">
        <v>180486</v>
      </c>
      <c r="N659" s="737"/>
      <c r="O659" s="711">
        <f t="shared" si="54"/>
        <v>1344504.9799999995</v>
      </c>
    </row>
    <row r="660" spans="1:15" x14ac:dyDescent="0.3">
      <c r="A660" s="737"/>
      <c r="B660" s="745"/>
      <c r="C660" s="745"/>
      <c r="D660" s="717"/>
      <c r="E660" s="709"/>
      <c r="F660" s="737"/>
      <c r="G660" s="737"/>
      <c r="I660" s="707">
        <v>45660</v>
      </c>
      <c r="J660" s="739" t="s">
        <v>8570</v>
      </c>
      <c r="K660" s="739" t="s">
        <v>8205</v>
      </c>
      <c r="L660" s="719" t="s">
        <v>8576</v>
      </c>
      <c r="M660" s="709">
        <v>187000</v>
      </c>
      <c r="N660" s="737"/>
      <c r="O660" s="711">
        <f t="shared" si="54"/>
        <v>1157504.9799999995</v>
      </c>
    </row>
    <row r="661" spans="1:15" ht="24" x14ac:dyDescent="0.3">
      <c r="A661" s="737"/>
      <c r="B661" s="745"/>
      <c r="C661" s="745"/>
      <c r="D661" s="717"/>
      <c r="E661" s="709"/>
      <c r="F661" s="737"/>
      <c r="G661" s="737"/>
      <c r="I661" s="707">
        <v>45660</v>
      </c>
      <c r="J661" s="740" t="s">
        <v>8333</v>
      </c>
      <c r="K661" s="739" t="s">
        <v>7985</v>
      </c>
      <c r="L661" s="719" t="s">
        <v>8577</v>
      </c>
      <c r="M661" s="709">
        <v>118525</v>
      </c>
      <c r="N661" s="737"/>
      <c r="O661" s="711">
        <f t="shared" si="54"/>
        <v>1038979.9799999995</v>
      </c>
    </row>
    <row r="662" spans="1:15" x14ac:dyDescent="0.3">
      <c r="A662" s="737"/>
      <c r="B662" s="745"/>
      <c r="C662" s="745"/>
      <c r="D662" s="717"/>
      <c r="E662" s="709"/>
      <c r="F662" s="737"/>
      <c r="G662" s="737"/>
      <c r="I662" s="707">
        <v>45661</v>
      </c>
      <c r="J662" s="739" t="s">
        <v>8002</v>
      </c>
      <c r="K662" s="739" t="s">
        <v>8021</v>
      </c>
      <c r="L662" s="719" t="s">
        <v>8578</v>
      </c>
      <c r="M662" s="709">
        <v>65000</v>
      </c>
      <c r="N662" s="737"/>
      <c r="O662" s="711">
        <f t="shared" si="54"/>
        <v>973979.97999999952</v>
      </c>
    </row>
    <row r="663" spans="1:15" ht="24" x14ac:dyDescent="0.3">
      <c r="A663" s="737"/>
      <c r="B663" s="745"/>
      <c r="C663" s="745"/>
      <c r="D663" s="717"/>
      <c r="E663" s="709"/>
      <c r="F663" s="737"/>
      <c r="G663" s="737"/>
      <c r="I663" s="707">
        <v>45661</v>
      </c>
      <c r="J663" s="740" t="s">
        <v>8333</v>
      </c>
      <c r="K663" s="739" t="s">
        <v>8425</v>
      </c>
      <c r="L663" s="719" t="s">
        <v>8579</v>
      </c>
      <c r="M663" s="709">
        <v>100000</v>
      </c>
      <c r="N663" s="737"/>
      <c r="O663" s="711">
        <f t="shared" si="54"/>
        <v>873979.97999999952</v>
      </c>
    </row>
    <row r="664" spans="1:15" ht="24" x14ac:dyDescent="0.3">
      <c r="A664" s="737"/>
      <c r="B664" s="745"/>
      <c r="C664" s="745"/>
      <c r="D664" s="717"/>
      <c r="E664" s="709"/>
      <c r="F664" s="737"/>
      <c r="G664" s="737"/>
      <c r="I664" s="707">
        <v>45661</v>
      </c>
      <c r="J664" s="739" t="s">
        <v>8336</v>
      </c>
      <c r="K664" s="739" t="s">
        <v>8226</v>
      </c>
      <c r="L664" s="719" t="s">
        <v>8583</v>
      </c>
      <c r="M664" s="709">
        <v>100000</v>
      </c>
      <c r="N664" s="737"/>
      <c r="O664" s="711">
        <f t="shared" si="54"/>
        <v>773979.97999999952</v>
      </c>
    </row>
    <row r="665" spans="1:15" x14ac:dyDescent="0.3">
      <c r="A665" s="737"/>
      <c r="B665" s="745"/>
      <c r="C665" s="745"/>
      <c r="D665" s="717"/>
      <c r="E665" s="709"/>
      <c r="F665" s="737"/>
      <c r="G665" s="737"/>
      <c r="I665" s="707">
        <v>45661</v>
      </c>
      <c r="J665" s="739" t="s">
        <v>8580</v>
      </c>
      <c r="K665" s="739" t="s">
        <v>8021</v>
      </c>
      <c r="L665" s="719" t="s">
        <v>8581</v>
      </c>
      <c r="M665" s="709">
        <v>90000</v>
      </c>
      <c r="N665" s="737"/>
      <c r="O665" s="711">
        <f t="shared" si="54"/>
        <v>683979.97999999952</v>
      </c>
    </row>
    <row r="666" spans="1:15" x14ac:dyDescent="0.3">
      <c r="A666" s="737"/>
      <c r="B666" s="745"/>
      <c r="C666" s="745"/>
      <c r="D666" s="717"/>
      <c r="E666" s="709"/>
      <c r="F666" s="737"/>
      <c r="G666" s="737"/>
      <c r="I666" s="707">
        <v>45664</v>
      </c>
      <c r="J666" s="739" t="s">
        <v>8031</v>
      </c>
      <c r="K666" s="739" t="s">
        <v>8021</v>
      </c>
      <c r="L666" s="719" t="s">
        <v>8584</v>
      </c>
      <c r="M666" s="709">
        <v>120000</v>
      </c>
      <c r="N666" s="737"/>
      <c r="O666" s="711">
        <f t="shared" si="54"/>
        <v>563979.97999999952</v>
      </c>
    </row>
    <row r="667" spans="1:15" ht="36" x14ac:dyDescent="0.3">
      <c r="A667" s="737"/>
      <c r="B667" s="745"/>
      <c r="C667" s="745"/>
      <c r="D667" s="717"/>
      <c r="E667" s="709"/>
      <c r="F667" s="737"/>
      <c r="G667" s="737"/>
      <c r="I667" s="707">
        <v>45664</v>
      </c>
      <c r="J667" s="739" t="s">
        <v>8527</v>
      </c>
      <c r="K667" s="739" t="s">
        <v>8452</v>
      </c>
      <c r="L667" s="719" t="s">
        <v>8585</v>
      </c>
      <c r="M667" s="709">
        <v>105000</v>
      </c>
      <c r="N667" s="737"/>
      <c r="O667" s="711">
        <f t="shared" si="54"/>
        <v>458979.97999999952</v>
      </c>
    </row>
    <row r="668" spans="1:15" ht="24" x14ac:dyDescent="0.3">
      <c r="A668" s="737"/>
      <c r="B668" s="745"/>
      <c r="C668" s="745"/>
      <c r="D668" s="717"/>
      <c r="E668" s="709"/>
      <c r="F668" s="737"/>
      <c r="G668" s="737"/>
      <c r="I668" s="707">
        <v>45664</v>
      </c>
      <c r="J668" s="739" t="s">
        <v>8527</v>
      </c>
      <c r="K668" s="739" t="s">
        <v>8586</v>
      </c>
      <c r="L668" s="719" t="s">
        <v>8587</v>
      </c>
      <c r="M668" s="709">
        <v>500000</v>
      </c>
      <c r="N668" s="737"/>
      <c r="O668" s="711">
        <f t="shared" si="54"/>
        <v>-41020.020000000484</v>
      </c>
    </row>
    <row r="669" spans="1:15" x14ac:dyDescent="0.3">
      <c r="A669" s="737"/>
      <c r="B669" s="745"/>
      <c r="C669" s="745"/>
      <c r="D669" s="717"/>
      <c r="E669" s="709"/>
      <c r="F669" s="737"/>
      <c r="G669" s="737"/>
      <c r="I669" s="707">
        <v>45664</v>
      </c>
      <c r="J669" s="739" t="s">
        <v>8402</v>
      </c>
      <c r="K669" s="739" t="s">
        <v>8021</v>
      </c>
      <c r="L669" s="719" t="s">
        <v>8588</v>
      </c>
      <c r="M669" s="709">
        <v>239117</v>
      </c>
      <c r="N669" s="737"/>
      <c r="O669" s="711">
        <f t="shared" si="54"/>
        <v>-280137.02000000048</v>
      </c>
    </row>
    <row r="670" spans="1:15" x14ac:dyDescent="0.3">
      <c r="A670" s="737"/>
      <c r="B670" s="745"/>
      <c r="C670" s="745"/>
      <c r="D670" s="717"/>
      <c r="E670" s="709"/>
      <c r="F670" s="737"/>
      <c r="G670" s="737"/>
      <c r="I670" s="707">
        <v>45665</v>
      </c>
      <c r="J670" s="739"/>
      <c r="K670" s="739"/>
      <c r="L670" s="719" t="s">
        <v>8324</v>
      </c>
      <c r="M670" s="709"/>
      <c r="N670" s="709">
        <v>5005006</v>
      </c>
      <c r="O670" s="711">
        <f t="shared" si="54"/>
        <v>4724868.9799999995</v>
      </c>
    </row>
    <row r="671" spans="1:15" ht="24" x14ac:dyDescent="0.3">
      <c r="A671" s="737"/>
      <c r="B671" s="745"/>
      <c r="C671" s="745"/>
      <c r="D671" s="717"/>
      <c r="E671" s="709"/>
      <c r="F671" s="737"/>
      <c r="G671" s="737"/>
      <c r="I671" s="707">
        <v>45666</v>
      </c>
      <c r="J671" s="739" t="s">
        <v>8333</v>
      </c>
      <c r="K671" s="739" t="s">
        <v>8021</v>
      </c>
      <c r="L671" s="719" t="s">
        <v>8591</v>
      </c>
      <c r="M671" s="709">
        <v>174116</v>
      </c>
      <c r="N671" s="737"/>
      <c r="O671" s="711">
        <f t="shared" si="54"/>
        <v>4550752.9799999995</v>
      </c>
    </row>
    <row r="672" spans="1:15" ht="24" x14ac:dyDescent="0.3">
      <c r="A672" s="737"/>
      <c r="B672" s="745"/>
      <c r="C672" s="745"/>
      <c r="D672" s="717"/>
      <c r="E672" s="709"/>
      <c r="F672" s="737"/>
      <c r="G672" s="737"/>
      <c r="I672" s="707">
        <v>45666</v>
      </c>
      <c r="J672" s="739" t="s">
        <v>8005</v>
      </c>
      <c r="K672" s="739" t="s">
        <v>8592</v>
      </c>
      <c r="L672" s="719" t="s">
        <v>8593</v>
      </c>
      <c r="M672" s="709">
        <v>65000</v>
      </c>
      <c r="N672" s="737"/>
      <c r="O672" s="711">
        <f t="shared" ref="O672" si="55">N672+O671-M672</f>
        <v>4485752.9799999995</v>
      </c>
    </row>
    <row r="673" spans="1:15" ht="24" x14ac:dyDescent="0.3">
      <c r="A673" s="737"/>
      <c r="B673" s="745"/>
      <c r="C673" s="745"/>
      <c r="D673" s="717"/>
      <c r="E673" s="709"/>
      <c r="F673" s="737"/>
      <c r="G673" s="737"/>
      <c r="I673" s="707">
        <v>45666</v>
      </c>
      <c r="J673" s="739" t="s">
        <v>8570</v>
      </c>
      <c r="K673" s="739" t="s">
        <v>7985</v>
      </c>
      <c r="L673" s="719" t="s">
        <v>8562</v>
      </c>
      <c r="M673" s="709">
        <v>65500</v>
      </c>
      <c r="N673" s="737"/>
      <c r="O673" s="711">
        <f t="shared" ref="O673" si="56">N673+O672-M673</f>
        <v>4420252.9799999995</v>
      </c>
    </row>
    <row r="674" spans="1:15" ht="24" x14ac:dyDescent="0.3">
      <c r="A674" s="737"/>
      <c r="B674" s="745"/>
      <c r="C674" s="745"/>
      <c r="D674" s="717"/>
      <c r="E674" s="709"/>
      <c r="F674" s="737"/>
      <c r="G674" s="737"/>
      <c r="I674" s="707">
        <v>45666</v>
      </c>
      <c r="J674" s="739" t="s">
        <v>8570</v>
      </c>
      <c r="K674" s="739" t="s">
        <v>7985</v>
      </c>
      <c r="L674" s="719" t="s">
        <v>8562</v>
      </c>
      <c r="M674" s="709">
        <v>240605</v>
      </c>
      <c r="N674" s="737"/>
      <c r="O674" s="711">
        <f t="shared" ref="O674" si="57">N674+O673-M674</f>
        <v>4179647.9799999995</v>
      </c>
    </row>
    <row r="675" spans="1:15" ht="24" x14ac:dyDescent="0.3">
      <c r="A675" s="737"/>
      <c r="B675" s="745"/>
      <c r="C675" s="745"/>
      <c r="D675" s="717"/>
      <c r="E675" s="709"/>
      <c r="F675" s="737"/>
      <c r="G675" s="737"/>
      <c r="I675" s="707">
        <v>45667</v>
      </c>
      <c r="J675" s="739" t="s">
        <v>8005</v>
      </c>
      <c r="K675" s="739" t="s">
        <v>7985</v>
      </c>
      <c r="L675" s="719" t="s">
        <v>8594</v>
      </c>
      <c r="M675" s="709">
        <v>409500</v>
      </c>
      <c r="N675" s="737"/>
      <c r="O675" s="711">
        <f t="shared" ref="O675" si="58">N675+O674-M675</f>
        <v>3770147.9799999995</v>
      </c>
    </row>
    <row r="676" spans="1:15" x14ac:dyDescent="0.3">
      <c r="A676" s="737"/>
      <c r="B676" s="745"/>
      <c r="C676" s="745"/>
      <c r="D676" s="717"/>
      <c r="E676" s="709"/>
      <c r="F676" s="737"/>
      <c r="G676" s="737"/>
      <c r="I676" s="707">
        <v>45667</v>
      </c>
      <c r="J676" s="739" t="s">
        <v>8336</v>
      </c>
      <c r="K676" s="739" t="s">
        <v>8226</v>
      </c>
      <c r="L676" s="719" t="s">
        <v>8595</v>
      </c>
      <c r="M676" s="709">
        <v>100000</v>
      </c>
      <c r="N676" s="737"/>
      <c r="O676" s="711">
        <f t="shared" ref="O676:O677" si="59">N676+O675-M676</f>
        <v>3670147.9799999995</v>
      </c>
    </row>
    <row r="677" spans="1:15" ht="24" x14ac:dyDescent="0.3">
      <c r="A677" s="737"/>
      <c r="B677" s="745"/>
      <c r="C677" s="745"/>
      <c r="D677" s="717"/>
      <c r="E677" s="709"/>
      <c r="F677" s="737"/>
      <c r="G677" s="737"/>
      <c r="I677" s="707">
        <v>45667</v>
      </c>
      <c r="J677" s="739" t="s">
        <v>8054</v>
      </c>
      <c r="K677" s="739" t="s">
        <v>8132</v>
      </c>
      <c r="L677" s="719" t="s">
        <v>8596</v>
      </c>
      <c r="M677" s="709">
        <v>100000</v>
      </c>
      <c r="N677" s="737"/>
      <c r="O677" s="711">
        <f t="shared" si="59"/>
        <v>3570147.9799999995</v>
      </c>
    </row>
    <row r="678" spans="1:15" x14ac:dyDescent="0.3">
      <c r="A678" s="737"/>
      <c r="B678" s="745"/>
      <c r="C678" s="745"/>
      <c r="D678" s="717"/>
      <c r="E678" s="709"/>
      <c r="F678" s="737"/>
      <c r="G678" s="737"/>
      <c r="I678" s="737"/>
      <c r="J678" s="739"/>
      <c r="K678" s="739"/>
      <c r="L678" s="719"/>
      <c r="M678" s="709"/>
      <c r="N678" s="737"/>
      <c r="O678" s="737"/>
    </row>
    <row r="679" spans="1:15" x14ac:dyDescent="0.3">
      <c r="A679" s="737"/>
      <c r="B679" s="745"/>
      <c r="C679" s="745"/>
      <c r="D679" s="717"/>
      <c r="E679" s="709"/>
      <c r="F679" s="737"/>
      <c r="G679" s="737"/>
      <c r="I679" s="737"/>
      <c r="J679" s="739"/>
      <c r="K679" s="739"/>
      <c r="L679" s="719"/>
      <c r="M679" s="709"/>
      <c r="N679" s="737"/>
      <c r="O679" s="737"/>
    </row>
    <row r="680" spans="1:15" x14ac:dyDescent="0.3">
      <c r="A680" s="737"/>
      <c r="B680" s="745"/>
      <c r="C680" s="745"/>
      <c r="D680" s="717"/>
      <c r="E680" s="709"/>
      <c r="F680" s="737"/>
      <c r="G680" s="737"/>
      <c r="I680" s="737"/>
      <c r="J680" s="739"/>
      <c r="K680" s="739"/>
      <c r="L680" s="719"/>
      <c r="M680" s="709"/>
      <c r="N680" s="737"/>
      <c r="O680" s="737"/>
    </row>
    <row r="681" spans="1:15" x14ac:dyDescent="0.3">
      <c r="A681" s="737"/>
      <c r="B681" s="745"/>
      <c r="C681" s="745"/>
      <c r="D681" s="717"/>
      <c r="E681" s="709"/>
      <c r="F681" s="737"/>
      <c r="G681" s="737"/>
      <c r="I681" s="737"/>
      <c r="J681" s="739"/>
      <c r="K681" s="739"/>
      <c r="L681" s="719"/>
      <c r="M681" s="709"/>
      <c r="N681" s="737"/>
      <c r="O681" s="737"/>
    </row>
    <row r="682" spans="1:15" x14ac:dyDescent="0.3">
      <c r="A682" s="737"/>
      <c r="B682" s="745"/>
      <c r="C682" s="745"/>
      <c r="D682" s="717"/>
      <c r="E682" s="709"/>
      <c r="F682" s="737"/>
      <c r="G682" s="737"/>
      <c r="I682" s="737"/>
      <c r="J682" s="739"/>
      <c r="K682" s="739"/>
      <c r="L682" s="719"/>
      <c r="M682" s="709"/>
      <c r="N682" s="737"/>
      <c r="O682" s="737"/>
    </row>
    <row r="683" spans="1:15" x14ac:dyDescent="0.3">
      <c r="A683" s="737"/>
      <c r="B683" s="745"/>
      <c r="C683" s="745"/>
      <c r="D683" s="717"/>
      <c r="E683" s="709"/>
      <c r="F683" s="737"/>
      <c r="G683" s="737"/>
      <c r="I683" s="737"/>
      <c r="J683" s="739"/>
      <c r="K683" s="739"/>
      <c r="L683" s="719"/>
      <c r="M683" s="709"/>
      <c r="N683" s="737"/>
      <c r="O683" s="737"/>
    </row>
    <row r="684" spans="1:15" x14ac:dyDescent="0.3">
      <c r="A684" s="737"/>
      <c r="B684" s="745"/>
      <c r="C684" s="745"/>
      <c r="D684" s="717"/>
      <c r="E684" s="709"/>
      <c r="F684" s="737"/>
      <c r="G684" s="737"/>
      <c r="I684" s="737"/>
      <c r="J684" s="739"/>
      <c r="K684" s="739"/>
      <c r="L684" s="719"/>
      <c r="M684" s="709"/>
      <c r="N684" s="737"/>
      <c r="O684" s="737"/>
    </row>
    <row r="685" spans="1:15" x14ac:dyDescent="0.3">
      <c r="A685" s="737"/>
      <c r="B685" s="745"/>
      <c r="C685" s="745"/>
      <c r="D685" s="717"/>
      <c r="E685" s="709"/>
      <c r="F685" s="737"/>
      <c r="G685" s="737"/>
      <c r="I685" s="737"/>
      <c r="J685" s="739"/>
      <c r="K685" s="739"/>
      <c r="L685" s="719"/>
      <c r="M685" s="709"/>
      <c r="N685" s="737"/>
      <c r="O685" s="737"/>
    </row>
    <row r="686" spans="1:15" x14ac:dyDescent="0.3">
      <c r="A686" s="737"/>
      <c r="B686" s="745"/>
      <c r="C686" s="745"/>
      <c r="D686" s="717"/>
      <c r="E686" s="709"/>
      <c r="F686" s="737"/>
      <c r="G686" s="737"/>
      <c r="I686" s="737"/>
      <c r="J686" s="739"/>
      <c r="K686" s="739"/>
      <c r="L686" s="719"/>
      <c r="M686" s="709"/>
      <c r="N686" s="737"/>
      <c r="O686" s="737"/>
    </row>
    <row r="687" spans="1:15" x14ac:dyDescent="0.3">
      <c r="A687" s="737"/>
      <c r="B687" s="745"/>
      <c r="C687" s="745"/>
      <c r="D687" s="717"/>
      <c r="E687" s="709"/>
      <c r="F687" s="737"/>
      <c r="G687" s="737"/>
      <c r="I687" s="737"/>
      <c r="J687" s="739"/>
      <c r="K687" s="739"/>
      <c r="L687" s="719"/>
      <c r="M687" s="709"/>
      <c r="N687" s="737"/>
      <c r="O687" s="737"/>
    </row>
    <row r="688" spans="1:15" x14ac:dyDescent="0.3">
      <c r="A688" s="737"/>
      <c r="B688" s="745"/>
      <c r="C688" s="745"/>
      <c r="D688" s="717"/>
      <c r="E688" s="709"/>
      <c r="F688" s="737"/>
      <c r="G688" s="737"/>
      <c r="I688" s="737"/>
      <c r="J688" s="739"/>
      <c r="K688" s="739"/>
      <c r="L688" s="719"/>
      <c r="M688" s="709"/>
      <c r="N688" s="737"/>
      <c r="O688" s="737"/>
    </row>
    <row r="689" spans="1:15" x14ac:dyDescent="0.3">
      <c r="A689" s="737"/>
      <c r="B689" s="745"/>
      <c r="C689" s="745"/>
      <c r="D689" s="717"/>
      <c r="E689" s="709"/>
      <c r="F689" s="737"/>
      <c r="G689" s="737"/>
      <c r="I689" s="737"/>
      <c r="J689" s="739"/>
      <c r="K689" s="739"/>
      <c r="L689" s="719"/>
      <c r="M689" s="709"/>
      <c r="N689" s="737"/>
      <c r="O689" s="737"/>
    </row>
    <row r="690" spans="1:15" x14ac:dyDescent="0.3">
      <c r="A690" s="737"/>
      <c r="B690" s="745"/>
      <c r="C690" s="745"/>
      <c r="D690" s="717"/>
      <c r="E690" s="709"/>
      <c r="F690" s="737"/>
      <c r="G690" s="737"/>
      <c r="I690" s="737"/>
      <c r="J690" s="739"/>
      <c r="K690" s="739"/>
      <c r="L690" s="719"/>
      <c r="M690" s="709"/>
      <c r="N690" s="737"/>
      <c r="O690" s="737"/>
    </row>
    <row r="691" spans="1:15" x14ac:dyDescent="0.3">
      <c r="A691" s="737"/>
      <c r="B691" s="745"/>
      <c r="C691" s="745"/>
      <c r="D691" s="717"/>
      <c r="E691" s="709"/>
      <c r="F691" s="737"/>
      <c r="G691" s="737"/>
      <c r="I691" s="737"/>
      <c r="J691" s="739"/>
      <c r="K691" s="739"/>
      <c r="L691" s="719"/>
      <c r="M691" s="709"/>
      <c r="N691" s="737"/>
      <c r="O691" s="737"/>
    </row>
    <row r="692" spans="1:15" x14ac:dyDescent="0.3">
      <c r="A692" s="737"/>
      <c r="B692" s="745"/>
      <c r="C692" s="745"/>
      <c r="D692" s="717"/>
      <c r="E692" s="709"/>
      <c r="F692" s="737"/>
      <c r="G692" s="737"/>
      <c r="I692" s="737"/>
      <c r="J692" s="739"/>
      <c r="K692" s="739"/>
      <c r="L692" s="719"/>
      <c r="M692" s="709"/>
      <c r="N692" s="737"/>
      <c r="O692" s="737"/>
    </row>
    <row r="693" spans="1:15" x14ac:dyDescent="0.3">
      <c r="A693" s="737"/>
      <c r="B693" s="745"/>
      <c r="C693" s="745"/>
      <c r="D693" s="717"/>
      <c r="E693" s="709"/>
      <c r="F693" s="737"/>
      <c r="G693" s="737"/>
      <c r="I693" s="737"/>
      <c r="J693" s="739"/>
      <c r="K693" s="739"/>
      <c r="L693" s="719"/>
      <c r="M693" s="709"/>
      <c r="N693" s="737"/>
      <c r="O693" s="737"/>
    </row>
    <row r="694" spans="1:15" x14ac:dyDescent="0.3">
      <c r="A694" s="737"/>
      <c r="B694" s="745"/>
      <c r="C694" s="745"/>
      <c r="D694" s="717"/>
      <c r="E694" s="709"/>
      <c r="F694" s="737"/>
      <c r="G694" s="737"/>
      <c r="I694" s="737"/>
      <c r="J694" s="739"/>
      <c r="K694" s="739"/>
      <c r="L694" s="719"/>
      <c r="M694" s="709"/>
      <c r="N694" s="737"/>
      <c r="O694" s="737"/>
    </row>
    <row r="695" spans="1:15" x14ac:dyDescent="0.3">
      <c r="A695" s="737"/>
      <c r="B695" s="745"/>
      <c r="C695" s="745"/>
      <c r="D695" s="717"/>
      <c r="E695" s="709"/>
      <c r="F695" s="737"/>
      <c r="G695" s="737"/>
      <c r="I695" s="737"/>
      <c r="J695" s="739"/>
      <c r="K695" s="739"/>
      <c r="L695" s="719"/>
      <c r="M695" s="709"/>
      <c r="N695" s="737"/>
      <c r="O695" s="737"/>
    </row>
    <row r="696" spans="1:15" x14ac:dyDescent="0.3">
      <c r="A696" s="737"/>
      <c r="B696" s="745"/>
      <c r="C696" s="745"/>
      <c r="D696" s="717"/>
      <c r="E696" s="709"/>
      <c r="F696" s="737"/>
      <c r="G696" s="737"/>
      <c r="I696" s="737"/>
      <c r="J696" s="739"/>
      <c r="K696" s="739"/>
      <c r="L696" s="719"/>
      <c r="M696" s="709"/>
      <c r="N696" s="737"/>
      <c r="O696" s="737"/>
    </row>
    <row r="697" spans="1:15" x14ac:dyDescent="0.3">
      <c r="A697" s="737"/>
      <c r="B697" s="745"/>
      <c r="C697" s="745"/>
      <c r="D697" s="717"/>
      <c r="E697" s="709"/>
      <c r="F697" s="737"/>
      <c r="G697" s="737"/>
      <c r="I697" s="737"/>
      <c r="J697" s="739"/>
      <c r="K697" s="739"/>
      <c r="L697" s="719"/>
      <c r="M697" s="709"/>
      <c r="N697" s="737"/>
      <c r="O697" s="737"/>
    </row>
    <row r="698" spans="1:15" x14ac:dyDescent="0.3">
      <c r="A698" s="737"/>
      <c r="B698" s="745"/>
      <c r="C698" s="745"/>
      <c r="D698" s="717"/>
      <c r="E698" s="709"/>
      <c r="F698" s="737"/>
      <c r="G698" s="737"/>
      <c r="I698" s="737"/>
      <c r="J698" s="739"/>
      <c r="K698" s="739"/>
      <c r="L698" s="719"/>
      <c r="M698" s="709"/>
      <c r="N698" s="737"/>
      <c r="O698" s="737"/>
    </row>
    <row r="699" spans="1:15" x14ac:dyDescent="0.3">
      <c r="A699" s="737"/>
      <c r="B699" s="745"/>
      <c r="C699" s="745"/>
      <c r="D699" s="717"/>
      <c r="E699" s="709"/>
      <c r="F699" s="737"/>
      <c r="G699" s="737"/>
      <c r="I699" s="737"/>
      <c r="J699" s="739"/>
      <c r="K699" s="739"/>
      <c r="L699" s="719"/>
      <c r="M699" s="709"/>
      <c r="N699" s="737"/>
      <c r="O699" s="737"/>
    </row>
    <row r="700" spans="1:15" x14ac:dyDescent="0.3">
      <c r="A700" s="737"/>
      <c r="B700" s="745"/>
      <c r="C700" s="745"/>
      <c r="D700" s="717"/>
      <c r="E700" s="709"/>
      <c r="F700" s="737"/>
      <c r="G700" s="737"/>
      <c r="I700" s="737"/>
      <c r="J700" s="739"/>
      <c r="K700" s="739"/>
      <c r="L700" s="719"/>
      <c r="M700" s="709"/>
      <c r="N700" s="737"/>
      <c r="O700" s="737"/>
    </row>
    <row r="701" spans="1:15" x14ac:dyDescent="0.3">
      <c r="A701" s="737"/>
      <c r="B701" s="745"/>
      <c r="C701" s="745"/>
      <c r="D701" s="717"/>
      <c r="E701" s="709"/>
      <c r="F701" s="737"/>
      <c r="G701" s="737"/>
      <c r="I701" s="737"/>
      <c r="J701" s="739"/>
      <c r="K701" s="739"/>
      <c r="L701" s="719"/>
      <c r="M701" s="709"/>
      <c r="N701" s="737"/>
      <c r="O701" s="737"/>
    </row>
    <row r="702" spans="1:15" x14ac:dyDescent="0.3">
      <c r="A702" s="737"/>
      <c r="B702" s="745"/>
      <c r="C702" s="745"/>
      <c r="D702" s="717"/>
      <c r="E702" s="709"/>
      <c r="F702" s="737"/>
      <c r="G702" s="737"/>
      <c r="I702" s="737"/>
      <c r="J702" s="739"/>
      <c r="K702" s="739"/>
      <c r="L702" s="719"/>
      <c r="M702" s="709"/>
      <c r="N702" s="737"/>
      <c r="O702" s="737"/>
    </row>
    <row r="703" spans="1:15" x14ac:dyDescent="0.3">
      <c r="A703" s="737"/>
      <c r="B703" s="745"/>
      <c r="C703" s="745"/>
      <c r="D703" s="717"/>
      <c r="E703" s="709"/>
      <c r="F703" s="737"/>
      <c r="G703" s="737"/>
      <c r="I703" s="737"/>
      <c r="J703" s="739"/>
      <c r="K703" s="739"/>
      <c r="L703" s="719"/>
      <c r="M703" s="709"/>
      <c r="N703" s="737"/>
      <c r="O703" s="737"/>
    </row>
    <row r="704" spans="1:15" x14ac:dyDescent="0.3">
      <c r="A704" s="737"/>
      <c r="B704" s="745"/>
      <c r="C704" s="745"/>
      <c r="D704" s="717"/>
      <c r="E704" s="709"/>
      <c r="F704" s="737"/>
      <c r="G704" s="737"/>
      <c r="I704" s="737"/>
      <c r="J704" s="739"/>
      <c r="K704" s="739"/>
      <c r="L704" s="719"/>
      <c r="M704" s="709"/>
      <c r="N704" s="737"/>
      <c r="O704" s="737"/>
    </row>
    <row r="705" spans="1:15" x14ac:dyDescent="0.3">
      <c r="A705" s="737"/>
      <c r="B705" s="745"/>
      <c r="C705" s="745"/>
      <c r="D705" s="717"/>
      <c r="E705" s="709"/>
      <c r="F705" s="737"/>
      <c r="G705" s="737"/>
      <c r="I705" s="737"/>
      <c r="J705" s="739"/>
      <c r="K705" s="739"/>
      <c r="L705" s="719"/>
      <c r="M705" s="709"/>
      <c r="N705" s="737"/>
      <c r="O705" s="737"/>
    </row>
    <row r="706" spans="1:15" x14ac:dyDescent="0.3">
      <c r="A706" s="737"/>
      <c r="B706" s="745"/>
      <c r="C706" s="745"/>
      <c r="D706" s="717"/>
      <c r="E706" s="709"/>
      <c r="F706" s="737"/>
      <c r="G706" s="737"/>
      <c r="I706" s="737"/>
      <c r="J706" s="739"/>
      <c r="K706" s="739"/>
      <c r="L706" s="719"/>
      <c r="M706" s="709"/>
      <c r="N706" s="737"/>
      <c r="O706" s="737"/>
    </row>
    <row r="707" spans="1:15" x14ac:dyDescent="0.3">
      <c r="A707" s="737"/>
      <c r="B707" s="745"/>
      <c r="C707" s="745"/>
      <c r="D707" s="717"/>
      <c r="E707" s="709"/>
      <c r="F707" s="737"/>
      <c r="G707" s="737"/>
      <c r="I707" s="737"/>
      <c r="J707" s="739"/>
      <c r="K707" s="739"/>
      <c r="L707" s="719"/>
      <c r="M707" s="709"/>
      <c r="N707" s="737"/>
      <c r="O707" s="737"/>
    </row>
    <row r="708" spans="1:15" x14ac:dyDescent="0.3">
      <c r="A708" s="737"/>
      <c r="B708" s="745"/>
      <c r="C708" s="745"/>
      <c r="D708" s="717"/>
      <c r="E708" s="709"/>
      <c r="F708" s="737"/>
      <c r="G708" s="737"/>
      <c r="I708" s="737"/>
      <c r="J708" s="739"/>
      <c r="K708" s="739"/>
      <c r="L708" s="719"/>
      <c r="M708" s="709"/>
      <c r="N708" s="737"/>
      <c r="O708" s="737"/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37"/>
      <c r="J709" s="739"/>
      <c r="K709" s="739"/>
      <c r="L709" s="719"/>
      <c r="M709" s="709"/>
      <c r="N709" s="737"/>
      <c r="O709" s="737"/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37"/>
      <c r="J710" s="739"/>
      <c r="K710" s="739"/>
      <c r="L710" s="719"/>
      <c r="M710" s="709"/>
      <c r="N710" s="737"/>
      <c r="O710" s="737"/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37"/>
      <c r="J711" s="739"/>
      <c r="K711" s="739"/>
      <c r="L711" s="719"/>
      <c r="M711" s="709"/>
      <c r="N711" s="737"/>
      <c r="O711" s="737"/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37"/>
      <c r="J712" s="739"/>
      <c r="K712" s="739"/>
      <c r="L712" s="719"/>
      <c r="M712" s="709"/>
      <c r="N712" s="737"/>
      <c r="O712" s="737"/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37"/>
      <c r="J713" s="739"/>
      <c r="K713" s="739"/>
      <c r="L713" s="719"/>
      <c r="M713" s="709"/>
      <c r="N713" s="737"/>
      <c r="O713" s="737"/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37"/>
      <c r="J714" s="739"/>
      <c r="K714" s="739"/>
      <c r="L714" s="719"/>
      <c r="M714" s="709"/>
      <c r="N714" s="737"/>
      <c r="O714" s="737"/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37"/>
      <c r="J715" s="739"/>
      <c r="K715" s="739"/>
      <c r="L715" s="719"/>
      <c r="M715" s="709"/>
      <c r="N715" s="737"/>
      <c r="O715" s="737"/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37"/>
      <c r="J716" s="739"/>
      <c r="K716" s="739"/>
      <c r="L716" s="719"/>
      <c r="M716" s="709"/>
      <c r="N716" s="737"/>
      <c r="O716" s="737"/>
    </row>
    <row r="717" spans="1:15" x14ac:dyDescent="0.3">
      <c r="A717" s="737"/>
      <c r="B717" s="745"/>
      <c r="C717" s="745"/>
      <c r="D717" s="717"/>
      <c r="E717" s="709"/>
      <c r="F717" s="737"/>
      <c r="G717" s="737"/>
      <c r="I717" s="737"/>
      <c r="J717" s="739"/>
      <c r="K717" s="739"/>
      <c r="L717" s="719"/>
      <c r="M717" s="709"/>
      <c r="N717" s="737"/>
      <c r="O717" s="737"/>
    </row>
    <row r="718" spans="1:15" x14ac:dyDescent="0.3">
      <c r="A718" s="737"/>
      <c r="B718" s="745"/>
      <c r="C718" s="745"/>
      <c r="D718" s="717"/>
      <c r="E718" s="709"/>
      <c r="F718" s="737"/>
      <c r="G718" s="737"/>
      <c r="I718" s="737"/>
      <c r="J718" s="739"/>
      <c r="K718" s="739"/>
      <c r="L718" s="719"/>
      <c r="M718" s="709"/>
      <c r="N718" s="737"/>
      <c r="O718" s="737"/>
    </row>
    <row r="719" spans="1:15" x14ac:dyDescent="0.3">
      <c r="A719" s="737"/>
      <c r="B719" s="745"/>
      <c r="C719" s="745"/>
      <c r="D719" s="717"/>
      <c r="E719" s="709"/>
      <c r="F719" s="737"/>
      <c r="G719" s="737"/>
      <c r="I719" s="737"/>
      <c r="J719" s="739"/>
      <c r="K719" s="739"/>
      <c r="L719" s="719"/>
      <c r="M719" s="709"/>
      <c r="N719" s="737"/>
      <c r="O719" s="737"/>
    </row>
    <row r="720" spans="1:15" x14ac:dyDescent="0.3">
      <c r="A720" s="737"/>
      <c r="B720" s="745"/>
      <c r="C720" s="745"/>
      <c r="D720" s="717"/>
      <c r="E720" s="709"/>
      <c r="F720" s="737"/>
      <c r="G720" s="737"/>
      <c r="I720" s="737"/>
      <c r="J720" s="739"/>
      <c r="K720" s="739"/>
      <c r="L720" s="719"/>
      <c r="M720" s="709"/>
      <c r="N720" s="737"/>
      <c r="O720" s="737"/>
    </row>
    <row r="721" spans="1:15" x14ac:dyDescent="0.3">
      <c r="A721" s="737"/>
      <c r="B721" s="745"/>
      <c r="C721" s="745"/>
      <c r="D721" s="717"/>
      <c r="E721" s="709"/>
      <c r="F721" s="737"/>
      <c r="G721" s="737"/>
      <c r="I721" s="737"/>
      <c r="J721" s="739"/>
      <c r="K721" s="739"/>
      <c r="L721" s="719"/>
      <c r="M721" s="709"/>
      <c r="N721" s="737"/>
      <c r="O721" s="737"/>
    </row>
    <row r="722" spans="1:15" x14ac:dyDescent="0.3">
      <c r="A722" s="737"/>
      <c r="B722" s="745"/>
      <c r="C722" s="745"/>
      <c r="D722" s="717"/>
      <c r="E722" s="709"/>
      <c r="F722" s="737"/>
      <c r="G722" s="737"/>
      <c r="I722" s="737"/>
      <c r="J722" s="739"/>
      <c r="K722" s="739"/>
      <c r="L722" s="719"/>
      <c r="M722" s="709"/>
      <c r="N722" s="737"/>
      <c r="O722" s="737"/>
    </row>
    <row r="723" spans="1:15" x14ac:dyDescent="0.3">
      <c r="A723" s="737"/>
      <c r="B723" s="745"/>
      <c r="C723" s="745"/>
      <c r="D723" s="717"/>
      <c r="E723" s="709"/>
      <c r="F723" s="737"/>
      <c r="G723" s="737"/>
      <c r="I723" s="737"/>
      <c r="J723" s="739"/>
      <c r="K723" s="739"/>
      <c r="L723" s="719"/>
      <c r="M723" s="709"/>
      <c r="N723" s="737"/>
      <c r="O723" s="737"/>
    </row>
    <row r="724" spans="1:15" x14ac:dyDescent="0.3">
      <c r="A724" s="737"/>
      <c r="B724" s="745"/>
      <c r="C724" s="745"/>
      <c r="D724" s="717"/>
      <c r="E724" s="709"/>
      <c r="F724" s="737"/>
      <c r="G724" s="737"/>
      <c r="I724" s="737"/>
      <c r="J724" s="739"/>
      <c r="K724" s="739"/>
      <c r="L724" s="719"/>
      <c r="M724" s="709"/>
      <c r="N724" s="737"/>
      <c r="O724" s="737"/>
    </row>
    <row r="725" spans="1:15" x14ac:dyDescent="0.3">
      <c r="A725" s="737"/>
      <c r="B725" s="745"/>
      <c r="C725" s="745"/>
      <c r="D725" s="717"/>
      <c r="E725" s="709"/>
      <c r="F725" s="737"/>
      <c r="G725" s="737"/>
      <c r="I725" s="737"/>
      <c r="J725" s="739"/>
      <c r="K725" s="739"/>
      <c r="L725" s="719"/>
      <c r="M725" s="709"/>
      <c r="N725" s="737"/>
      <c r="O725" s="737"/>
    </row>
    <row r="726" spans="1:15" x14ac:dyDescent="0.3">
      <c r="A726" s="737"/>
      <c r="B726" s="745"/>
      <c r="C726" s="745"/>
      <c r="D726" s="717"/>
      <c r="E726" s="709"/>
      <c r="F726" s="737"/>
      <c r="G726" s="737"/>
      <c r="I726" s="737"/>
      <c r="J726" s="739"/>
      <c r="K726" s="739"/>
      <c r="L726" s="719"/>
      <c r="M726" s="709"/>
      <c r="N726" s="737"/>
      <c r="O726" s="737"/>
    </row>
    <row r="727" spans="1:15" x14ac:dyDescent="0.3">
      <c r="A727" s="737"/>
      <c r="B727" s="745"/>
      <c r="C727" s="745"/>
      <c r="D727" s="717"/>
      <c r="E727" s="709"/>
      <c r="F727" s="737"/>
      <c r="G727" s="737"/>
      <c r="I727" s="737"/>
      <c r="J727" s="739"/>
      <c r="K727" s="739"/>
      <c r="L727" s="719"/>
      <c r="M727" s="709"/>
      <c r="N727" s="737"/>
      <c r="O727" s="737"/>
    </row>
    <row r="728" spans="1:15" x14ac:dyDescent="0.3">
      <c r="A728" s="737"/>
      <c r="B728" s="745"/>
      <c r="C728" s="745"/>
      <c r="D728" s="717"/>
      <c r="E728" s="709"/>
      <c r="F728" s="737"/>
      <c r="G728" s="737"/>
      <c r="I728" s="737"/>
      <c r="J728" s="739"/>
      <c r="K728" s="739"/>
      <c r="L728" s="719"/>
      <c r="M728" s="709"/>
      <c r="N728" s="737"/>
      <c r="O728" s="737"/>
    </row>
    <row r="729" spans="1:15" x14ac:dyDescent="0.3">
      <c r="A729" s="737"/>
      <c r="B729" s="745"/>
      <c r="C729" s="745"/>
      <c r="D729" s="717"/>
      <c r="E729" s="709"/>
      <c r="F729" s="737"/>
      <c r="G729" s="737"/>
      <c r="I729" s="737"/>
      <c r="J729" s="739"/>
      <c r="K729" s="739"/>
      <c r="L729" s="719"/>
      <c r="M729" s="709"/>
      <c r="N729" s="737"/>
      <c r="O729" s="737"/>
    </row>
    <row r="730" spans="1:15" x14ac:dyDescent="0.3">
      <c r="A730" s="737"/>
      <c r="B730" s="745"/>
      <c r="C730" s="745"/>
      <c r="D730" s="717"/>
      <c r="E730" s="709"/>
      <c r="F730" s="737"/>
      <c r="G730" s="737"/>
      <c r="I730" s="737"/>
      <c r="J730" s="739"/>
      <c r="K730" s="739"/>
      <c r="L730" s="719"/>
      <c r="M730" s="709"/>
      <c r="N730" s="737"/>
      <c r="O730" s="737"/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37"/>
      <c r="J731" s="739"/>
      <c r="K731" s="739"/>
      <c r="L731" s="719"/>
      <c r="M731" s="709"/>
      <c r="N731" s="737"/>
      <c r="O731" s="737"/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37"/>
      <c r="J732" s="739"/>
      <c r="K732" s="739"/>
      <c r="L732" s="719"/>
      <c r="M732" s="709"/>
      <c r="N732" s="737"/>
      <c r="O732" s="737"/>
    </row>
    <row r="733" spans="1:15" x14ac:dyDescent="0.3">
      <c r="A733" s="737"/>
      <c r="B733" s="745"/>
      <c r="C733" s="745"/>
      <c r="D733" s="717"/>
      <c r="E733" s="709"/>
      <c r="F733" s="737"/>
      <c r="G733" s="737"/>
      <c r="I733" s="737"/>
      <c r="J733" s="739"/>
      <c r="K733" s="739"/>
      <c r="L733" s="719"/>
      <c r="M733" s="709"/>
      <c r="N733" s="737"/>
      <c r="O733" s="737"/>
    </row>
    <row r="734" spans="1:15" x14ac:dyDescent="0.3">
      <c r="A734" s="737"/>
      <c r="B734" s="745"/>
      <c r="C734" s="745"/>
      <c r="D734" s="717"/>
      <c r="E734" s="709"/>
      <c r="F734" s="737"/>
      <c r="G734" s="737"/>
      <c r="I734" s="737"/>
      <c r="J734" s="739"/>
      <c r="K734" s="739"/>
      <c r="L734" s="719"/>
      <c r="M734" s="709"/>
      <c r="N734" s="737"/>
      <c r="O734" s="737"/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37"/>
      <c r="J735" s="739"/>
      <c r="K735" s="739"/>
      <c r="L735" s="719"/>
      <c r="M735" s="709"/>
      <c r="N735" s="737"/>
      <c r="O735" s="737"/>
    </row>
    <row r="736" spans="1:15" x14ac:dyDescent="0.3">
      <c r="A736" s="737"/>
      <c r="B736" s="745"/>
      <c r="C736" s="745"/>
      <c r="D736" s="717"/>
      <c r="E736" s="709"/>
      <c r="F736" s="737"/>
      <c r="G736" s="737"/>
      <c r="I736" s="737"/>
      <c r="J736" s="739"/>
      <c r="K736" s="739"/>
      <c r="L736" s="719"/>
      <c r="M736" s="709"/>
      <c r="N736" s="737"/>
      <c r="O736" s="737"/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37"/>
      <c r="J737" s="739"/>
      <c r="K737" s="739"/>
      <c r="L737" s="719"/>
      <c r="M737" s="709"/>
      <c r="N737" s="737"/>
      <c r="O737" s="737"/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37"/>
      <c r="J738" s="739"/>
      <c r="K738" s="739"/>
      <c r="L738" s="719"/>
      <c r="M738" s="709"/>
      <c r="N738" s="737"/>
      <c r="O738" s="737"/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37"/>
      <c r="J739" s="739"/>
      <c r="K739" s="739"/>
      <c r="L739" s="719"/>
      <c r="M739" s="709"/>
      <c r="N739" s="737"/>
      <c r="O739" s="737"/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37"/>
      <c r="J740" s="739"/>
      <c r="K740" s="739"/>
      <c r="L740" s="719"/>
      <c r="M740" s="709"/>
      <c r="N740" s="737"/>
      <c r="O740" s="737"/>
    </row>
    <row r="741" spans="1:15" x14ac:dyDescent="0.3">
      <c r="A741" s="737"/>
      <c r="B741" s="745"/>
      <c r="C741" s="745"/>
      <c r="D741" s="717"/>
      <c r="E741" s="709"/>
      <c r="F741" s="737"/>
      <c r="G741" s="737"/>
      <c r="I741" s="737"/>
      <c r="J741" s="739"/>
      <c r="K741" s="739"/>
      <c r="L741" s="719"/>
      <c r="M741" s="709"/>
      <c r="N741" s="737"/>
      <c r="O741" s="737"/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37"/>
      <c r="J742" s="739"/>
      <c r="K742" s="739"/>
      <c r="L742" s="719"/>
      <c r="M742" s="709"/>
      <c r="N742" s="737"/>
      <c r="O742" s="737"/>
    </row>
    <row r="743" spans="1:15" x14ac:dyDescent="0.3">
      <c r="A743" s="737"/>
      <c r="B743" s="745"/>
      <c r="C743" s="745"/>
      <c r="D743" s="717"/>
      <c r="E743" s="709"/>
      <c r="F743" s="737"/>
      <c r="G743" s="737"/>
      <c r="I743" s="737"/>
      <c r="J743" s="739"/>
      <c r="K743" s="739"/>
      <c r="L743" s="719"/>
      <c r="M743" s="709"/>
      <c r="N743" s="737"/>
      <c r="O743" s="737"/>
    </row>
    <row r="744" spans="1:15" x14ac:dyDescent="0.3">
      <c r="A744" s="737"/>
      <c r="B744" s="745"/>
      <c r="C744" s="745"/>
      <c r="D744" s="717"/>
      <c r="E744" s="709"/>
      <c r="F744" s="737"/>
      <c r="G744" s="737"/>
      <c r="I744" s="737"/>
      <c r="J744" s="739"/>
      <c r="K744" s="739"/>
      <c r="L744" s="719"/>
      <c r="M744" s="709"/>
      <c r="N744" s="737"/>
      <c r="O744" s="737"/>
    </row>
    <row r="745" spans="1:15" x14ac:dyDescent="0.3">
      <c r="A745" s="737"/>
      <c r="B745" s="745"/>
      <c r="C745" s="745"/>
      <c r="D745" s="717"/>
      <c r="E745" s="709"/>
      <c r="F745" s="737"/>
      <c r="G745" s="737"/>
      <c r="I745" s="737"/>
      <c r="J745" s="739"/>
      <c r="K745" s="739"/>
      <c r="L745" s="719"/>
      <c r="M745" s="709"/>
      <c r="N745" s="737"/>
      <c r="O745" s="737"/>
    </row>
    <row r="746" spans="1:15" x14ac:dyDescent="0.3">
      <c r="A746" s="737"/>
      <c r="B746" s="745"/>
      <c r="C746" s="745"/>
      <c r="D746" s="717"/>
      <c r="E746" s="709"/>
      <c r="F746" s="737"/>
      <c r="G746" s="737"/>
      <c r="I746" s="737"/>
      <c r="J746" s="739"/>
      <c r="K746" s="739"/>
      <c r="L746" s="719"/>
      <c r="M746" s="709"/>
      <c r="N746" s="737"/>
      <c r="O746" s="737"/>
    </row>
    <row r="747" spans="1:15" x14ac:dyDescent="0.3">
      <c r="A747" s="737"/>
      <c r="B747" s="745"/>
      <c r="C747" s="745"/>
      <c r="D747" s="717"/>
      <c r="E747" s="709"/>
      <c r="F747" s="737"/>
      <c r="G747" s="737"/>
      <c r="I747" s="737"/>
      <c r="J747" s="739"/>
      <c r="K747" s="739"/>
      <c r="L747" s="719"/>
      <c r="M747" s="709"/>
      <c r="N747" s="737"/>
      <c r="O747" s="737"/>
    </row>
    <row r="748" spans="1:15" x14ac:dyDescent="0.3">
      <c r="A748" s="737"/>
      <c r="B748" s="745"/>
      <c r="C748" s="745"/>
      <c r="D748" s="717"/>
      <c r="E748" s="709"/>
      <c r="F748" s="737"/>
      <c r="G748" s="737"/>
      <c r="I748" s="737"/>
      <c r="J748" s="739"/>
      <c r="K748" s="739"/>
      <c r="L748" s="719"/>
      <c r="M748" s="709"/>
      <c r="N748" s="737"/>
      <c r="O748" s="737"/>
    </row>
    <row r="749" spans="1:15" x14ac:dyDescent="0.3">
      <c r="A749" s="737"/>
      <c r="B749" s="745"/>
      <c r="C749" s="745"/>
      <c r="D749" s="717"/>
      <c r="E749" s="709"/>
      <c r="F749" s="737"/>
      <c r="G749" s="737"/>
      <c r="I749" s="737"/>
      <c r="J749" s="739"/>
      <c r="K749" s="739"/>
      <c r="L749" s="719"/>
      <c r="M749" s="709"/>
      <c r="N749" s="737"/>
      <c r="O749" s="737"/>
    </row>
    <row r="750" spans="1:15" x14ac:dyDescent="0.3">
      <c r="A750" s="737"/>
      <c r="B750" s="745"/>
      <c r="C750" s="745"/>
      <c r="D750" s="717"/>
      <c r="E750" s="709"/>
      <c r="F750" s="737"/>
      <c r="G750" s="737"/>
      <c r="I750" s="737"/>
      <c r="J750" s="739"/>
      <c r="K750" s="739"/>
      <c r="L750" s="719"/>
      <c r="M750" s="709"/>
      <c r="N750" s="737"/>
      <c r="O750" s="737"/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37"/>
      <c r="J751" s="739"/>
      <c r="K751" s="739"/>
      <c r="L751" s="719"/>
      <c r="M751" s="709"/>
      <c r="N751" s="737"/>
      <c r="O751" s="737"/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37"/>
      <c r="J752" s="739"/>
      <c r="K752" s="739"/>
      <c r="L752" s="719"/>
      <c r="M752" s="709"/>
      <c r="N752" s="737"/>
      <c r="O752" s="737"/>
    </row>
    <row r="753" spans="1:15" x14ac:dyDescent="0.3">
      <c r="A753" s="737"/>
      <c r="B753" s="745"/>
      <c r="C753" s="745"/>
      <c r="D753" s="717"/>
      <c r="E753" s="709"/>
      <c r="F753" s="737"/>
      <c r="G753" s="737"/>
      <c r="I753" s="737"/>
      <c r="J753" s="739"/>
      <c r="K753" s="739"/>
      <c r="L753" s="719"/>
      <c r="M753" s="709"/>
      <c r="N753" s="737"/>
      <c r="O753" s="737"/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37"/>
      <c r="J754" s="739"/>
      <c r="K754" s="739"/>
      <c r="L754" s="719"/>
      <c r="M754" s="709"/>
      <c r="N754" s="737"/>
      <c r="O754" s="737"/>
    </row>
    <row r="755" spans="1:15" x14ac:dyDescent="0.3">
      <c r="A755" s="737"/>
      <c r="B755" s="745"/>
      <c r="C755" s="745"/>
      <c r="D755" s="717"/>
      <c r="E755" s="709"/>
      <c r="F755" s="737"/>
      <c r="G755" s="737"/>
      <c r="I755" s="737"/>
      <c r="J755" s="739"/>
      <c r="K755" s="739"/>
      <c r="L755" s="719"/>
      <c r="M755" s="709"/>
      <c r="N755" s="737"/>
      <c r="O755" s="737"/>
    </row>
    <row r="756" spans="1:15" x14ac:dyDescent="0.3">
      <c r="A756" s="737"/>
      <c r="B756" s="745"/>
      <c r="C756" s="745"/>
      <c r="D756" s="717"/>
      <c r="E756" s="709"/>
      <c r="F756" s="737"/>
      <c r="G756" s="737"/>
      <c r="I756" s="737"/>
      <c r="J756" s="739"/>
      <c r="K756" s="739"/>
      <c r="L756" s="719"/>
      <c r="M756" s="709"/>
      <c r="N756" s="737"/>
      <c r="O756" s="737"/>
    </row>
    <row r="757" spans="1:15" x14ac:dyDescent="0.3">
      <c r="A757" s="737"/>
      <c r="B757" s="745"/>
      <c r="C757" s="745"/>
      <c r="D757" s="717"/>
      <c r="E757" s="709"/>
      <c r="F757" s="737"/>
      <c r="G757" s="737"/>
      <c r="I757" s="737"/>
      <c r="J757" s="739"/>
      <c r="K757" s="739"/>
      <c r="L757" s="719"/>
      <c r="M757" s="709"/>
      <c r="N757" s="737"/>
      <c r="O757" s="737"/>
    </row>
    <row r="758" spans="1:15" x14ac:dyDescent="0.3">
      <c r="A758" s="737"/>
      <c r="B758" s="745"/>
      <c r="C758" s="745"/>
      <c r="D758" s="717"/>
      <c r="E758" s="709"/>
      <c r="F758" s="737"/>
      <c r="G758" s="737"/>
      <c r="I758" s="737"/>
      <c r="J758" s="739"/>
      <c r="K758" s="739"/>
      <c r="L758" s="719"/>
      <c r="M758" s="709"/>
      <c r="N758" s="737"/>
      <c r="O758" s="737"/>
    </row>
    <row r="759" spans="1:15" x14ac:dyDescent="0.3">
      <c r="A759" s="737"/>
      <c r="B759" s="745"/>
      <c r="C759" s="745"/>
      <c r="D759" s="717"/>
      <c r="E759" s="709"/>
      <c r="F759" s="737"/>
      <c r="G759" s="737"/>
      <c r="I759" s="737"/>
      <c r="J759" s="739"/>
      <c r="K759" s="739"/>
      <c r="L759" s="719"/>
      <c r="M759" s="709"/>
      <c r="N759" s="737"/>
      <c r="O759" s="737"/>
    </row>
    <row r="760" spans="1:15" x14ac:dyDescent="0.3">
      <c r="A760" s="737"/>
      <c r="B760" s="745"/>
      <c r="C760" s="745"/>
      <c r="D760" s="717"/>
      <c r="E760" s="709"/>
      <c r="F760" s="737"/>
      <c r="G760" s="737"/>
      <c r="I760" s="737"/>
      <c r="J760" s="739"/>
      <c r="K760" s="739"/>
      <c r="L760" s="719"/>
      <c r="M760" s="709"/>
      <c r="N760" s="737"/>
      <c r="O760" s="737"/>
    </row>
    <row r="761" spans="1:15" x14ac:dyDescent="0.3">
      <c r="A761" s="737"/>
      <c r="B761" s="745"/>
      <c r="C761" s="745"/>
      <c r="D761" s="717"/>
      <c r="E761" s="709"/>
      <c r="F761" s="737"/>
      <c r="G761" s="737"/>
      <c r="I761" s="737"/>
      <c r="J761" s="739"/>
      <c r="K761" s="739"/>
      <c r="L761" s="719"/>
      <c r="M761" s="709"/>
      <c r="N761" s="737"/>
      <c r="O761" s="737"/>
    </row>
    <row r="762" spans="1:15" x14ac:dyDescent="0.3">
      <c r="A762" s="737"/>
      <c r="B762" s="745"/>
      <c r="C762" s="745"/>
      <c r="D762" s="717"/>
      <c r="E762" s="709"/>
      <c r="F762" s="737"/>
      <c r="G762" s="737"/>
      <c r="I762" s="737"/>
      <c r="J762" s="739"/>
      <c r="K762" s="739"/>
      <c r="L762" s="719"/>
      <c r="M762" s="709"/>
      <c r="N762" s="737"/>
      <c r="O762" s="737"/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37"/>
      <c r="J763" s="739"/>
      <c r="K763" s="739"/>
      <c r="L763" s="719"/>
      <c r="M763" s="709"/>
      <c r="N763" s="737"/>
      <c r="O763" s="737"/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37"/>
      <c r="J764" s="739"/>
      <c r="K764" s="739"/>
      <c r="L764" s="719"/>
      <c r="M764" s="709"/>
      <c r="N764" s="737"/>
      <c r="O764" s="737"/>
    </row>
    <row r="765" spans="1:15" x14ac:dyDescent="0.3">
      <c r="A765" s="737"/>
      <c r="B765" s="745"/>
      <c r="C765" s="745"/>
      <c r="D765" s="717"/>
      <c r="E765" s="709"/>
      <c r="F765" s="737"/>
      <c r="G765" s="737"/>
      <c r="I765" s="737"/>
      <c r="J765" s="739"/>
      <c r="K765" s="739"/>
      <c r="L765" s="719"/>
      <c r="M765" s="709"/>
      <c r="N765" s="737"/>
      <c r="O765" s="737"/>
    </row>
    <row r="766" spans="1:15" x14ac:dyDescent="0.3">
      <c r="A766" s="737"/>
      <c r="B766" s="745"/>
      <c r="C766" s="745"/>
      <c r="D766" s="717"/>
      <c r="E766" s="709"/>
      <c r="F766" s="737"/>
      <c r="G766" s="737"/>
      <c r="I766" s="737"/>
      <c r="J766" s="739"/>
      <c r="K766" s="739"/>
      <c r="L766" s="719"/>
      <c r="M766" s="709"/>
      <c r="N766" s="737"/>
      <c r="O766" s="737"/>
    </row>
    <row r="767" spans="1:15" x14ac:dyDescent="0.3">
      <c r="A767" s="737"/>
      <c r="B767" s="745"/>
      <c r="C767" s="745"/>
      <c r="D767" s="717"/>
      <c r="E767" s="709"/>
      <c r="F767" s="737"/>
      <c r="G767" s="737"/>
      <c r="I767" s="737"/>
      <c r="J767" s="739"/>
      <c r="K767" s="739"/>
      <c r="L767" s="719"/>
      <c r="M767" s="709"/>
      <c r="N767" s="737"/>
      <c r="O767" s="737"/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37"/>
      <c r="J768" s="739"/>
      <c r="K768" s="739"/>
      <c r="L768" s="719"/>
      <c r="M768" s="709"/>
      <c r="N768" s="737"/>
      <c r="O768" s="737"/>
    </row>
    <row r="769" spans="1:15" x14ac:dyDescent="0.3">
      <c r="A769" s="737"/>
      <c r="B769" s="745"/>
      <c r="C769" s="745"/>
      <c r="D769" s="717"/>
      <c r="E769" s="709"/>
      <c r="F769" s="737"/>
      <c r="G769" s="737"/>
      <c r="I769" s="737"/>
      <c r="J769" s="739"/>
      <c r="K769" s="739"/>
      <c r="L769" s="719"/>
      <c r="M769" s="709"/>
      <c r="N769" s="737"/>
      <c r="O769" s="737"/>
    </row>
    <row r="770" spans="1:15" x14ac:dyDescent="0.3">
      <c r="A770" s="737"/>
      <c r="B770" s="745"/>
      <c r="C770" s="745"/>
      <c r="D770" s="717"/>
      <c r="E770" s="709"/>
      <c r="F770" s="737"/>
      <c r="G770" s="737"/>
      <c r="I770" s="737"/>
      <c r="J770" s="739"/>
      <c r="K770" s="739"/>
      <c r="L770" s="719"/>
      <c r="M770" s="709"/>
      <c r="N770" s="737"/>
      <c r="O770" s="737"/>
    </row>
    <row r="771" spans="1:15" x14ac:dyDescent="0.3">
      <c r="A771" s="737"/>
      <c r="B771" s="745"/>
      <c r="C771" s="745"/>
      <c r="D771" s="717"/>
      <c r="E771" s="709"/>
      <c r="F771" s="737"/>
      <c r="G771" s="737"/>
      <c r="I771" s="737"/>
      <c r="J771" s="739"/>
      <c r="K771" s="739"/>
      <c r="L771" s="719"/>
      <c r="M771" s="709"/>
      <c r="N771" s="737"/>
      <c r="O771" s="737"/>
    </row>
    <row r="772" spans="1:15" x14ac:dyDescent="0.3">
      <c r="A772" s="737"/>
      <c r="B772" s="745"/>
      <c r="C772" s="745"/>
      <c r="D772" s="717"/>
      <c r="E772" s="709"/>
      <c r="F772" s="737"/>
      <c r="G772" s="737"/>
      <c r="I772" s="737"/>
      <c r="J772" s="739"/>
      <c r="K772" s="739"/>
      <c r="L772" s="719"/>
      <c r="M772" s="709"/>
      <c r="N772" s="737"/>
      <c r="O772" s="737"/>
    </row>
    <row r="773" spans="1:15" x14ac:dyDescent="0.3">
      <c r="A773" s="737"/>
      <c r="B773" s="745"/>
      <c r="C773" s="745"/>
      <c r="D773" s="717"/>
      <c r="E773" s="709"/>
      <c r="F773" s="737"/>
      <c r="G773" s="737"/>
      <c r="I773" s="737"/>
      <c r="J773" s="739"/>
      <c r="K773" s="739"/>
      <c r="L773" s="719"/>
      <c r="M773" s="709"/>
      <c r="N773" s="737"/>
      <c r="O773" s="737"/>
    </row>
    <row r="774" spans="1:15" x14ac:dyDescent="0.3">
      <c r="A774" s="737"/>
      <c r="B774" s="745"/>
      <c r="C774" s="745"/>
      <c r="D774" s="717"/>
      <c r="E774" s="709"/>
      <c r="F774" s="737"/>
      <c r="G774" s="737"/>
      <c r="I774" s="737"/>
      <c r="J774" s="739"/>
      <c r="K774" s="739"/>
      <c r="L774" s="719"/>
      <c r="M774" s="709"/>
      <c r="N774" s="737"/>
      <c r="O774" s="737"/>
    </row>
    <row r="775" spans="1:15" x14ac:dyDescent="0.3">
      <c r="A775" s="737"/>
      <c r="B775" s="745"/>
      <c r="C775" s="745"/>
      <c r="D775" s="717"/>
      <c r="E775" s="709"/>
      <c r="F775" s="737"/>
      <c r="G775" s="737"/>
      <c r="I775" s="737"/>
      <c r="J775" s="739"/>
      <c r="K775" s="739"/>
      <c r="L775" s="719"/>
      <c r="M775" s="709"/>
      <c r="N775" s="737"/>
      <c r="O775" s="737"/>
    </row>
    <row r="776" spans="1:15" x14ac:dyDescent="0.3">
      <c r="A776" s="737"/>
      <c r="B776" s="745"/>
      <c r="C776" s="745"/>
      <c r="D776" s="717"/>
      <c r="E776" s="709"/>
      <c r="F776" s="737"/>
      <c r="G776" s="737"/>
      <c r="I776" s="737"/>
      <c r="J776" s="739"/>
      <c r="K776" s="739"/>
      <c r="L776" s="719"/>
      <c r="M776" s="709"/>
      <c r="N776" s="737"/>
      <c r="O776" s="737"/>
    </row>
    <row r="777" spans="1:15" x14ac:dyDescent="0.3">
      <c r="A777" s="737"/>
      <c r="B777" s="745"/>
      <c r="C777" s="745"/>
      <c r="D777" s="717"/>
      <c r="E777" s="709"/>
      <c r="F777" s="737"/>
      <c r="G777" s="737"/>
      <c r="I777" s="737"/>
      <c r="J777" s="739"/>
      <c r="K777" s="739"/>
      <c r="L777" s="719"/>
      <c r="M777" s="709"/>
      <c r="N777" s="737"/>
      <c r="O777" s="737"/>
    </row>
    <row r="778" spans="1:15" x14ac:dyDescent="0.3">
      <c r="A778" s="737"/>
      <c r="B778" s="745"/>
      <c r="C778" s="745"/>
      <c r="D778" s="717"/>
      <c r="E778" s="709"/>
      <c r="F778" s="737"/>
      <c r="G778" s="737"/>
      <c r="I778" s="737"/>
      <c r="J778" s="739"/>
      <c r="K778" s="739"/>
      <c r="L778" s="719"/>
      <c r="M778" s="709"/>
      <c r="N778" s="737"/>
      <c r="O778" s="737"/>
    </row>
    <row r="779" spans="1:15" x14ac:dyDescent="0.3">
      <c r="A779" s="737"/>
      <c r="B779" s="745"/>
      <c r="C779" s="745"/>
      <c r="D779" s="717"/>
      <c r="E779" s="709"/>
      <c r="F779" s="737"/>
      <c r="G779" s="737"/>
      <c r="I779" s="737"/>
      <c r="J779" s="739"/>
      <c r="K779" s="739"/>
      <c r="L779" s="719"/>
      <c r="M779" s="709"/>
      <c r="N779" s="737"/>
      <c r="O779" s="737"/>
    </row>
    <row r="780" spans="1:15" x14ac:dyDescent="0.3">
      <c r="A780" s="737"/>
      <c r="B780" s="745"/>
      <c r="C780" s="745"/>
      <c r="D780" s="717"/>
      <c r="E780" s="709"/>
      <c r="F780" s="737"/>
      <c r="G780" s="737"/>
      <c r="I780" s="737"/>
      <c r="J780" s="739"/>
      <c r="K780" s="739"/>
      <c r="L780" s="719"/>
      <c r="M780" s="709"/>
      <c r="N780" s="737"/>
      <c r="O780" s="737"/>
    </row>
    <row r="781" spans="1:15" x14ac:dyDescent="0.3">
      <c r="A781" s="737"/>
      <c r="B781" s="745"/>
      <c r="C781" s="745"/>
      <c r="D781" s="717"/>
      <c r="E781" s="709"/>
      <c r="F781" s="737"/>
      <c r="G781" s="737"/>
      <c r="I781" s="737"/>
      <c r="J781" s="739"/>
      <c r="K781" s="739"/>
      <c r="L781" s="719"/>
      <c r="M781" s="709"/>
      <c r="N781" s="737"/>
      <c r="O781" s="737"/>
    </row>
    <row r="782" spans="1:15" x14ac:dyDescent="0.3">
      <c r="A782" s="737"/>
      <c r="B782" s="745"/>
      <c r="C782" s="745"/>
      <c r="D782" s="717"/>
      <c r="E782" s="709"/>
      <c r="F782" s="737"/>
      <c r="G782" s="737"/>
      <c r="I782" s="737"/>
      <c r="J782" s="739"/>
      <c r="K782" s="739"/>
      <c r="L782" s="719"/>
      <c r="M782" s="709"/>
      <c r="N782" s="737"/>
      <c r="O782" s="737"/>
    </row>
    <row r="783" spans="1:15" x14ac:dyDescent="0.3">
      <c r="A783" s="737"/>
      <c r="B783" s="745"/>
      <c r="C783" s="745"/>
      <c r="D783" s="717"/>
      <c r="E783" s="709"/>
      <c r="F783" s="737"/>
      <c r="G783" s="737"/>
      <c r="I783" s="737"/>
      <c r="J783" s="739"/>
      <c r="K783" s="739"/>
      <c r="L783" s="719"/>
      <c r="M783" s="709"/>
      <c r="N783" s="737"/>
      <c r="O783" s="737"/>
    </row>
    <row r="784" spans="1:15" x14ac:dyDescent="0.3">
      <c r="A784" s="737"/>
      <c r="B784" s="745"/>
      <c r="C784" s="745"/>
      <c r="D784" s="717"/>
      <c r="E784" s="709"/>
      <c r="F784" s="737"/>
      <c r="G784" s="737"/>
      <c r="I784" s="737"/>
      <c r="J784" s="739"/>
      <c r="K784" s="739"/>
      <c r="L784" s="719"/>
      <c r="M784" s="709"/>
      <c r="N784" s="737"/>
      <c r="O784" s="737"/>
    </row>
    <row r="785" spans="1:15" x14ac:dyDescent="0.3">
      <c r="A785" s="737"/>
      <c r="B785" s="745"/>
      <c r="C785" s="745"/>
      <c r="D785" s="717"/>
      <c r="E785" s="709"/>
      <c r="F785" s="737"/>
      <c r="G785" s="737"/>
      <c r="I785" s="737"/>
      <c r="J785" s="739"/>
      <c r="K785" s="739"/>
      <c r="L785" s="719"/>
      <c r="M785" s="709"/>
      <c r="N785" s="737"/>
      <c r="O785" s="737"/>
    </row>
    <row r="786" spans="1:15" x14ac:dyDescent="0.3">
      <c r="A786" s="737"/>
      <c r="B786" s="745"/>
      <c r="C786" s="745"/>
      <c r="D786" s="717"/>
      <c r="E786" s="709"/>
      <c r="F786" s="737"/>
      <c r="G786" s="737"/>
      <c r="I786" s="737"/>
      <c r="J786" s="739"/>
      <c r="K786" s="739"/>
      <c r="L786" s="719"/>
      <c r="M786" s="709"/>
      <c r="N786" s="737"/>
      <c r="O786" s="737"/>
    </row>
    <row r="787" spans="1:15" x14ac:dyDescent="0.3">
      <c r="A787" s="737"/>
      <c r="B787" s="745"/>
      <c r="C787" s="745"/>
      <c r="D787" s="717"/>
      <c r="E787" s="709"/>
      <c r="F787" s="737"/>
      <c r="G787" s="737"/>
      <c r="I787" s="737"/>
      <c r="J787" s="739"/>
      <c r="K787" s="739"/>
      <c r="L787" s="719"/>
      <c r="M787" s="709"/>
      <c r="N787" s="737"/>
      <c r="O787" s="737"/>
    </row>
    <row r="788" spans="1:15" x14ac:dyDescent="0.3">
      <c r="A788" s="737"/>
      <c r="B788" s="745"/>
      <c r="C788" s="745"/>
      <c r="D788" s="717"/>
      <c r="E788" s="709"/>
      <c r="F788" s="737"/>
      <c r="G788" s="737"/>
      <c r="I788" s="737"/>
      <c r="J788" s="739"/>
      <c r="K788" s="739"/>
      <c r="L788" s="719"/>
      <c r="M788" s="709"/>
      <c r="N788" s="737"/>
      <c r="O788" s="737"/>
    </row>
    <row r="789" spans="1:15" x14ac:dyDescent="0.3">
      <c r="A789" s="737"/>
      <c r="B789" s="745"/>
      <c r="C789" s="745"/>
      <c r="D789" s="717"/>
      <c r="E789" s="709"/>
      <c r="F789" s="737"/>
      <c r="G789" s="737"/>
      <c r="I789" s="737"/>
      <c r="J789" s="739"/>
      <c r="K789" s="739"/>
      <c r="L789" s="719"/>
      <c r="M789" s="709"/>
      <c r="N789" s="737"/>
      <c r="O789" s="737"/>
    </row>
    <row r="790" spans="1:15" x14ac:dyDescent="0.3">
      <c r="A790" s="737"/>
      <c r="B790" s="745"/>
      <c r="C790" s="745"/>
      <c r="D790" s="717"/>
      <c r="E790" s="709"/>
      <c r="F790" s="737"/>
      <c r="G790" s="737"/>
      <c r="I790" s="737"/>
      <c r="J790" s="739"/>
      <c r="K790" s="739"/>
      <c r="L790" s="719"/>
      <c r="M790" s="709"/>
      <c r="N790" s="737"/>
      <c r="O790" s="737"/>
    </row>
    <row r="791" spans="1:15" x14ac:dyDescent="0.3">
      <c r="A791" s="737"/>
      <c r="B791" s="745"/>
      <c r="C791" s="745"/>
      <c r="D791" s="717"/>
      <c r="E791" s="709"/>
      <c r="F791" s="737"/>
      <c r="G791" s="737"/>
      <c r="I791" s="737"/>
      <c r="J791" s="739"/>
      <c r="K791" s="739"/>
      <c r="L791" s="719"/>
      <c r="M791" s="709"/>
      <c r="N791" s="737"/>
      <c r="O791" s="737"/>
    </row>
    <row r="792" spans="1:15" x14ac:dyDescent="0.3">
      <c r="A792" s="737"/>
      <c r="B792" s="745"/>
      <c r="C792" s="745"/>
      <c r="D792" s="717"/>
      <c r="E792" s="709"/>
      <c r="F792" s="737"/>
      <c r="G792" s="737"/>
      <c r="I792" s="737"/>
      <c r="J792" s="739"/>
      <c r="K792" s="739"/>
      <c r="L792" s="719"/>
      <c r="M792" s="709"/>
      <c r="N792" s="737"/>
      <c r="O792" s="737"/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37"/>
      <c r="J793" s="739"/>
      <c r="K793" s="739"/>
      <c r="L793" s="719"/>
      <c r="M793" s="709"/>
      <c r="N793" s="737"/>
      <c r="O793" s="737"/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37"/>
      <c r="J794" s="739"/>
      <c r="K794" s="739"/>
      <c r="L794" s="719"/>
      <c r="M794" s="709"/>
      <c r="N794" s="737"/>
      <c r="O794" s="737"/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37"/>
      <c r="J795" s="739"/>
      <c r="K795" s="739"/>
      <c r="L795" s="719"/>
      <c r="M795" s="709"/>
      <c r="N795" s="737"/>
      <c r="O795" s="737"/>
    </row>
    <row r="796" spans="1:15" x14ac:dyDescent="0.3">
      <c r="A796" s="737"/>
      <c r="B796" s="745"/>
      <c r="C796" s="745"/>
      <c r="D796" s="717"/>
      <c r="E796" s="709"/>
      <c r="F796" s="737"/>
      <c r="G796" s="737"/>
      <c r="I796" s="737"/>
      <c r="J796" s="739"/>
      <c r="K796" s="739"/>
      <c r="L796" s="719"/>
      <c r="M796" s="709"/>
      <c r="N796" s="737"/>
      <c r="O796" s="737"/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37"/>
      <c r="J797" s="739"/>
      <c r="K797" s="739"/>
      <c r="L797" s="719"/>
      <c r="M797" s="709"/>
      <c r="N797" s="737"/>
      <c r="O797" s="737"/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37"/>
      <c r="J798" s="739"/>
      <c r="K798" s="739"/>
      <c r="L798" s="719"/>
      <c r="M798" s="709"/>
      <c r="N798" s="737"/>
      <c r="O798" s="737"/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37"/>
      <c r="J799" s="739"/>
      <c r="K799" s="739"/>
      <c r="L799" s="719"/>
      <c r="M799" s="709"/>
      <c r="N799" s="737"/>
      <c r="O799" s="737"/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37"/>
      <c r="J800" s="739"/>
      <c r="K800" s="739"/>
      <c r="L800" s="719"/>
      <c r="M800" s="709"/>
      <c r="N800" s="737"/>
      <c r="O800" s="737"/>
    </row>
    <row r="801" spans="1:15" x14ac:dyDescent="0.3">
      <c r="A801" s="737"/>
      <c r="B801" s="745"/>
      <c r="C801" s="745"/>
      <c r="D801" s="717"/>
      <c r="E801" s="709"/>
      <c r="F801" s="737"/>
      <c r="G801" s="737"/>
      <c r="I801" s="737"/>
      <c r="J801" s="739"/>
      <c r="K801" s="739"/>
      <c r="L801" s="719"/>
      <c r="M801" s="709"/>
      <c r="N801" s="737"/>
      <c r="O801" s="737"/>
    </row>
    <row r="802" spans="1:15" x14ac:dyDescent="0.3">
      <c r="A802" s="737"/>
      <c r="B802" s="745"/>
      <c r="C802" s="745"/>
      <c r="D802" s="717"/>
      <c r="E802" s="709"/>
      <c r="F802" s="737"/>
      <c r="G802" s="737"/>
      <c r="I802" s="737"/>
      <c r="J802" s="739"/>
      <c r="K802" s="739"/>
      <c r="L802" s="719"/>
      <c r="M802" s="709"/>
      <c r="N802" s="737"/>
      <c r="O802" s="737"/>
    </row>
    <row r="803" spans="1:15" x14ac:dyDescent="0.3">
      <c r="A803" s="737"/>
      <c r="B803" s="745"/>
      <c r="C803" s="745"/>
      <c r="D803" s="717"/>
      <c r="E803" s="709"/>
      <c r="F803" s="737"/>
      <c r="G803" s="737"/>
      <c r="I803" s="737"/>
      <c r="J803" s="739"/>
      <c r="K803" s="739"/>
      <c r="L803" s="719"/>
      <c r="M803" s="709"/>
      <c r="N803" s="737"/>
      <c r="O803" s="737"/>
    </row>
    <row r="804" spans="1:15" x14ac:dyDescent="0.3">
      <c r="A804" s="737"/>
      <c r="B804" s="745"/>
      <c r="C804" s="745"/>
      <c r="D804" s="717"/>
      <c r="E804" s="709"/>
      <c r="F804" s="737"/>
      <c r="G804" s="737"/>
      <c r="I804" s="737"/>
      <c r="J804" s="739"/>
      <c r="K804" s="739"/>
      <c r="L804" s="719"/>
      <c r="M804" s="709"/>
      <c r="N804" s="737"/>
      <c r="O804" s="737"/>
    </row>
    <row r="805" spans="1:15" x14ac:dyDescent="0.3">
      <c r="A805" s="737"/>
      <c r="B805" s="745"/>
      <c r="C805" s="745"/>
      <c r="D805" s="717"/>
      <c r="E805" s="709"/>
      <c r="F805" s="737"/>
      <c r="G805" s="737"/>
      <c r="I805" s="737"/>
      <c r="J805" s="739"/>
      <c r="K805" s="739"/>
      <c r="L805" s="719"/>
      <c r="M805" s="709"/>
      <c r="N805" s="737"/>
      <c r="O805" s="737"/>
    </row>
    <row r="806" spans="1:15" x14ac:dyDescent="0.3">
      <c r="A806" s="737"/>
      <c r="B806" s="745"/>
      <c r="C806" s="745"/>
      <c r="D806" s="717"/>
      <c r="E806" s="709"/>
      <c r="F806" s="737"/>
      <c r="G806" s="737"/>
      <c r="I806" s="737"/>
      <c r="J806" s="739"/>
      <c r="K806" s="739"/>
      <c r="L806" s="719"/>
      <c r="M806" s="709"/>
      <c r="N806" s="737"/>
      <c r="O806" s="737"/>
    </row>
    <row r="807" spans="1:15" x14ac:dyDescent="0.3">
      <c r="A807" s="737"/>
      <c r="B807" s="745"/>
      <c r="C807" s="745"/>
      <c r="D807" s="717"/>
      <c r="E807" s="709"/>
      <c r="F807" s="737"/>
      <c r="G807" s="737"/>
      <c r="I807" s="737"/>
      <c r="J807" s="739"/>
      <c r="K807" s="739"/>
      <c r="L807" s="719"/>
      <c r="M807" s="709"/>
      <c r="N807" s="737"/>
      <c r="O807" s="737"/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37"/>
      <c r="J808" s="739"/>
      <c r="K808" s="739"/>
      <c r="L808" s="719"/>
      <c r="M808" s="709"/>
      <c r="N808" s="737"/>
      <c r="O808" s="737"/>
    </row>
    <row r="809" spans="1:15" x14ac:dyDescent="0.3">
      <c r="A809" s="737"/>
      <c r="B809" s="745"/>
      <c r="C809" s="745"/>
      <c r="D809" s="717"/>
      <c r="E809" s="709"/>
      <c r="F809" s="737"/>
      <c r="G809" s="737"/>
      <c r="I809" s="737"/>
      <c r="J809" s="739"/>
      <c r="K809" s="739"/>
      <c r="L809" s="719"/>
      <c r="M809" s="709"/>
      <c r="N809" s="737"/>
      <c r="O809" s="737"/>
    </row>
    <row r="810" spans="1:15" x14ac:dyDescent="0.3">
      <c r="A810" s="737"/>
      <c r="B810" s="745"/>
      <c r="C810" s="745"/>
      <c r="D810" s="717"/>
      <c r="E810" s="709"/>
      <c r="F810" s="737"/>
      <c r="G810" s="737"/>
      <c r="I810" s="737"/>
      <c r="J810" s="739"/>
      <c r="K810" s="739"/>
      <c r="L810" s="719"/>
      <c r="M810" s="709"/>
      <c r="N810" s="737"/>
      <c r="O810" s="737"/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37"/>
      <c r="J811" s="739"/>
      <c r="K811" s="739"/>
      <c r="L811" s="719"/>
      <c r="M811" s="709"/>
      <c r="N811" s="737"/>
      <c r="O811" s="737"/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37"/>
      <c r="J812" s="739"/>
      <c r="K812" s="739"/>
      <c r="L812" s="719"/>
      <c r="M812" s="709"/>
      <c r="N812" s="737"/>
      <c r="O812" s="737"/>
    </row>
    <row r="813" spans="1:15" x14ac:dyDescent="0.3">
      <c r="A813" s="737"/>
      <c r="B813" s="745"/>
      <c r="C813" s="745"/>
      <c r="D813" s="717"/>
      <c r="E813" s="709"/>
      <c r="F813" s="737"/>
      <c r="G813" s="737"/>
      <c r="I813" s="737"/>
      <c r="J813" s="739"/>
      <c r="K813" s="739"/>
      <c r="L813" s="719"/>
      <c r="M813" s="709"/>
      <c r="N813" s="737"/>
      <c r="O813" s="737"/>
    </row>
    <row r="814" spans="1:15" x14ac:dyDescent="0.3">
      <c r="A814" s="737"/>
      <c r="B814" s="745"/>
      <c r="C814" s="745"/>
      <c r="D814" s="717"/>
      <c r="E814" s="709"/>
      <c r="F814" s="737"/>
      <c r="G814" s="737"/>
      <c r="I814" s="737"/>
      <c r="J814" s="739"/>
      <c r="K814" s="739"/>
      <c r="L814" s="719"/>
      <c r="M814" s="709"/>
      <c r="N814" s="737"/>
      <c r="O814" s="737"/>
    </row>
    <row r="815" spans="1:15" x14ac:dyDescent="0.3">
      <c r="A815" s="737"/>
      <c r="B815" s="745"/>
      <c r="C815" s="745"/>
      <c r="D815" s="717"/>
      <c r="E815" s="709"/>
      <c r="F815" s="737"/>
      <c r="G815" s="737"/>
      <c r="I815" s="737"/>
      <c r="J815" s="739"/>
      <c r="K815" s="739"/>
      <c r="L815" s="719"/>
      <c r="M815" s="709"/>
      <c r="N815" s="737"/>
      <c r="O815" s="737"/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37"/>
      <c r="J816" s="739"/>
      <c r="K816" s="739"/>
      <c r="L816" s="719"/>
      <c r="M816" s="709"/>
      <c r="N816" s="737"/>
      <c r="O816" s="737"/>
    </row>
    <row r="817" spans="1:15" x14ac:dyDescent="0.3">
      <c r="A817" s="737"/>
      <c r="B817" s="745"/>
      <c r="C817" s="745"/>
      <c r="D817" s="717"/>
      <c r="E817" s="709"/>
      <c r="F817" s="737"/>
      <c r="G817" s="737"/>
      <c r="I817" s="737"/>
      <c r="J817" s="739"/>
      <c r="K817" s="739"/>
      <c r="L817" s="719"/>
      <c r="M817" s="709"/>
      <c r="N817" s="737"/>
      <c r="O817" s="737"/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37"/>
      <c r="J818" s="739"/>
      <c r="K818" s="739"/>
      <c r="L818" s="719"/>
      <c r="M818" s="709"/>
      <c r="N818" s="737"/>
      <c r="O818" s="737"/>
    </row>
    <row r="819" spans="1:15" x14ac:dyDescent="0.3">
      <c r="A819" s="737"/>
      <c r="B819" s="745"/>
      <c r="C819" s="745"/>
      <c r="D819" s="717"/>
      <c r="E819" s="709"/>
      <c r="F819" s="737"/>
      <c r="G819" s="737"/>
      <c r="I819" s="737"/>
      <c r="J819" s="739"/>
      <c r="K819" s="739"/>
      <c r="L819" s="719"/>
      <c r="M819" s="709"/>
      <c r="N819" s="737"/>
      <c r="O819" s="737"/>
    </row>
    <row r="820" spans="1:15" x14ac:dyDescent="0.3">
      <c r="A820" s="737"/>
      <c r="B820" s="745"/>
      <c r="C820" s="745"/>
      <c r="D820" s="717"/>
      <c r="E820" s="709"/>
      <c r="F820" s="737"/>
      <c r="G820" s="737"/>
      <c r="I820" s="737"/>
      <c r="J820" s="739"/>
      <c r="K820" s="739"/>
      <c r="L820" s="719"/>
      <c r="M820" s="709"/>
      <c r="N820" s="737"/>
      <c r="O820" s="737"/>
    </row>
    <row r="821" spans="1:15" x14ac:dyDescent="0.3">
      <c r="A821" s="737"/>
      <c r="B821" s="745"/>
      <c r="C821" s="745"/>
      <c r="D821" s="717"/>
      <c r="E821" s="709"/>
      <c r="F821" s="737"/>
      <c r="G821" s="737"/>
      <c r="I821" s="737"/>
      <c r="J821" s="739"/>
      <c r="K821" s="739"/>
      <c r="L821" s="719"/>
      <c r="M821" s="709"/>
      <c r="N821" s="737"/>
      <c r="O821" s="737"/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I875" s="737"/>
      <c r="J875" s="739"/>
      <c r="K875" s="739"/>
      <c r="L875" s="719"/>
      <c r="M875" s="709"/>
      <c r="N875" s="737"/>
      <c r="O875" s="737"/>
    </row>
    <row r="876" spans="1:15" x14ac:dyDescent="0.3">
      <c r="I876" s="737"/>
      <c r="J876" s="739"/>
      <c r="K876" s="739"/>
      <c r="L876" s="719"/>
      <c r="M876" s="709"/>
      <c r="N876" s="737"/>
      <c r="O876" s="737"/>
    </row>
    <row r="877" spans="1:15" x14ac:dyDescent="0.3">
      <c r="I877" s="737"/>
      <c r="J877" s="739"/>
      <c r="K877" s="739"/>
      <c r="L877" s="719"/>
      <c r="M877" s="709"/>
      <c r="N877" s="737"/>
      <c r="O877" s="737"/>
    </row>
    <row r="878" spans="1:15" x14ac:dyDescent="0.3">
      <c r="I878" s="737"/>
      <c r="J878" s="739"/>
      <c r="K878" s="739"/>
      <c r="L878" s="719"/>
      <c r="M878" s="709"/>
      <c r="N878" s="737"/>
      <c r="O878" s="737"/>
    </row>
  </sheetData>
  <autoFilter ref="A2:O609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00" t="s">
        <v>37</v>
      </c>
      <c r="B1" s="801"/>
      <c r="C1" s="801"/>
      <c r="D1" s="801"/>
      <c r="E1" s="801"/>
      <c r="F1" s="801"/>
      <c r="G1" s="801"/>
      <c r="H1" s="801"/>
      <c r="I1" s="801"/>
      <c r="J1" s="801"/>
      <c r="K1" s="801"/>
      <c r="L1" s="801"/>
      <c r="M1" s="20"/>
      <c r="N1" s="21"/>
    </row>
    <row r="2" spans="1:14" ht="30.75" customHeight="1" x14ac:dyDescent="0.25">
      <c r="A2" s="802" t="s">
        <v>38</v>
      </c>
      <c r="B2" s="803"/>
      <c r="C2" s="803"/>
      <c r="D2" s="803"/>
      <c r="E2" s="803"/>
      <c r="F2" s="803"/>
      <c r="G2" s="803"/>
      <c r="H2" s="803"/>
      <c r="I2" s="803"/>
      <c r="J2" s="803"/>
      <c r="K2" s="803"/>
      <c r="L2" s="803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8" t="s">
        <v>7051</v>
      </c>
      <c r="B62" s="799"/>
      <c r="C62" s="799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91"/>
  <sheetViews>
    <sheetView zoomScaleNormal="100" zoomScaleSheetLayoutView="110" workbookViewId="0">
      <pane ySplit="1" topLeftCell="A524" activePane="bottomLeft" state="frozen"/>
      <selection pane="bottomLeft" activeCell="B547" sqref="B547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11" t="s">
        <v>65</v>
      </c>
      <c r="C4" s="812"/>
      <c r="D4" s="812"/>
      <c r="E4" s="812"/>
      <c r="F4" s="813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11" t="s">
        <v>65</v>
      </c>
      <c r="C7" s="812"/>
      <c r="D7" s="812"/>
      <c r="E7" s="812"/>
      <c r="F7" s="813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11" t="s">
        <v>65</v>
      </c>
      <c r="C9" s="812"/>
      <c r="D9" s="812"/>
      <c r="E9" s="812"/>
      <c r="F9" s="813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11" t="s">
        <v>65</v>
      </c>
      <c r="C10" s="812"/>
      <c r="D10" s="812"/>
      <c r="E10" s="812"/>
      <c r="F10" s="813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11" t="s">
        <v>65</v>
      </c>
      <c r="C11" s="812"/>
      <c r="D11" s="812"/>
      <c r="E11" s="812"/>
      <c r="F11" s="813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11" t="s">
        <v>65</v>
      </c>
      <c r="C18" s="812"/>
      <c r="D18" s="812"/>
      <c r="E18" s="812"/>
      <c r="F18" s="813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11" t="s">
        <v>65</v>
      </c>
      <c r="C19" s="812"/>
      <c r="D19" s="812"/>
      <c r="E19" s="812"/>
      <c r="F19" s="813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11" t="s">
        <v>65</v>
      </c>
      <c r="C20" s="812"/>
      <c r="D20" s="812"/>
      <c r="E20" s="812"/>
      <c r="F20" s="813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11" t="s">
        <v>65</v>
      </c>
      <c r="C26" s="812"/>
      <c r="D26" s="812"/>
      <c r="E26" s="812"/>
      <c r="F26" s="813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11" t="s">
        <v>65</v>
      </c>
      <c r="C31" s="812"/>
      <c r="D31" s="812"/>
      <c r="E31" s="812"/>
      <c r="F31" s="813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11" t="s">
        <v>65</v>
      </c>
      <c r="C36" s="812"/>
      <c r="D36" s="812"/>
      <c r="E36" s="812"/>
      <c r="F36" s="813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11" t="s">
        <v>65</v>
      </c>
      <c r="C37" s="812"/>
      <c r="D37" s="812"/>
      <c r="E37" s="812"/>
      <c r="F37" s="813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11" t="s">
        <v>65</v>
      </c>
      <c r="C43" s="812"/>
      <c r="D43" s="812"/>
      <c r="E43" s="812"/>
      <c r="F43" s="813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11" t="s">
        <v>65</v>
      </c>
      <c r="C44" s="812"/>
      <c r="D44" s="812"/>
      <c r="E44" s="812"/>
      <c r="F44" s="813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11" t="s">
        <v>65</v>
      </c>
      <c r="C46" s="812"/>
      <c r="D46" s="812"/>
      <c r="E46" s="812"/>
      <c r="F46" s="813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11" t="s">
        <v>65</v>
      </c>
      <c r="C49" s="812"/>
      <c r="D49" s="812"/>
      <c r="E49" s="812"/>
      <c r="F49" s="813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11" t="s">
        <v>65</v>
      </c>
      <c r="C50" s="812"/>
      <c r="D50" s="812"/>
      <c r="E50" s="812"/>
      <c r="F50" s="813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11" t="s">
        <v>65</v>
      </c>
      <c r="C69" s="812"/>
      <c r="D69" s="812"/>
      <c r="E69" s="812"/>
      <c r="F69" s="813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11" t="s">
        <v>65</v>
      </c>
      <c r="C82" s="812"/>
      <c r="D82" s="812"/>
      <c r="E82" s="812"/>
      <c r="F82" s="813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14" t="s">
        <v>7706</v>
      </c>
      <c r="B327" s="815"/>
      <c r="C327" s="815"/>
      <c r="D327" s="815"/>
      <c r="E327" s="815"/>
      <c r="F327" s="815"/>
      <c r="G327" s="815"/>
      <c r="H327" s="816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14" t="s">
        <v>7705</v>
      </c>
      <c r="B353" s="815"/>
      <c r="C353" s="815"/>
      <c r="D353" s="815"/>
      <c r="E353" s="815"/>
      <c r="F353" s="815"/>
      <c r="G353" s="815"/>
      <c r="H353" s="816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14" t="s">
        <v>7745</v>
      </c>
      <c r="B371" s="815"/>
      <c r="C371" s="815"/>
      <c r="D371" s="815"/>
      <c r="E371" s="815"/>
      <c r="F371" s="815"/>
      <c r="G371" s="815"/>
      <c r="H371" s="816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7" t="s">
        <v>7907</v>
      </c>
      <c r="B384" s="818"/>
      <c r="C384" s="818"/>
      <c r="D384" s="818"/>
      <c r="E384" s="818"/>
      <c r="F384" s="818"/>
      <c r="G384" s="818"/>
      <c r="H384" s="651"/>
    </row>
    <row r="385" spans="1:9" s="7" customFormat="1" ht="28.5" x14ac:dyDescent="0.25">
      <c r="A385" s="817"/>
      <c r="B385" s="818"/>
      <c r="C385" s="818"/>
      <c r="D385" s="818"/>
      <c r="E385" s="818"/>
      <c r="F385" s="818"/>
      <c r="G385" s="818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4" t="s">
        <v>7907</v>
      </c>
      <c r="B391" s="805"/>
      <c r="C391" s="805"/>
      <c r="D391" s="805"/>
      <c r="E391" s="805"/>
      <c r="F391" s="805"/>
      <c r="G391" s="805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6" t="s">
        <v>7792</v>
      </c>
      <c r="B399" s="807"/>
      <c r="C399" s="807"/>
      <c r="D399" s="807"/>
      <c r="E399" s="807"/>
      <c r="F399" s="807"/>
      <c r="G399" s="807"/>
      <c r="H399" s="808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7" t="s">
        <v>7849</v>
      </c>
      <c r="B410" s="818"/>
      <c r="C410" s="818"/>
      <c r="D410" s="818"/>
      <c r="E410" s="818"/>
      <c r="F410" s="818"/>
      <c r="G410" s="818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6" t="s">
        <v>7870</v>
      </c>
      <c r="B424" s="807"/>
      <c r="C424" s="807"/>
      <c r="D424" s="807"/>
      <c r="E424" s="807"/>
      <c r="F424" s="807"/>
      <c r="G424" s="807"/>
      <c r="H424" s="808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09" t="s">
        <v>7920</v>
      </c>
      <c r="K425" s="809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04" t="s">
        <v>7908</v>
      </c>
      <c r="B440" s="805"/>
      <c r="C440" s="805"/>
      <c r="D440" s="805"/>
      <c r="E440" s="805"/>
      <c r="F440" s="805"/>
      <c r="G440" s="805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9" t="s">
        <v>7920</v>
      </c>
      <c r="K442" s="809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6" t="s">
        <v>7946</v>
      </c>
      <c r="B451" s="807"/>
      <c r="C451" s="807"/>
      <c r="D451" s="807"/>
      <c r="E451" s="807"/>
      <c r="F451" s="807"/>
      <c r="G451" s="807"/>
      <c r="H451" s="808"/>
      <c r="J451" s="809" t="s">
        <v>7920</v>
      </c>
      <c r="K451" s="809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04" t="s">
        <v>7953</v>
      </c>
      <c r="B462" s="805"/>
      <c r="C462" s="805"/>
      <c r="D462" s="805"/>
      <c r="E462" s="805"/>
      <c r="F462" s="805"/>
      <c r="G462" s="805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9"/>
      <c r="K464" s="809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8163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6" t="s">
        <v>7955</v>
      </c>
      <c r="B472" s="807"/>
      <c r="C472" s="807"/>
      <c r="D472" s="807"/>
      <c r="E472" s="807"/>
      <c r="F472" s="807"/>
      <c r="G472" s="807"/>
      <c r="H472" s="808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8164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09"/>
      <c r="K477" s="809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04" t="s">
        <v>8168</v>
      </c>
      <c r="B482" s="805"/>
      <c r="C482" s="805"/>
      <c r="D482" s="805"/>
      <c r="E482" s="805"/>
      <c r="F482" s="805"/>
      <c r="G482" s="805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8258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8260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6" t="s">
        <v>8261</v>
      </c>
      <c r="B490" s="807"/>
      <c r="C490" s="807"/>
      <c r="D490" s="807"/>
      <c r="E490" s="807"/>
      <c r="F490" s="807"/>
      <c r="G490" s="807"/>
      <c r="H490" s="808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8262</v>
      </c>
      <c r="G491" s="650"/>
      <c r="H491" s="651"/>
      <c r="J491" s="7" t="s">
        <v>8264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09"/>
      <c r="K495" s="809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04" t="s">
        <v>8274</v>
      </c>
      <c r="B500" s="805"/>
      <c r="C500" s="805"/>
      <c r="D500" s="805"/>
      <c r="E500" s="805"/>
      <c r="F500" s="805"/>
      <c r="G500" s="805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8367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8259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06" t="s">
        <v>8275</v>
      </c>
      <c r="B509" s="807"/>
      <c r="C509" s="807"/>
      <c r="D509" s="807"/>
      <c r="E509" s="807"/>
      <c r="F509" s="807"/>
      <c r="G509" s="807"/>
      <c r="H509" s="808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8264</v>
      </c>
      <c r="G510" s="650"/>
      <c r="H510" s="651"/>
      <c r="J510" s="7" t="s">
        <v>8264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09"/>
      <c r="K514" s="809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04" t="s">
        <v>8365</v>
      </c>
      <c r="B519" s="805"/>
      <c r="C519" s="805"/>
      <c r="D519" s="805"/>
      <c r="E519" s="805"/>
      <c r="F519" s="805"/>
      <c r="G519" s="805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8474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8479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06" t="s">
        <v>8275</v>
      </c>
      <c r="B528" s="807"/>
      <c r="C528" s="807"/>
      <c r="D528" s="807"/>
      <c r="E528" s="807"/>
      <c r="F528" s="807"/>
      <c r="G528" s="807"/>
      <c r="H528" s="808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4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09"/>
      <c r="K533" s="809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4" t="s">
        <v>8478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04" t="s">
        <v>8465</v>
      </c>
      <c r="B538" s="805"/>
      <c r="C538" s="805"/>
      <c r="D538" s="805"/>
      <c r="E538" s="805"/>
      <c r="F538" s="805"/>
      <c r="G538" s="805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8473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8479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4" t="s">
        <v>7890</v>
      </c>
      <c r="K548" s="632">
        <v>377046</v>
      </c>
    </row>
    <row r="549" spans="1:11" s="7" customFormat="1" ht="23.25" x14ac:dyDescent="0.25">
      <c r="A549" s="806" t="s">
        <v>8275</v>
      </c>
      <c r="B549" s="807"/>
      <c r="C549" s="807"/>
      <c r="D549" s="807"/>
      <c r="E549" s="807"/>
      <c r="F549" s="807"/>
      <c r="G549" s="807"/>
      <c r="H549" s="808"/>
      <c r="I549" s="810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10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10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10"/>
      <c r="J552" s="809"/>
      <c r="K552" s="809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10"/>
      <c r="J553" s="754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10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10"/>
      <c r="J555" s="754" t="s">
        <v>8478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10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5.75" x14ac:dyDescent="0.25">
      <c r="A558" s="31"/>
      <c r="G558" s="31"/>
      <c r="H558" s="31"/>
    </row>
    <row r="559" spans="1:11" s="7" customFormat="1" ht="15.75" x14ac:dyDescent="0.25">
      <c r="A559" s="31"/>
      <c r="G559" s="31"/>
      <c r="H559" s="31"/>
    </row>
    <row r="560" spans="1:11" s="7" customFormat="1" ht="16.5" customHeight="1" x14ac:dyDescent="0.25">
      <c r="A560" s="31"/>
      <c r="G560" s="31"/>
      <c r="H560" s="31"/>
    </row>
    <row r="561" spans="1:11" s="7" customFormat="1" ht="15.75" x14ac:dyDescent="0.25">
      <c r="A561" s="489">
        <v>1074</v>
      </c>
      <c r="B561" s="755" t="s">
        <v>8515</v>
      </c>
      <c r="G561" s="31"/>
      <c r="H561" s="31"/>
    </row>
    <row r="562" spans="1:11" s="7" customFormat="1" ht="15.75" x14ac:dyDescent="0.25">
      <c r="A562" s="489">
        <v>1075</v>
      </c>
      <c r="B562" s="755" t="s">
        <v>8515</v>
      </c>
      <c r="G562" s="31"/>
      <c r="H562" s="31"/>
    </row>
    <row r="563" spans="1:11" s="7" customFormat="1" ht="15.75" x14ac:dyDescent="0.25">
      <c r="A563" s="489">
        <v>1076</v>
      </c>
      <c r="B563" s="755" t="s">
        <v>8515</v>
      </c>
      <c r="G563" s="31"/>
      <c r="H563" s="31"/>
    </row>
    <row r="564" spans="1:11" s="7" customFormat="1" ht="15.75" x14ac:dyDescent="0.25">
      <c r="A564" s="31"/>
      <c r="G564" s="31"/>
      <c r="H564" s="31"/>
    </row>
    <row r="565" spans="1:11" s="7" customFormat="1" ht="15" customHeight="1" x14ac:dyDescent="0.25">
      <c r="A565" s="489">
        <v>1055</v>
      </c>
      <c r="B565" s="751" t="s">
        <v>7438</v>
      </c>
      <c r="C565" s="10">
        <v>18000</v>
      </c>
      <c r="D565" s="25">
        <v>0.15</v>
      </c>
      <c r="E565" s="10">
        <f>D565*C565</f>
        <v>2700</v>
      </c>
      <c r="F565" s="10">
        <f>E565+C565</f>
        <v>20700</v>
      </c>
      <c r="G565" s="450" t="s">
        <v>7168</v>
      </c>
      <c r="H565" s="627">
        <v>45505</v>
      </c>
      <c r="I565" s="7" t="s">
        <v>7940</v>
      </c>
      <c r="K565" s="590"/>
    </row>
    <row r="566" spans="1:11" s="7" customFormat="1" ht="15" customHeight="1" x14ac:dyDescent="0.25">
      <c r="A566" s="489">
        <v>1056</v>
      </c>
      <c r="B566" s="751" t="s">
        <v>64</v>
      </c>
      <c r="C566" s="410">
        <v>209750</v>
      </c>
      <c r="D566" s="25">
        <v>0.15</v>
      </c>
      <c r="E566" s="10">
        <f>D566*C566</f>
        <v>31462.5</v>
      </c>
      <c r="F566" s="10">
        <f>E566+C566</f>
        <v>241212.5</v>
      </c>
      <c r="G566" s="450" t="s">
        <v>7168</v>
      </c>
      <c r="H566" s="627">
        <v>45505</v>
      </c>
      <c r="I566" s="7" t="s">
        <v>8126</v>
      </c>
      <c r="K566" s="632"/>
    </row>
    <row r="567" spans="1:11" s="7" customFormat="1" ht="15.75" x14ac:dyDescent="0.25">
      <c r="A567" s="31"/>
      <c r="G567" s="31"/>
      <c r="H567" s="31"/>
    </row>
    <row r="568" spans="1:11" s="7" customFormat="1" ht="15.75" x14ac:dyDescent="0.25">
      <c r="A568" s="696">
        <v>21</v>
      </c>
      <c r="B568" s="673" t="s">
        <v>7637</v>
      </c>
      <c r="C568" s="674">
        <v>1960000</v>
      </c>
      <c r="D568" s="675">
        <v>0.15</v>
      </c>
      <c r="E568" s="674">
        <f t="shared" ref="E568" si="94">D568*C568</f>
        <v>294000</v>
      </c>
      <c r="F568" s="674">
        <f t="shared" ref="F568" si="95">E568+C568</f>
        <v>2254000</v>
      </c>
      <c r="G568" s="450" t="s">
        <v>7168</v>
      </c>
      <c r="H568" s="627"/>
      <c r="I568" s="7" t="s">
        <v>8590</v>
      </c>
      <c r="K568" s="590"/>
    </row>
    <row r="569" spans="1:11" s="7" customFormat="1" ht="15.75" x14ac:dyDescent="0.25">
      <c r="A569" s="31"/>
      <c r="G569" s="31"/>
      <c r="H569" s="31"/>
    </row>
    <row r="570" spans="1:11" s="7" customFormat="1" ht="15.75" x14ac:dyDescent="0.25">
      <c r="A570" s="31"/>
      <c r="G570" s="31"/>
      <c r="H570" s="31"/>
    </row>
    <row r="571" spans="1:11" s="7" customFormat="1" ht="15.75" x14ac:dyDescent="0.25">
      <c r="A571" s="31"/>
      <c r="G571" s="31"/>
      <c r="H571" s="31"/>
    </row>
    <row r="572" spans="1:11" s="7" customFormat="1" ht="15.75" x14ac:dyDescent="0.25">
      <c r="A572" s="31"/>
      <c r="G572" s="31"/>
      <c r="H572" s="31"/>
    </row>
    <row r="573" spans="1:11" s="7" customFormat="1" ht="15.75" x14ac:dyDescent="0.25">
      <c r="A573" s="31"/>
      <c r="G573" s="31"/>
      <c r="H573" s="31"/>
    </row>
    <row r="574" spans="1:11" s="7" customFormat="1" ht="15.75" x14ac:dyDescent="0.25">
      <c r="A574" s="31"/>
      <c r="G574" s="31"/>
      <c r="H574" s="31"/>
    </row>
    <row r="575" spans="1:11" s="7" customFormat="1" ht="15.75" x14ac:dyDescent="0.25">
      <c r="A575" s="31"/>
      <c r="G575" s="31"/>
      <c r="H575" s="31"/>
    </row>
    <row r="576" spans="1:11" s="7" customFormat="1" ht="15.75" x14ac:dyDescent="0.25">
      <c r="A576" s="31"/>
      <c r="G576" s="31"/>
      <c r="H576" s="31"/>
    </row>
    <row r="577" spans="1:11" s="7" customFormat="1" ht="15.75" x14ac:dyDescent="0.25">
      <c r="A577" s="31"/>
      <c r="G577" s="31"/>
      <c r="H577" s="31"/>
    </row>
    <row r="578" spans="1:11" s="7" customFormat="1" ht="15.75" x14ac:dyDescent="0.25">
      <c r="A578" s="31"/>
      <c r="G578" s="31"/>
      <c r="H578" s="31"/>
    </row>
    <row r="579" spans="1:11" s="7" customFormat="1" ht="15.75" x14ac:dyDescent="0.25">
      <c r="A579" s="31"/>
      <c r="G579" s="31"/>
      <c r="H579" s="31"/>
    </row>
    <row r="580" spans="1:11" s="7" customFormat="1" ht="15.75" x14ac:dyDescent="0.25">
      <c r="A580" s="31"/>
      <c r="G580" s="31"/>
      <c r="H580" s="31"/>
    </row>
    <row r="581" spans="1:11" s="7" customFormat="1" ht="15.75" x14ac:dyDescent="0.25">
      <c r="A581" s="31"/>
      <c r="G581" s="31"/>
      <c r="H581" s="31"/>
    </row>
    <row r="582" spans="1:11" s="7" customFormat="1" ht="15.75" x14ac:dyDescent="0.25">
      <c r="A582" s="31"/>
      <c r="G582" s="31"/>
      <c r="H582" s="31"/>
    </row>
    <row r="583" spans="1:11" s="7" customFormat="1" ht="15.75" x14ac:dyDescent="0.25">
      <c r="A583" s="31"/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.75" x14ac:dyDescent="0.25">
      <c r="A585" s="31"/>
      <c r="G585" s="31"/>
      <c r="H585" s="31"/>
    </row>
    <row r="586" spans="1:11" s="7" customFormat="1" ht="15.75" x14ac:dyDescent="0.25">
      <c r="A586" s="31"/>
      <c r="G586" s="31"/>
      <c r="H586" s="31"/>
    </row>
    <row r="587" spans="1:11" s="7" customFormat="1" ht="15.75" x14ac:dyDescent="0.25">
      <c r="A587" s="31"/>
      <c r="G587" s="31"/>
      <c r="H587" s="31"/>
    </row>
    <row r="588" spans="1:11" s="7" customFormat="1" ht="15.75" x14ac:dyDescent="0.25">
      <c r="A588" s="31"/>
      <c r="G588" s="31"/>
      <c r="H588" s="31"/>
      <c r="J588"/>
      <c r="K588"/>
    </row>
    <row r="589" spans="1:11" s="7" customFormat="1" ht="15.75" x14ac:dyDescent="0.25">
      <c r="A589" s="31"/>
      <c r="G589" s="31"/>
      <c r="H589" s="31"/>
      <c r="J589"/>
      <c r="K589"/>
    </row>
    <row r="590" spans="1:11" s="7" customFormat="1" ht="15.75" x14ac:dyDescent="0.25">
      <c r="A590" s="31"/>
      <c r="G590" s="31"/>
      <c r="H590" s="31"/>
      <c r="J590"/>
      <c r="K590"/>
    </row>
    <row r="591" spans="1:11" s="7" customFormat="1" ht="15.75" x14ac:dyDescent="0.25">
      <c r="A591" s="31"/>
      <c r="G591" s="31"/>
      <c r="H591" s="31"/>
      <c r="J591"/>
      <c r="K591"/>
    </row>
  </sheetData>
  <autoFilter ref="A1:J269" xr:uid="{00000000-0001-0000-0400-000000000000}"/>
  <mergeCells count="50">
    <mergeCell ref="A399:H399"/>
    <mergeCell ref="A371:H371"/>
    <mergeCell ref="A391:G391"/>
    <mergeCell ref="A384:G384"/>
    <mergeCell ref="A385:G385"/>
    <mergeCell ref="A451:H451"/>
    <mergeCell ref="J451:K451"/>
    <mergeCell ref="A440:G440"/>
    <mergeCell ref="A424:H424"/>
    <mergeCell ref="A410:G410"/>
    <mergeCell ref="J425:K425"/>
    <mergeCell ref="J442:K442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A462:G462"/>
    <mergeCell ref="J464:K464"/>
    <mergeCell ref="A472:H472"/>
    <mergeCell ref="J477:K477"/>
    <mergeCell ref="A482:G482"/>
    <mergeCell ref="A538:G538"/>
    <mergeCell ref="A549:H549"/>
    <mergeCell ref="J552:K552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I549:I556"/>
  </mergeCells>
  <conditionalFormatting sqref="G1:G324 G326 G328:G352 G354:G370 G372:G383 G386:G388 G392:G398 G400:G409 G411:G423 G425:G439 G441:G450 G452:G461 G463:G471 G473:G481 G483:G489 G491:G499 G501:G508 G510:G518 G520:G527 G529:G537 G539 G541:G545 G548 G550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S17" sqref="S17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34" t="s">
        <v>6983</v>
      </c>
      <c r="B1" s="835"/>
      <c r="C1" s="835"/>
      <c r="D1" s="835"/>
      <c r="E1" s="836"/>
      <c r="G1" s="840" t="s">
        <v>6984</v>
      </c>
      <c r="H1" s="840"/>
      <c r="I1" s="840"/>
      <c r="J1" s="840"/>
      <c r="K1" s="324"/>
      <c r="L1" s="819" t="s">
        <v>7290</v>
      </c>
      <c r="M1" s="819"/>
      <c r="N1" s="819"/>
      <c r="O1" s="819"/>
      <c r="P1" s="819"/>
      <c r="R1" s="819" t="s">
        <v>6986</v>
      </c>
      <c r="S1" s="819"/>
      <c r="T1" s="819"/>
      <c r="U1" s="819"/>
    </row>
    <row r="2" spans="1:28" ht="28.15" customHeight="1" x14ac:dyDescent="0.25">
      <c r="A2" s="837"/>
      <c r="B2" s="838"/>
      <c r="C2" s="838"/>
      <c r="D2" s="838"/>
      <c r="E2" s="839"/>
      <c r="G2" s="840"/>
      <c r="H2" s="840"/>
      <c r="I2" s="840"/>
      <c r="J2" s="840"/>
      <c r="K2" s="324"/>
      <c r="L2" s="819"/>
      <c r="M2" s="819"/>
      <c r="N2" s="819"/>
      <c r="O2" s="819"/>
      <c r="P2" s="819"/>
      <c r="R2" s="819"/>
      <c r="S2" s="819"/>
      <c r="T2" s="819"/>
      <c r="U2" s="819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45292</v>
      </c>
      <c r="S4" s="339">
        <v>34850</v>
      </c>
      <c r="T4" s="325" t="s">
        <v>7353</v>
      </c>
      <c r="U4" s="352" t="s">
        <v>7697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1" si="0">M5</f>
        <v>90838</v>
      </c>
      <c r="O5" s="340" t="s">
        <v>8116</v>
      </c>
      <c r="P5" s="561" t="s">
        <v>8117</v>
      </c>
      <c r="Q5" s="333"/>
      <c r="R5" s="334">
        <v>45323</v>
      </c>
      <c r="S5" s="339">
        <v>34850</v>
      </c>
      <c r="T5" s="325" t="s">
        <v>7353</v>
      </c>
      <c r="U5" s="352" t="s">
        <v>7746</v>
      </c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/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8127</v>
      </c>
      <c r="P6" s="561"/>
      <c r="Q6" s="333"/>
      <c r="R6" s="334">
        <v>45352</v>
      </c>
      <c r="S6" s="339">
        <v>34850</v>
      </c>
      <c r="T6" s="325" t="s">
        <v>7353</v>
      </c>
      <c r="U6" s="352" t="s">
        <v>7784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/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8151</v>
      </c>
      <c r="P7" s="561" t="s">
        <v>7003</v>
      </c>
      <c r="Q7" s="333"/>
      <c r="R7" s="334">
        <v>45383</v>
      </c>
      <c r="S7" s="339">
        <v>34850</v>
      </c>
      <c r="T7" s="325" t="s">
        <v>7353</v>
      </c>
      <c r="U7" s="352" t="s">
        <v>7844</v>
      </c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/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8151</v>
      </c>
      <c r="P8" s="561" t="s">
        <v>7003</v>
      </c>
      <c r="Q8" s="333"/>
      <c r="R8" s="334">
        <v>45413</v>
      </c>
      <c r="S8" s="339">
        <v>34850</v>
      </c>
      <c r="T8" s="325" t="s">
        <v>7353</v>
      </c>
      <c r="U8" s="352" t="s">
        <v>7888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/>
      <c r="E9" s="346"/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8215</v>
      </c>
      <c r="P9" s="561" t="s">
        <v>8224</v>
      </c>
      <c r="Q9" s="333"/>
      <c r="R9" s="334">
        <v>45444</v>
      </c>
      <c r="S9" s="339">
        <v>34850</v>
      </c>
      <c r="T9" s="325" t="s">
        <v>7353</v>
      </c>
      <c r="U9" s="352" t="s">
        <v>7947</v>
      </c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8222</v>
      </c>
      <c r="P10" s="561" t="s">
        <v>8223</v>
      </c>
      <c r="Q10" s="333"/>
      <c r="R10" s="334">
        <v>45474</v>
      </c>
      <c r="S10" s="339">
        <v>34850</v>
      </c>
      <c r="T10" s="325" t="s">
        <v>7353</v>
      </c>
      <c r="U10" s="352" t="s">
        <v>8152</v>
      </c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8500</v>
      </c>
      <c r="P11" s="561" t="s">
        <v>8501</v>
      </c>
      <c r="Q11" s="333"/>
      <c r="R11" s="334">
        <v>45505</v>
      </c>
      <c r="S11" s="339">
        <v>34850</v>
      </c>
      <c r="T11" s="325" t="s">
        <v>7353</v>
      </c>
      <c r="U11" s="352" t="s">
        <v>8257</v>
      </c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39">
        <v>34850</v>
      </c>
      <c r="T12" s="325" t="s">
        <v>7353</v>
      </c>
      <c r="U12" s="352" t="s">
        <v>8366</v>
      </c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39">
        <v>34850</v>
      </c>
      <c r="T13" s="325" t="s">
        <v>7353</v>
      </c>
      <c r="U13" s="352" t="s">
        <v>8475</v>
      </c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39">
        <v>34850</v>
      </c>
      <c r="T14" s="325" t="s">
        <v>7353</v>
      </c>
      <c r="U14" s="352" t="s">
        <v>8540</v>
      </c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757">
        <f>S14*1.1</f>
        <v>38335</v>
      </c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25"/>
      <c r="S19" s="325"/>
      <c r="T19" s="325"/>
      <c r="U19" s="325"/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25"/>
      <c r="S20" s="325"/>
      <c r="T20" s="325"/>
      <c r="U20" s="325"/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25"/>
      <c r="S21" s="325"/>
      <c r="T21" s="325"/>
      <c r="U21" s="325"/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25"/>
      <c r="S22" s="325"/>
      <c r="T22" s="325"/>
      <c r="U22" s="325"/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8239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45047</v>
      </c>
      <c r="S28" s="13">
        <v>31680</v>
      </c>
      <c r="T28" s="342">
        <v>31680</v>
      </c>
      <c r="U28" s="352" t="s">
        <v>7299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45078</v>
      </c>
      <c r="S29" s="13">
        <v>31680</v>
      </c>
      <c r="T29" s="342">
        <v>31680</v>
      </c>
      <c r="U29" s="352" t="s">
        <v>7339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>
        <v>45108</v>
      </c>
      <c r="S30" s="13">
        <v>31680</v>
      </c>
      <c r="T30" s="342">
        <v>31680</v>
      </c>
      <c r="U30" s="352" t="s">
        <v>7358</v>
      </c>
      <c r="AB30" s="373"/>
    </row>
    <row r="31" spans="1:30" ht="22.5" customHeight="1" x14ac:dyDescent="0.25">
      <c r="A31" s="6"/>
      <c r="B31" s="325"/>
      <c r="C31" s="325"/>
      <c r="D31" s="325"/>
      <c r="E31" s="325"/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7410</v>
      </c>
      <c r="AB31" s="373"/>
    </row>
    <row r="32" spans="1:30" ht="18.75" x14ac:dyDescent="0.25">
      <c r="A32" s="6"/>
      <c r="B32" s="325"/>
      <c r="C32" s="325"/>
      <c r="D32" s="325"/>
      <c r="E32" s="325"/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7478</v>
      </c>
      <c r="AB32" s="373"/>
    </row>
    <row r="33" spans="1:31" ht="18.75" x14ac:dyDescent="0.25">
      <c r="A33" s="6"/>
      <c r="B33" s="325"/>
      <c r="C33" s="325"/>
      <c r="D33" s="325"/>
      <c r="E33" s="325"/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7498</v>
      </c>
      <c r="AB33" s="373"/>
    </row>
    <row r="34" spans="1:31" ht="18.75" x14ac:dyDescent="0.25">
      <c r="A34" s="6"/>
      <c r="B34" s="325"/>
      <c r="C34" s="325"/>
      <c r="D34" s="325"/>
      <c r="E34" s="325"/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7543</v>
      </c>
    </row>
    <row r="35" spans="1:31" ht="31.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7609</v>
      </c>
      <c r="AB35" s="373"/>
    </row>
    <row r="36" spans="1:31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44562</v>
      </c>
      <c r="M38" s="339">
        <v>78650</v>
      </c>
      <c r="N38" s="340">
        <v>78650</v>
      </c>
      <c r="O38" s="340"/>
      <c r="P38" s="341"/>
      <c r="R38" s="819" t="s">
        <v>6986</v>
      </c>
      <c r="S38" s="819"/>
      <c r="T38" s="819"/>
      <c r="U38" s="819"/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44593</v>
      </c>
      <c r="M39" s="339">
        <v>78650</v>
      </c>
      <c r="N39" s="340">
        <v>78650</v>
      </c>
      <c r="O39" s="340"/>
      <c r="P39" s="12"/>
      <c r="R39" s="819"/>
      <c r="S39" s="819"/>
      <c r="T39" s="819"/>
      <c r="U39" s="819"/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19" t="s">
        <v>7022</v>
      </c>
      <c r="H44" s="819"/>
      <c r="I44" s="819"/>
      <c r="J44" s="819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19"/>
      <c r="H45" s="819"/>
      <c r="I45" s="819"/>
      <c r="J45" s="819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ht="15.75" thickBot="1" x14ac:dyDescent="0.3"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A50" s="834" t="s">
        <v>6983</v>
      </c>
      <c r="B50" s="835"/>
      <c r="C50" s="835"/>
      <c r="D50" s="835"/>
      <c r="E50" s="836"/>
      <c r="K50" s="406"/>
      <c r="L50" s="819" t="s">
        <v>6985</v>
      </c>
      <c r="M50" s="819"/>
      <c r="N50" s="819"/>
      <c r="O50" s="819"/>
      <c r="P50" s="819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A51" s="837"/>
      <c r="B51" s="838"/>
      <c r="C51" s="838"/>
      <c r="D51" s="838"/>
      <c r="E51" s="839"/>
      <c r="G51" s="820" t="s">
        <v>7031</v>
      </c>
      <c r="H51" s="820"/>
      <c r="I51" s="820"/>
      <c r="J51" s="407">
        <f>J49+I48</f>
        <v>73164</v>
      </c>
      <c r="K51" s="406"/>
      <c r="L51" s="819"/>
      <c r="M51" s="819"/>
      <c r="N51" s="819"/>
      <c r="O51" s="819"/>
      <c r="P51" s="819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1.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L65" s="392"/>
      <c r="R65" s="334">
        <v>44409</v>
      </c>
      <c r="S65" s="342">
        <v>26000</v>
      </c>
      <c r="T65" s="12"/>
      <c r="U65" s="343" t="s">
        <v>7003</v>
      </c>
    </row>
    <row r="66" spans="1:21" ht="15.75" thickBot="1" x14ac:dyDescent="0.3">
      <c r="L66" s="833" t="s">
        <v>6985</v>
      </c>
      <c r="M66" s="833"/>
      <c r="N66" s="833"/>
      <c r="O66" s="833"/>
      <c r="P66" s="833"/>
      <c r="R66" s="382">
        <v>44440</v>
      </c>
      <c r="S66" s="383">
        <v>26000</v>
      </c>
      <c r="T66" s="384"/>
      <c r="U66" s="343" t="s">
        <v>7003</v>
      </c>
    </row>
    <row r="67" spans="1:21" x14ac:dyDescent="0.25">
      <c r="A67" s="834" t="s">
        <v>7009</v>
      </c>
      <c r="B67" s="835"/>
      <c r="C67" s="835"/>
      <c r="D67" s="835"/>
      <c r="E67" s="836"/>
      <c r="L67" s="819"/>
      <c r="M67" s="819"/>
      <c r="N67" s="819"/>
      <c r="O67" s="819"/>
      <c r="P67" s="819"/>
      <c r="R67" s="334">
        <v>44470</v>
      </c>
      <c r="S67" s="342">
        <v>26000</v>
      </c>
      <c r="T67" s="12"/>
      <c r="U67" s="385" t="s">
        <v>7017</v>
      </c>
    </row>
    <row r="68" spans="1:21" x14ac:dyDescent="0.25">
      <c r="A68" s="837"/>
      <c r="B68" s="838"/>
      <c r="C68" s="838"/>
      <c r="D68" s="838"/>
      <c r="E68" s="839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34">
        <v>43922</v>
      </c>
      <c r="M70" s="335">
        <v>61900</v>
      </c>
      <c r="N70" s="336" t="s">
        <v>214</v>
      </c>
      <c r="O70" s="336"/>
      <c r="P70" s="349"/>
      <c r="R70" s="819" t="s">
        <v>6986</v>
      </c>
      <c r="S70" s="819"/>
      <c r="T70" s="819"/>
      <c r="U70" s="819"/>
    </row>
    <row r="71" spans="1:21" x14ac:dyDescent="0.25">
      <c r="A71" s="328">
        <v>2</v>
      </c>
      <c r="B71" s="375">
        <v>44531</v>
      </c>
      <c r="C71" s="330"/>
      <c r="D71" s="331"/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9"/>
      <c r="S71" s="819"/>
      <c r="T71" s="819"/>
      <c r="U71" s="819"/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4</v>
      </c>
      <c r="B73" s="375">
        <v>44593</v>
      </c>
      <c r="C73" s="330"/>
      <c r="D73" s="331"/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ht="15.75" x14ac:dyDescent="0.25">
      <c r="A74" s="328">
        <v>5</v>
      </c>
      <c r="B74" s="375">
        <v>44621</v>
      </c>
      <c r="C74" s="330"/>
      <c r="D74" s="331"/>
      <c r="E74" s="346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7">
        <v>30000</v>
      </c>
      <c r="U74" s="830">
        <f>72000-T74-15000-10000-12000</f>
        <v>5000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28"/>
      <c r="U75" s="831"/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29"/>
      <c r="U76" s="832"/>
    </row>
    <row r="77" spans="1:21" x14ac:dyDescent="0.25">
      <c r="A77" s="328">
        <v>8</v>
      </c>
      <c r="B77" s="375">
        <v>44713</v>
      </c>
      <c r="C77" s="330"/>
      <c r="D77" s="353"/>
      <c r="E77" s="354"/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1">S77</f>
        <v>24000</v>
      </c>
      <c r="U77" s="349">
        <f>S77-T77</f>
        <v>0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1"/>
        <v>24000</v>
      </c>
      <c r="U78" s="349"/>
    </row>
    <row r="79" spans="1:21" x14ac:dyDescent="0.25">
      <c r="A79" s="328">
        <v>10</v>
      </c>
      <c r="B79" s="375">
        <v>44774</v>
      </c>
      <c r="C79" s="330"/>
      <c r="D79" s="353"/>
      <c r="E79" s="354"/>
      <c r="R79" s="334">
        <v>44044</v>
      </c>
      <c r="S79" s="393">
        <v>24000</v>
      </c>
      <c r="T79" s="394">
        <f t="shared" si="1"/>
        <v>24000</v>
      </c>
      <c r="U79" s="349"/>
    </row>
    <row r="80" spans="1:21" x14ac:dyDescent="0.25">
      <c r="A80" s="328">
        <v>11</v>
      </c>
      <c r="B80" s="375">
        <v>44805</v>
      </c>
      <c r="C80" s="330"/>
      <c r="D80" s="353"/>
      <c r="E80" s="354"/>
      <c r="R80" s="334">
        <v>44075</v>
      </c>
      <c r="S80" s="393">
        <v>24000</v>
      </c>
      <c r="T80" s="394">
        <f t="shared" si="1"/>
        <v>24000</v>
      </c>
      <c r="U80" s="349"/>
    </row>
    <row r="81" spans="1:21" ht="18.75" x14ac:dyDescent="0.25">
      <c r="A81" s="388"/>
      <c r="B81" s="388"/>
      <c r="C81" s="388"/>
      <c r="D81" s="388"/>
      <c r="E81" s="388"/>
      <c r="R81" s="382">
        <v>44105</v>
      </c>
      <c r="S81" s="395">
        <v>24000</v>
      </c>
      <c r="T81" s="396">
        <f t="shared" si="1"/>
        <v>24000</v>
      </c>
      <c r="U81" s="397"/>
    </row>
    <row r="82" spans="1:21" ht="19.5" thickBot="1" x14ac:dyDescent="0.3">
      <c r="A82" s="391"/>
      <c r="B82" s="391"/>
      <c r="C82" s="391"/>
      <c r="D82" s="391"/>
      <c r="E82" s="391"/>
      <c r="R82" s="334">
        <v>44136</v>
      </c>
      <c r="S82" s="393">
        <v>24000</v>
      </c>
      <c r="T82" s="394">
        <f t="shared" si="1"/>
        <v>24000</v>
      </c>
      <c r="U82" s="349"/>
    </row>
    <row r="83" spans="1:21" x14ac:dyDescent="0.25">
      <c r="A83" s="821" t="s">
        <v>7018</v>
      </c>
      <c r="B83" s="822"/>
      <c r="C83" s="822"/>
      <c r="D83" s="822"/>
      <c r="E83" s="823"/>
    </row>
    <row r="84" spans="1:21" x14ac:dyDescent="0.25">
      <c r="A84" s="824"/>
      <c r="B84" s="825"/>
      <c r="C84" s="825"/>
      <c r="D84" s="825"/>
      <c r="E84" s="826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</row>
    <row r="109" spans="3:16" x14ac:dyDescent="0.25">
      <c r="L109" s="819" t="s">
        <v>7022</v>
      </c>
      <c r="M109" s="819"/>
      <c r="N109" s="819"/>
      <c r="O109" s="819"/>
      <c r="P109" s="819"/>
    </row>
    <row r="110" spans="3:16" x14ac:dyDescent="0.25">
      <c r="L110" s="819"/>
      <c r="M110" s="819"/>
      <c r="N110" s="819"/>
      <c r="O110" s="819"/>
      <c r="P110" s="819"/>
    </row>
    <row r="111" spans="3:16" ht="75" x14ac:dyDescent="0.25">
      <c r="C111" s="373"/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C112" s="373"/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20" t="s">
        <v>7031</v>
      </c>
      <c r="M116" s="820"/>
      <c r="N116" s="820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38:U39"/>
    <mergeCell ref="A67:E68"/>
    <mergeCell ref="L50:P51"/>
    <mergeCell ref="A1:E2"/>
    <mergeCell ref="R1:U2"/>
    <mergeCell ref="G44:J45"/>
    <mergeCell ref="G51:I51"/>
    <mergeCell ref="A50:E51"/>
    <mergeCell ref="G1:J2"/>
    <mergeCell ref="L1:P2"/>
    <mergeCell ref="L109:P110"/>
    <mergeCell ref="L116:N116"/>
    <mergeCell ref="R70:U71"/>
    <mergeCell ref="A83:E84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8169</v>
      </c>
      <c r="G10" s="9">
        <v>73928</v>
      </c>
    </row>
    <row r="11" spans="6:11" x14ac:dyDescent="0.25">
      <c r="F11" t="s">
        <v>8170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8171</v>
      </c>
      <c r="G17" s="9">
        <v>80000</v>
      </c>
      <c r="K17">
        <v>13300</v>
      </c>
      <c r="M17">
        <v>130700</v>
      </c>
    </row>
    <row r="18" spans="6:13" x14ac:dyDescent="0.25">
      <c r="F18" t="s">
        <v>8172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8240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2025-01-10T13:31:06Z</dcterms:modified>
</cp:coreProperties>
</file>