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B7D7B5A3-D589-4112-867F-9C98FB9E61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  <sheet name="eee" sheetId="3" r:id="rId2"/>
  </sheets>
  <definedNames>
    <definedName name="_xlnm.Print_Area" localSheetId="1">eee!$A$1:$F$47</definedName>
    <definedName name="_xlnm.Print_Area" localSheetId="0">HVAC!$A$1:$H$60</definedName>
    <definedName name="_xlnm.Print_Titles" localSheetId="1">eee!$21:$21</definedName>
    <definedName name="_xlnm.Print_Titles" localSheetId="0">HVAC!$23:$23</definedName>
  </definedNames>
  <calcPr calcId="191029"/>
</workbook>
</file>

<file path=xl/calcChain.xml><?xml version="1.0" encoding="utf-8"?>
<calcChain xmlns="http://schemas.openxmlformats.org/spreadsheetml/2006/main">
  <c r="G42" i="2" l="1"/>
  <c r="H42" i="2"/>
  <c r="G43" i="2"/>
  <c r="H43" i="2"/>
  <c r="G44" i="2"/>
  <c r="H44" i="2"/>
  <c r="E48" i="2" l="1"/>
  <c r="J48" i="2"/>
  <c r="G41" i="2" l="1"/>
  <c r="H41" i="2"/>
  <c r="H40" i="2"/>
  <c r="G40" i="2"/>
  <c r="H48" i="2" l="1"/>
  <c r="G48" i="2"/>
  <c r="H47" i="2"/>
  <c r="G47" i="2"/>
  <c r="H45" i="2"/>
  <c r="G45" i="2"/>
  <c r="H33" i="2"/>
  <c r="G33" i="2"/>
  <c r="H25" i="2"/>
  <c r="G25" i="2"/>
  <c r="H46" i="2" l="1"/>
  <c r="G46" i="2"/>
  <c r="H34" i="2"/>
  <c r="H35" i="2"/>
  <c r="H36" i="2"/>
  <c r="H37" i="2"/>
  <c r="H38" i="2"/>
  <c r="H39" i="2"/>
  <c r="H24" i="2"/>
  <c r="G34" i="2"/>
  <c r="G35" i="2"/>
  <c r="G36" i="2"/>
  <c r="G37" i="2"/>
  <c r="G38" i="2"/>
  <c r="G39" i="2"/>
  <c r="G24" i="2"/>
  <c r="F36" i="3"/>
  <c r="F35" i="3"/>
  <c r="F32" i="3"/>
  <c r="F31" i="3"/>
  <c r="F30" i="3"/>
  <c r="F29" i="3"/>
  <c r="F27" i="3"/>
  <c r="F26" i="3"/>
  <c r="F25" i="3"/>
  <c r="F24" i="3"/>
  <c r="F23" i="3"/>
  <c r="F22" i="3"/>
  <c r="G49" i="2" l="1"/>
  <c r="H49" i="2"/>
  <c r="F37" i="3"/>
  <c r="H50" i="2" l="1"/>
</calcChain>
</file>

<file path=xl/sharedStrings.xml><?xml version="1.0" encoding="utf-8"?>
<sst xmlns="http://schemas.openxmlformats.org/spreadsheetml/2006/main" count="97" uniqueCount="70">
  <si>
    <t>S. #</t>
  </si>
  <si>
    <t>Description</t>
  </si>
  <si>
    <t>Unit</t>
  </si>
  <si>
    <t>Qty</t>
  </si>
  <si>
    <t>Total Amount Rs</t>
  </si>
  <si>
    <t>Quotation</t>
  </si>
  <si>
    <t>Date</t>
  </si>
  <si>
    <t>Quotation #</t>
  </si>
  <si>
    <t>For PIONEER ENGINEERING SERVICES</t>
  </si>
  <si>
    <t>Job</t>
  </si>
  <si>
    <r>
      <rPr>
        <b/>
        <u/>
        <sz val="12"/>
        <rFont val="Calibri"/>
        <family val="2"/>
        <scheme val="minor"/>
      </rPr>
      <t>Terms &amp; Conditions:</t>
    </r>
    <r>
      <rPr>
        <sz val="12"/>
        <rFont val="Calibri"/>
        <family val="2"/>
        <scheme val="minor"/>
      </rPr>
      <t xml:space="preserve">
1) Above prices are exclusive of SST
2) Scaffolding included for installation of Platform.</t>
    </r>
  </si>
  <si>
    <t>Dismantle of copper refrigerent pipes electric power cable control wiring from condensing units.</t>
  </si>
  <si>
    <t xml:space="preserve"> </t>
  </si>
  <si>
    <t>Attn: Mr. Taha Ghaznavi</t>
  </si>
  <si>
    <t>001</t>
  </si>
  <si>
    <t>Extra work to be carried out for VRF Outdoor units - Gul Ahmed 7th Floor Tijarah Center Karachi</t>
  </si>
  <si>
    <t xml:space="preserve"> Rate</t>
  </si>
  <si>
    <t>Amount</t>
  </si>
  <si>
    <t>Providing and installation of Newpron pads for condensing units.</t>
  </si>
  <si>
    <t>Providing an installation of fresh air fans 8000 CFM for condensing units.</t>
  </si>
  <si>
    <t>Note: Copper pipe and new GI Ducts rates already in BOQ, charged accordingly.</t>
  </si>
  <si>
    <t>Removal of refixing of cable tray.</t>
  </si>
  <si>
    <t>Remove all of existing exhaust air ducts</t>
  </si>
  <si>
    <t>Regging lifting and shifitng of VRF condensing units at new location.</t>
  </si>
  <si>
    <t>29 June 2024</t>
  </si>
  <si>
    <t>Removal of installaed indoor units service/ pressure tesr of evaporator coil re assebled and reintall adter wood work</t>
  </si>
  <si>
    <t>Nos</t>
  </si>
  <si>
    <t>Supply and installation of isolation valve for indoor units (Gas + Liquid)</t>
  </si>
  <si>
    <t>Making existing as built drawings of VRF system.</t>
  </si>
  <si>
    <t>Makind new piping layout tree for Gree (copper sizing) of system</t>
  </si>
  <si>
    <t>Removal Reinstallation of GI sheet metal ducts with new fittings hanger &amp; supports.</t>
  </si>
  <si>
    <t>Providing and fixing of flexible duct connector for condenser discharge.</t>
  </si>
  <si>
    <t>Rft</t>
  </si>
  <si>
    <t>a) 1/4" Dia</t>
  </si>
  <si>
    <t>No</t>
  </si>
  <si>
    <t>Material Rate</t>
  </si>
  <si>
    <t>Labour Rate</t>
  </si>
  <si>
    <t>Material Amount</t>
  </si>
  <si>
    <t>Labour Amount</t>
  </si>
  <si>
    <t>b) 3/8" Dia</t>
  </si>
  <si>
    <t>c) 1/2" Dia</t>
  </si>
  <si>
    <t>d) 5/8" Dia</t>
  </si>
  <si>
    <t>e) 3/4" Dia</t>
  </si>
  <si>
    <t>Sub Total Amount Rs</t>
  </si>
  <si>
    <t>Quote #</t>
  </si>
  <si>
    <t>002</t>
  </si>
  <si>
    <t>Removal of installed indoor units wall mounted / cassette type</t>
  </si>
  <si>
    <t>a) Dismantle of evaporator coil from indoor unit.</t>
  </si>
  <si>
    <t>b) Wash with Karchar pump</t>
  </si>
  <si>
    <t>c) Pressurized with nitrogen and test leak.</t>
  </si>
  <si>
    <t>d) Satisfaction of leak test reassembled evaporator coil.</t>
  </si>
  <si>
    <t>e) Clean all body and related parts.</t>
  </si>
  <si>
    <t>f) Reassemble with evaporator coil and assembled whole unit.</t>
  </si>
  <si>
    <t>g) Reassemble with evaporator coil and assembled whole unit.</t>
  </si>
  <si>
    <t>Reinstallation of wall mounted / cassette units at their new desired location.</t>
  </si>
  <si>
    <t>Dismantle of copper pipes, power / controls cable from VRF condensing units.</t>
  </si>
  <si>
    <t>Regging, liftings and shifting of VRF condensing unit at new location.</t>
  </si>
  <si>
    <t>Sft</t>
  </si>
  <si>
    <t>Note: (for item # 4)
Please note that in the BOQ the new copper pipe rates were submitted with the old Y-joints and valves. However, during several meetings, it was decided to replace the old leaking valves with new ones. Accordingly, we installed the new valves as per the decision.</t>
  </si>
  <si>
    <t>Supply and installation of Fresh air tube axial fan wall mounted (7500 CFM) (Make BVN)</t>
  </si>
  <si>
    <t>Supply and installation of exhaust air wall mounted fan (10000 CFM) (Make BVN)</t>
  </si>
  <si>
    <t>Providing and installation of motorized damper for fresh air units. 24 x 10 (Make Hoenywell)</t>
  </si>
  <si>
    <t>After installation of copper piping, flushing with nitrogen and freon.  (Honeywell)</t>
  </si>
  <si>
    <t>Supply and installation of isolation valve for indoor units (Gas + Liquid) (Make Danfoss)</t>
  </si>
  <si>
    <t>Supply and installation of exhaust air ducting. (20 SWG)</t>
  </si>
  <si>
    <t>Removal of existing fan motor, serviced, replaced with new motor (Siemens) and re installation complete in all respect.</t>
  </si>
  <si>
    <t>Jar</t>
  </si>
  <si>
    <t>10 Jan 2025</t>
  </si>
  <si>
    <t>Variation for Extra work carried out for VRF Outdoor units - Gul Ahmed 7th Floor Tijarah Center Karachi</t>
  </si>
  <si>
    <t>Providing and installation of electric cables and conduit for the fans.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</si>
</sst>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5" fontId="10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2" fillId="0" borderId="0" xfId="1" applyNumberFormat="1" applyFont="1" applyAlignment="1">
      <alignment vertical="center"/>
    </xf>
    <xf numFmtId="165" fontId="0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justify" vertical="center" wrapText="1"/>
    </xf>
    <xf numFmtId="0" fontId="15" fillId="0" borderId="0" xfId="0" applyFont="1" applyAlignment="1">
      <alignment horizontal="left" vertical="center" wrapText="1"/>
    </xf>
    <xf numFmtId="164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65" fontId="6" fillId="0" borderId="1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justify" vertical="center" wrapText="1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165" fontId="19" fillId="0" borderId="4" xfId="0" applyNumberFormat="1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165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 wrapText="1"/>
    </xf>
    <xf numFmtId="0" fontId="0" fillId="0" borderId="4" xfId="0" applyBorder="1" applyAlignment="1">
      <alignment horizontal="center" vertical="center"/>
    </xf>
    <xf numFmtId="0" fontId="20" fillId="0" borderId="6" xfId="0" applyFont="1" applyBorder="1" applyAlignment="1">
      <alignment horizontal="justify" vertical="center" wrapText="1"/>
    </xf>
    <xf numFmtId="0" fontId="20" fillId="0" borderId="8" xfId="0" applyFont="1" applyBorder="1" applyAlignment="1">
      <alignment horizontal="justify" vertical="center" wrapText="1"/>
    </xf>
    <xf numFmtId="0" fontId="20" fillId="0" borderId="5" xfId="0" applyFont="1" applyBorder="1" applyAlignment="1">
      <alignment horizontal="justify" vertical="center" wrapText="1"/>
    </xf>
    <xf numFmtId="43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196851</xdr:colOff>
      <xdr:row>56</xdr:row>
      <xdr:rowOff>233363</xdr:rowOff>
    </xdr:from>
    <xdr:to>
      <xdr:col>1</xdr:col>
      <xdr:colOff>685841</xdr:colOff>
      <xdr:row>59</xdr:row>
      <xdr:rowOff>214350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5FEF43-5FD2-3CD5-F9A3-4D9C9A86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1" y="14578013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1975624</xdr:colOff>
      <xdr:row>0</xdr:row>
      <xdr:rowOff>23813</xdr:rowOff>
    </xdr:from>
    <xdr:to>
      <xdr:col>4</xdr:col>
      <xdr:colOff>347154</xdr:colOff>
      <xdr:row>4</xdr:row>
      <xdr:rowOff>47624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92B85F-E262-71D4-4AB8-6E09072C0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374" y="23813"/>
          <a:ext cx="2229155" cy="968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261938</xdr:colOff>
      <xdr:row>37</xdr:row>
      <xdr:rowOff>23813</xdr:rowOff>
    </xdr:from>
    <xdr:to>
      <xdr:col>11</xdr:col>
      <xdr:colOff>68303</xdr:colOff>
      <xdr:row>43</xdr:row>
      <xdr:rowOff>184187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2FC31-7F7A-48C4-B569-CE410625C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6888" y="11282363"/>
          <a:ext cx="777915" cy="731874"/>
        </a:xfrm>
        <a:prstGeom prst="rect">
          <a:avLst/>
        </a:prstGeom>
      </xdr:spPr>
    </xdr:pic>
    <xdr:clientData/>
  </xdr:twoCellAnchor>
  <xdr:twoCellAnchor editAs="oneCell">
    <xdr:from>
      <xdr:col>8</xdr:col>
      <xdr:colOff>578624</xdr:colOff>
      <xdr:row>2</xdr:row>
      <xdr:rowOff>79375</xdr:rowOff>
    </xdr:from>
    <xdr:to>
      <xdr:col>12</xdr:col>
      <xdr:colOff>37592</xdr:colOff>
      <xdr:row>6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264B6C-03DA-4BF6-A2B6-3ED166B33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4374" y="555625"/>
          <a:ext cx="2240268" cy="96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63"/>
  <sheetViews>
    <sheetView tabSelected="1" view="pageBreakPreview" topLeftCell="A35" zoomScaleNormal="120" zoomScaleSheetLayoutView="100" workbookViewId="0">
      <selection activeCell="F43" sqref="F43"/>
    </sheetView>
  </sheetViews>
  <sheetFormatPr defaultColWidth="8.85546875" defaultRowHeight="18.75" x14ac:dyDescent="0.3"/>
  <cols>
    <col min="1" max="1" width="4.28515625" style="3" bestFit="1" customWidth="1"/>
    <col min="2" max="2" width="46.140625" style="1" customWidth="1"/>
    <col min="3" max="3" width="5.7109375" style="3" customWidth="1"/>
    <col min="4" max="4" width="6" style="3" customWidth="1"/>
    <col min="5" max="5" width="9" style="3" customWidth="1"/>
    <col min="6" max="6" width="8.140625" style="3" customWidth="1"/>
    <col min="7" max="7" width="11.42578125" style="3" customWidth="1"/>
    <col min="8" max="8" width="11" style="2" customWidth="1"/>
    <col min="9" max="9" width="14.5703125" style="1" bestFit="1" customWidth="1"/>
    <col min="10" max="10" width="16.42578125" style="1" customWidth="1"/>
    <col min="11" max="11" width="18.285156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2" customHeight="1" x14ac:dyDescent="0.3"/>
    <row r="6" spans="1:8" ht="12" customHeight="1" x14ac:dyDescent="0.3"/>
    <row r="7" spans="1:8" ht="12" customHeight="1" x14ac:dyDescent="0.3"/>
    <row r="8" spans="1:8" ht="12" customHeight="1" x14ac:dyDescent="0.3"/>
    <row r="9" spans="1:8" ht="12" customHeight="1" x14ac:dyDescent="0.3"/>
    <row r="10" spans="1:8" s="24" customFormat="1" x14ac:dyDescent="0.3">
      <c r="A10" s="21"/>
      <c r="B10" s="22"/>
      <c r="C10" s="23"/>
      <c r="D10" s="23"/>
      <c r="F10" s="43"/>
      <c r="G10" s="44" t="s">
        <v>6</v>
      </c>
      <c r="H10" s="33" t="s">
        <v>67</v>
      </c>
    </row>
    <row r="11" spans="1:8" s="24" customFormat="1" ht="15.75" x14ac:dyDescent="0.25">
      <c r="A11" s="65"/>
      <c r="B11" s="65"/>
      <c r="C11" s="25"/>
      <c r="D11" s="23"/>
      <c r="F11" s="43"/>
      <c r="G11" s="44" t="s">
        <v>44</v>
      </c>
      <c r="H11" s="29" t="s">
        <v>45</v>
      </c>
    </row>
    <row r="12" spans="1:8" ht="9" customHeight="1" x14ac:dyDescent="0.3">
      <c r="A12" s="10"/>
      <c r="B12" s="10"/>
      <c r="D12" s="26"/>
      <c r="E12" s="20"/>
      <c r="F12" s="20"/>
      <c r="G12" s="20"/>
      <c r="H12" s="27"/>
    </row>
    <row r="13" spans="1:8" ht="21" x14ac:dyDescent="0.3">
      <c r="A13" s="66" t="s">
        <v>13</v>
      </c>
      <c r="B13" s="66"/>
      <c r="C13" s="66"/>
      <c r="D13" s="66"/>
      <c r="E13" s="66"/>
      <c r="F13" s="66"/>
      <c r="G13" s="66"/>
      <c r="H13" s="66"/>
    </row>
    <row r="14" spans="1:8" ht="0.75" customHeight="1" x14ac:dyDescent="0.3">
      <c r="A14" s="67"/>
      <c r="B14" s="67"/>
      <c r="H14" s="1"/>
    </row>
    <row r="15" spans="1:8" ht="18" hidden="1" customHeight="1" x14ac:dyDescent="0.3">
      <c r="A15" s="10"/>
      <c r="B15" s="10"/>
      <c r="H15" s="20"/>
    </row>
    <row r="16" spans="1:8" ht="3" customHeight="1" x14ac:dyDescent="0.3">
      <c r="A16" s="11"/>
      <c r="B16" s="11"/>
      <c r="C16" s="11"/>
      <c r="D16" s="11"/>
      <c r="E16" s="11"/>
      <c r="F16" s="11"/>
      <c r="G16" s="11"/>
      <c r="H16" s="11"/>
    </row>
    <row r="17" spans="1:10" ht="6" customHeight="1" x14ac:dyDescent="0.3">
      <c r="A17" s="68"/>
      <c r="B17" s="68"/>
      <c r="C17" s="68"/>
      <c r="D17" s="68"/>
      <c r="E17" s="68"/>
      <c r="F17" s="68"/>
      <c r="G17" s="68"/>
      <c r="H17" s="68"/>
    </row>
    <row r="18" spans="1:10" ht="6" hidden="1" customHeight="1" x14ac:dyDescent="0.3">
      <c r="A18" s="7"/>
      <c r="B18" s="7"/>
      <c r="C18" s="7"/>
      <c r="D18" s="7"/>
      <c r="E18" s="7"/>
      <c r="F18" s="7"/>
      <c r="G18" s="7"/>
      <c r="H18" s="7"/>
    </row>
    <row r="19" spans="1:10" ht="15.75" customHeight="1" x14ac:dyDescent="0.3">
      <c r="A19" s="69" t="s">
        <v>68</v>
      </c>
      <c r="B19" s="69"/>
      <c r="C19" s="69"/>
      <c r="D19" s="69"/>
      <c r="E19" s="69"/>
      <c r="F19" s="69"/>
      <c r="G19" s="69"/>
      <c r="H19" s="69"/>
    </row>
    <row r="20" spans="1:10" ht="28.5" customHeight="1" x14ac:dyDescent="0.3">
      <c r="A20" s="69"/>
      <c r="B20" s="69"/>
      <c r="C20" s="69"/>
      <c r="D20" s="69"/>
      <c r="E20" s="69"/>
      <c r="F20" s="69"/>
      <c r="G20" s="69"/>
      <c r="H20" s="69"/>
    </row>
    <row r="21" spans="1:10" ht="1.5" customHeight="1" x14ac:dyDescent="0.35">
      <c r="A21" s="4"/>
      <c r="B21" s="5"/>
      <c r="C21" s="4"/>
      <c r="D21" s="4"/>
      <c r="E21" s="4"/>
      <c r="F21" s="4"/>
      <c r="G21" s="4"/>
      <c r="H21" s="6"/>
    </row>
    <row r="22" spans="1:10" ht="9" customHeight="1" x14ac:dyDescent="0.3">
      <c r="A22" s="7"/>
      <c r="B22" s="7"/>
      <c r="C22" s="7"/>
      <c r="D22" s="7"/>
      <c r="E22" s="7"/>
      <c r="F22" s="7"/>
      <c r="G22" s="7"/>
      <c r="H22" s="7"/>
    </row>
    <row r="23" spans="1:10" ht="25.5" x14ac:dyDescent="0.3">
      <c r="A23" s="52" t="s">
        <v>0</v>
      </c>
      <c r="B23" s="52" t="s">
        <v>1</v>
      </c>
      <c r="C23" s="52" t="s">
        <v>2</v>
      </c>
      <c r="D23" s="52" t="s">
        <v>3</v>
      </c>
      <c r="E23" s="53" t="s">
        <v>35</v>
      </c>
      <c r="F23" s="53" t="s">
        <v>36</v>
      </c>
      <c r="G23" s="53" t="s">
        <v>37</v>
      </c>
      <c r="H23" s="53" t="s">
        <v>38</v>
      </c>
    </row>
    <row r="24" spans="1:10" ht="26.25" customHeight="1" x14ac:dyDescent="0.3">
      <c r="A24" s="45">
        <v>1</v>
      </c>
      <c r="B24" s="58" t="s">
        <v>28</v>
      </c>
      <c r="C24" s="45" t="s">
        <v>9</v>
      </c>
      <c r="D24" s="45">
        <v>1</v>
      </c>
      <c r="E24" s="47">
        <v>0</v>
      </c>
      <c r="F24" s="47">
        <v>15000</v>
      </c>
      <c r="G24" s="47">
        <f>E24*D24</f>
        <v>0</v>
      </c>
      <c r="H24" s="47">
        <f>F24*D24</f>
        <v>15000</v>
      </c>
      <c r="I24" s="12"/>
      <c r="J24" s="32"/>
    </row>
    <row r="25" spans="1:10" ht="30" x14ac:dyDescent="0.3">
      <c r="A25" s="70">
        <v>2</v>
      </c>
      <c r="B25" s="57" t="s">
        <v>46</v>
      </c>
      <c r="C25" s="70" t="s">
        <v>26</v>
      </c>
      <c r="D25" s="73">
        <v>20</v>
      </c>
      <c r="E25" s="76">
        <v>0</v>
      </c>
      <c r="F25" s="76">
        <v>7000</v>
      </c>
      <c r="G25" s="76">
        <f>E25*D25</f>
        <v>0</v>
      </c>
      <c r="H25" s="76">
        <f>F25*D25</f>
        <v>140000</v>
      </c>
      <c r="I25" s="12"/>
      <c r="J25" s="32" t="s">
        <v>12</v>
      </c>
    </row>
    <row r="26" spans="1:10" x14ac:dyDescent="0.3">
      <c r="A26" s="71"/>
      <c r="B26" s="54" t="s">
        <v>47</v>
      </c>
      <c r="C26" s="71"/>
      <c r="D26" s="74"/>
      <c r="E26" s="76"/>
      <c r="F26" s="76"/>
      <c r="G26" s="76"/>
      <c r="H26" s="76"/>
      <c r="I26" s="12"/>
      <c r="J26" s="32"/>
    </row>
    <row r="27" spans="1:10" ht="13.5" customHeight="1" x14ac:dyDescent="0.3">
      <c r="A27" s="71"/>
      <c r="B27" s="54" t="s">
        <v>48</v>
      </c>
      <c r="C27" s="71"/>
      <c r="D27" s="74"/>
      <c r="E27" s="76"/>
      <c r="F27" s="76"/>
      <c r="G27" s="76"/>
      <c r="H27" s="76"/>
      <c r="I27" s="12"/>
      <c r="J27" s="32"/>
    </row>
    <row r="28" spans="1:10" x14ac:dyDescent="0.3">
      <c r="A28" s="71"/>
      <c r="B28" s="54" t="s">
        <v>49</v>
      </c>
      <c r="C28" s="71"/>
      <c r="D28" s="74"/>
      <c r="E28" s="76"/>
      <c r="F28" s="76"/>
      <c r="G28" s="76"/>
      <c r="H28" s="76"/>
      <c r="I28" s="12"/>
      <c r="J28" s="32"/>
    </row>
    <row r="29" spans="1:10" ht="30" x14ac:dyDescent="0.3">
      <c r="A29" s="71"/>
      <c r="B29" s="54" t="s">
        <v>50</v>
      </c>
      <c r="C29" s="71"/>
      <c r="D29" s="74"/>
      <c r="E29" s="76"/>
      <c r="F29" s="76"/>
      <c r="G29" s="76"/>
      <c r="H29" s="76"/>
      <c r="I29" s="12"/>
      <c r="J29" s="32"/>
    </row>
    <row r="30" spans="1:10" x14ac:dyDescent="0.3">
      <c r="A30" s="71"/>
      <c r="B30" s="54" t="s">
        <v>51</v>
      </c>
      <c r="C30" s="71"/>
      <c r="D30" s="74"/>
      <c r="E30" s="76"/>
      <c r="F30" s="76"/>
      <c r="G30" s="76"/>
      <c r="H30" s="76"/>
      <c r="I30" s="12"/>
      <c r="J30" s="32"/>
    </row>
    <row r="31" spans="1:10" ht="30" x14ac:dyDescent="0.3">
      <c r="A31" s="71"/>
      <c r="B31" s="54" t="s">
        <v>52</v>
      </c>
      <c r="C31" s="71"/>
      <c r="D31" s="74"/>
      <c r="E31" s="76"/>
      <c r="F31" s="76"/>
      <c r="G31" s="76"/>
      <c r="H31" s="76"/>
      <c r="I31" s="12"/>
      <c r="J31" s="32"/>
    </row>
    <row r="32" spans="1:10" ht="30" x14ac:dyDescent="0.3">
      <c r="A32" s="72"/>
      <c r="B32" s="56" t="s">
        <v>53</v>
      </c>
      <c r="C32" s="72"/>
      <c r="D32" s="75"/>
      <c r="E32" s="76"/>
      <c r="F32" s="76"/>
      <c r="G32" s="76"/>
      <c r="H32" s="76"/>
      <c r="I32" s="12"/>
      <c r="J32" s="32"/>
    </row>
    <row r="33" spans="1:11" ht="30" x14ac:dyDescent="0.3">
      <c r="A33" s="55">
        <v>3</v>
      </c>
      <c r="B33" s="56" t="s">
        <v>54</v>
      </c>
      <c r="C33" s="55" t="s">
        <v>26</v>
      </c>
      <c r="D33" s="55">
        <v>32</v>
      </c>
      <c r="E33" s="47">
        <v>0</v>
      </c>
      <c r="F33" s="47">
        <v>5000</v>
      </c>
      <c r="G33" s="47">
        <f>E33*D33</f>
        <v>0</v>
      </c>
      <c r="H33" s="47">
        <f>F33*D33</f>
        <v>160000</v>
      </c>
      <c r="I33" s="12"/>
      <c r="J33" s="32"/>
    </row>
    <row r="34" spans="1:11" ht="30" x14ac:dyDescent="0.3">
      <c r="A34" s="45">
        <v>4</v>
      </c>
      <c r="B34" s="46" t="s">
        <v>63</v>
      </c>
      <c r="C34" s="45"/>
      <c r="D34" s="45"/>
      <c r="E34" s="47"/>
      <c r="F34" s="47"/>
      <c r="G34" s="47">
        <f t="shared" ref="G34:G46" si="0">E34*D34</f>
        <v>0</v>
      </c>
      <c r="H34" s="47">
        <f t="shared" ref="H34:H46" si="1">F34*D34</f>
        <v>0</v>
      </c>
      <c r="I34" s="12"/>
      <c r="J34" s="32"/>
    </row>
    <row r="35" spans="1:11" x14ac:dyDescent="0.3">
      <c r="A35" s="45"/>
      <c r="B35" s="46" t="s">
        <v>33</v>
      </c>
      <c r="C35" s="45" t="s">
        <v>26</v>
      </c>
      <c r="D35" s="45">
        <v>5</v>
      </c>
      <c r="E35" s="47">
        <v>10000</v>
      </c>
      <c r="F35" s="47">
        <v>2000</v>
      </c>
      <c r="G35" s="47">
        <f t="shared" si="0"/>
        <v>50000</v>
      </c>
      <c r="H35" s="47">
        <f t="shared" si="1"/>
        <v>10000</v>
      </c>
      <c r="I35" s="12"/>
      <c r="J35" s="32"/>
    </row>
    <row r="36" spans="1:11" x14ac:dyDescent="0.3">
      <c r="A36" s="45"/>
      <c r="B36" s="46" t="s">
        <v>39</v>
      </c>
      <c r="C36" s="45" t="s">
        <v>26</v>
      </c>
      <c r="D36" s="45">
        <v>25</v>
      </c>
      <c r="E36" s="47">
        <v>11280</v>
      </c>
      <c r="F36" s="47">
        <v>2000</v>
      </c>
      <c r="G36" s="47">
        <f t="shared" si="0"/>
        <v>282000</v>
      </c>
      <c r="H36" s="47">
        <f t="shared" si="1"/>
        <v>50000</v>
      </c>
      <c r="I36" s="12"/>
      <c r="J36" s="32"/>
    </row>
    <row r="37" spans="1:11" x14ac:dyDescent="0.3">
      <c r="A37" s="45"/>
      <c r="B37" s="46" t="s">
        <v>40</v>
      </c>
      <c r="C37" s="45" t="s">
        <v>26</v>
      </c>
      <c r="D37" s="45">
        <v>5</v>
      </c>
      <c r="E37" s="47">
        <v>11875</v>
      </c>
      <c r="F37" s="47">
        <v>2000</v>
      </c>
      <c r="G37" s="47">
        <f t="shared" si="0"/>
        <v>59375</v>
      </c>
      <c r="H37" s="47">
        <f t="shared" si="1"/>
        <v>10000</v>
      </c>
      <c r="I37" s="12"/>
      <c r="J37" s="32"/>
    </row>
    <row r="38" spans="1:11" x14ac:dyDescent="0.3">
      <c r="A38" s="45"/>
      <c r="B38" s="46" t="s">
        <v>41</v>
      </c>
      <c r="C38" s="45" t="s">
        <v>26</v>
      </c>
      <c r="D38" s="45">
        <v>22</v>
      </c>
      <c r="E38" s="47">
        <v>13125</v>
      </c>
      <c r="F38" s="47">
        <v>2000</v>
      </c>
      <c r="G38" s="47">
        <f t="shared" si="0"/>
        <v>288750</v>
      </c>
      <c r="H38" s="47">
        <f t="shared" si="1"/>
        <v>44000</v>
      </c>
      <c r="I38" s="12"/>
      <c r="J38" s="32"/>
    </row>
    <row r="39" spans="1:11" x14ac:dyDescent="0.3">
      <c r="A39" s="45"/>
      <c r="B39" s="46" t="s">
        <v>42</v>
      </c>
      <c r="C39" s="45" t="s">
        <v>34</v>
      </c>
      <c r="D39" s="45">
        <v>3</v>
      </c>
      <c r="E39" s="47">
        <v>25625</v>
      </c>
      <c r="F39" s="47">
        <v>2000</v>
      </c>
      <c r="G39" s="47">
        <f t="shared" si="0"/>
        <v>76875</v>
      </c>
      <c r="H39" s="47">
        <f t="shared" si="1"/>
        <v>6000</v>
      </c>
      <c r="I39" s="12"/>
      <c r="J39" s="32"/>
    </row>
    <row r="40" spans="1:11" ht="30" x14ac:dyDescent="0.3">
      <c r="A40" s="45">
        <v>5</v>
      </c>
      <c r="B40" s="46" t="s">
        <v>59</v>
      </c>
      <c r="C40" s="45" t="s">
        <v>26</v>
      </c>
      <c r="D40" s="45">
        <v>2</v>
      </c>
      <c r="E40" s="48">
        <v>601800</v>
      </c>
      <c r="F40" s="48">
        <v>30000</v>
      </c>
      <c r="G40" s="47">
        <f t="shared" si="0"/>
        <v>1203600</v>
      </c>
      <c r="H40" s="47">
        <f t="shared" si="1"/>
        <v>60000</v>
      </c>
      <c r="I40" s="12"/>
      <c r="J40" s="32"/>
      <c r="K40" s="59"/>
    </row>
    <row r="41" spans="1:11" ht="30" x14ac:dyDescent="0.3">
      <c r="A41" s="45">
        <v>6</v>
      </c>
      <c r="B41" s="46" t="s">
        <v>60</v>
      </c>
      <c r="C41" s="45" t="s">
        <v>26</v>
      </c>
      <c r="D41" s="45">
        <v>1</v>
      </c>
      <c r="E41" s="48">
        <v>395300</v>
      </c>
      <c r="F41" s="48">
        <v>35000</v>
      </c>
      <c r="G41" s="47">
        <f t="shared" si="0"/>
        <v>395300</v>
      </c>
      <c r="H41" s="47">
        <f t="shared" si="1"/>
        <v>35000</v>
      </c>
      <c r="I41" s="12"/>
      <c r="J41" s="32"/>
    </row>
    <row r="42" spans="1:11" ht="30" x14ac:dyDescent="0.3">
      <c r="A42" s="45">
        <v>7</v>
      </c>
      <c r="B42" s="46" t="s">
        <v>69</v>
      </c>
      <c r="C42" s="45" t="s">
        <v>9</v>
      </c>
      <c r="D42" s="45">
        <v>1</v>
      </c>
      <c r="E42" s="48">
        <v>50000</v>
      </c>
      <c r="F42" s="48">
        <v>30000</v>
      </c>
      <c r="G42" s="47">
        <f t="shared" ref="G42" si="2">E42*D42</f>
        <v>50000</v>
      </c>
      <c r="H42" s="47">
        <f t="shared" ref="H42" si="3">F42*D42</f>
        <v>30000</v>
      </c>
      <c r="I42" s="12"/>
      <c r="J42" s="32"/>
    </row>
    <row r="43" spans="1:11" ht="32.25" customHeight="1" x14ac:dyDescent="0.3">
      <c r="A43" s="45">
        <v>8</v>
      </c>
      <c r="B43" s="46" t="s">
        <v>64</v>
      </c>
      <c r="C43" s="45" t="s">
        <v>57</v>
      </c>
      <c r="D43" s="45">
        <v>250</v>
      </c>
      <c r="E43" s="47">
        <v>500</v>
      </c>
      <c r="F43" s="47">
        <v>100</v>
      </c>
      <c r="G43" s="47">
        <f t="shared" ref="G43:G44" si="4">E43*D43</f>
        <v>125000</v>
      </c>
      <c r="H43" s="47">
        <f t="shared" ref="H43:H44" si="5">F43*D43</f>
        <v>25000</v>
      </c>
      <c r="I43" s="12"/>
      <c r="J43" s="32"/>
    </row>
    <row r="44" spans="1:11" ht="48.75" customHeight="1" x14ac:dyDescent="0.3">
      <c r="A44" s="45">
        <v>9</v>
      </c>
      <c r="B44" s="46" t="s">
        <v>65</v>
      </c>
      <c r="C44" s="45" t="s">
        <v>9</v>
      </c>
      <c r="D44" s="45">
        <v>1</v>
      </c>
      <c r="E44" s="47">
        <v>108011</v>
      </c>
      <c r="F44" s="47">
        <v>10000</v>
      </c>
      <c r="G44" s="47">
        <f t="shared" si="4"/>
        <v>108011</v>
      </c>
      <c r="H44" s="47">
        <f t="shared" si="5"/>
        <v>10000</v>
      </c>
      <c r="I44" s="12"/>
      <c r="J44" s="32"/>
    </row>
    <row r="45" spans="1:11" ht="30" x14ac:dyDescent="0.3">
      <c r="A45" s="45">
        <v>10</v>
      </c>
      <c r="B45" s="46" t="s">
        <v>62</v>
      </c>
      <c r="C45" s="45" t="s">
        <v>66</v>
      </c>
      <c r="D45" s="45">
        <v>2</v>
      </c>
      <c r="E45" s="48">
        <v>57230</v>
      </c>
      <c r="F45" s="48">
        <v>20000</v>
      </c>
      <c r="G45" s="47">
        <f t="shared" si="0"/>
        <v>114460</v>
      </c>
      <c r="H45" s="47">
        <f t="shared" si="1"/>
        <v>40000</v>
      </c>
      <c r="I45" s="12"/>
      <c r="J45" s="32"/>
      <c r="K45" s="59"/>
    </row>
    <row r="46" spans="1:11" ht="30" x14ac:dyDescent="0.3">
      <c r="A46" s="45">
        <v>11</v>
      </c>
      <c r="B46" s="46" t="s">
        <v>55</v>
      </c>
      <c r="C46" s="45" t="s">
        <v>2</v>
      </c>
      <c r="D46" s="45">
        <v>5</v>
      </c>
      <c r="E46" s="47"/>
      <c r="F46" s="47">
        <v>8000</v>
      </c>
      <c r="G46" s="47">
        <f t="shared" si="0"/>
        <v>0</v>
      </c>
      <c r="H46" s="47">
        <f t="shared" si="1"/>
        <v>40000</v>
      </c>
    </row>
    <row r="47" spans="1:11" ht="30" x14ac:dyDescent="0.3">
      <c r="A47" s="45">
        <v>12</v>
      </c>
      <c r="B47" s="46" t="s">
        <v>56</v>
      </c>
      <c r="C47" s="45" t="s">
        <v>26</v>
      </c>
      <c r="D47" s="45">
        <v>4</v>
      </c>
      <c r="E47" s="47">
        <v>0</v>
      </c>
      <c r="F47" s="47">
        <v>5000</v>
      </c>
      <c r="G47" s="47">
        <f>E47*D47</f>
        <v>0</v>
      </c>
      <c r="H47" s="47">
        <f>F47*D47</f>
        <v>20000</v>
      </c>
      <c r="J47" s="32"/>
    </row>
    <row r="48" spans="1:11" ht="30" x14ac:dyDescent="0.3">
      <c r="A48" s="45">
        <v>13</v>
      </c>
      <c r="B48" s="46" t="s">
        <v>61</v>
      </c>
      <c r="C48" s="45" t="s">
        <v>34</v>
      </c>
      <c r="D48" s="45">
        <v>1</v>
      </c>
      <c r="E48" s="47">
        <f>72000+10195</f>
        <v>82195</v>
      </c>
      <c r="F48" s="47">
        <v>5000</v>
      </c>
      <c r="G48" s="47">
        <f t="shared" ref="G48" si="6">E48*D48</f>
        <v>82195</v>
      </c>
      <c r="H48" s="47">
        <f t="shared" ref="H48" si="7">F48*D48</f>
        <v>5000</v>
      </c>
      <c r="I48" s="1">
        <v>8640</v>
      </c>
      <c r="J48" s="1">
        <f>I48*1.18</f>
        <v>10195.199999999999</v>
      </c>
    </row>
    <row r="49" spans="1:15" ht="30.75" customHeight="1" x14ac:dyDescent="0.3">
      <c r="A49" s="64" t="s">
        <v>43</v>
      </c>
      <c r="B49" s="64"/>
      <c r="C49" s="64"/>
      <c r="D49" s="64"/>
      <c r="E49" s="64"/>
      <c r="F49" s="64"/>
      <c r="G49" s="49">
        <f>SUM(G24:G48)</f>
        <v>2835566</v>
      </c>
      <c r="H49" s="49">
        <f>SUM(H24:H48)</f>
        <v>700000</v>
      </c>
      <c r="I49" s="12"/>
    </row>
    <row r="50" spans="1:15" ht="30" customHeight="1" x14ac:dyDescent="0.3">
      <c r="A50" s="64" t="s">
        <v>4</v>
      </c>
      <c r="B50" s="64"/>
      <c r="C50" s="64"/>
      <c r="D50" s="64"/>
      <c r="E50" s="64"/>
      <c r="F50" s="64"/>
      <c r="G50" s="50"/>
      <c r="H50" s="51">
        <f>G49+H49</f>
        <v>3535566</v>
      </c>
      <c r="I50" s="12"/>
    </row>
    <row r="51" spans="1:15" x14ac:dyDescent="0.3">
      <c r="A51" s="42"/>
      <c r="B51" s="42"/>
      <c r="C51" s="42"/>
      <c r="D51" s="42"/>
      <c r="E51" s="42"/>
      <c r="F51" s="34"/>
      <c r="G51" s="34"/>
      <c r="H51" s="36"/>
      <c r="I51" s="12"/>
    </row>
    <row r="52" spans="1:15" ht="18.75" customHeight="1" x14ac:dyDescent="0.3">
      <c r="A52" s="61" t="s">
        <v>58</v>
      </c>
      <c r="B52" s="62"/>
      <c r="C52" s="62"/>
      <c r="D52" s="62"/>
      <c r="E52" s="62"/>
      <c r="F52" s="62"/>
      <c r="G52" s="62"/>
      <c r="H52" s="62"/>
      <c r="J52" s="13"/>
    </row>
    <row r="53" spans="1:15" ht="18.75" customHeight="1" x14ac:dyDescent="0.3">
      <c r="A53" s="62"/>
      <c r="B53" s="62"/>
      <c r="C53" s="62"/>
      <c r="D53" s="62"/>
      <c r="E53" s="62"/>
      <c r="F53" s="62"/>
      <c r="G53" s="62"/>
      <c r="H53" s="62"/>
      <c r="J53" s="13"/>
    </row>
    <row r="54" spans="1:15" ht="18.75" customHeight="1" x14ac:dyDescent="0.3">
      <c r="A54" s="62"/>
      <c r="B54" s="62"/>
      <c r="C54" s="62"/>
      <c r="D54" s="62"/>
      <c r="E54" s="62"/>
      <c r="F54" s="62"/>
      <c r="G54" s="62"/>
      <c r="H54" s="62"/>
      <c r="J54" s="13"/>
    </row>
    <row r="55" spans="1:15" ht="35.25" customHeight="1" x14ac:dyDescent="0.3">
      <c r="A55" s="62"/>
      <c r="B55" s="62"/>
      <c r="C55" s="62"/>
      <c r="D55" s="62"/>
      <c r="E55" s="62"/>
      <c r="F55" s="62"/>
      <c r="G55" s="62"/>
      <c r="H55" s="62"/>
      <c r="J55" s="13"/>
    </row>
    <row r="56" spans="1:15" ht="9" customHeight="1" x14ac:dyDescent="0.3">
      <c r="A56" s="31"/>
      <c r="B56" s="31"/>
      <c r="C56" s="31"/>
      <c r="D56" s="31"/>
      <c r="E56" s="31"/>
      <c r="F56" s="8"/>
      <c r="G56" s="8"/>
      <c r="H56" s="9"/>
      <c r="M56" s="2"/>
    </row>
    <row r="57" spans="1:15" ht="21" x14ac:dyDescent="0.35">
      <c r="A57" s="63" t="s">
        <v>8</v>
      </c>
      <c r="B57" s="63"/>
      <c r="C57" s="63"/>
      <c r="D57" s="63"/>
      <c r="H57" s="15"/>
      <c r="I57" s="14"/>
      <c r="J57" s="12"/>
      <c r="M57" s="2"/>
      <c r="O57" s="2"/>
    </row>
    <row r="58" spans="1:15" x14ac:dyDescent="0.3">
      <c r="E58" s="8"/>
      <c r="M58" s="2"/>
      <c r="O58" s="12"/>
    </row>
    <row r="59" spans="1:15" x14ac:dyDescent="0.3">
      <c r="O59" s="12"/>
    </row>
    <row r="60" spans="1:15" x14ac:dyDescent="0.3">
      <c r="O60" s="12"/>
    </row>
    <row r="63" spans="1:15" x14ac:dyDescent="0.3">
      <c r="B63" s="60"/>
    </row>
  </sheetData>
  <mergeCells count="16">
    <mergeCell ref="A52:H55"/>
    <mergeCell ref="A57:D57"/>
    <mergeCell ref="A49:F49"/>
    <mergeCell ref="A50:F50"/>
    <mergeCell ref="A11:B11"/>
    <mergeCell ref="A13:H13"/>
    <mergeCell ref="A14:B14"/>
    <mergeCell ref="A17:H17"/>
    <mergeCell ref="A19:H20"/>
    <mergeCell ref="C25:C32"/>
    <mergeCell ref="D25:D32"/>
    <mergeCell ref="E25:E32"/>
    <mergeCell ref="F25:F32"/>
    <mergeCell ref="G25:G32"/>
    <mergeCell ref="H25:H32"/>
    <mergeCell ref="A25:A32"/>
  </mergeCells>
  <printOptions horizontalCentered="1"/>
  <pageMargins left="0" right="0" top="0" bottom="0" header="0.3" footer="0.3"/>
  <pageSetup paperSize="9" scale="93" orientation="portrait" r:id="rId1"/>
  <rowBreaks count="2" manualBreakCount="2">
    <brk id="43" max="7" man="1"/>
    <brk id="60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7F98-63A2-4E2F-9423-97120FCBB44F}">
  <dimension ref="A4:P49"/>
  <sheetViews>
    <sheetView topLeftCell="A25" zoomScale="120" zoomScaleNormal="120" zoomScaleSheetLayoutView="100" workbookViewId="0">
      <selection activeCell="B32" sqref="B32"/>
    </sheetView>
  </sheetViews>
  <sheetFormatPr defaultColWidth="8.85546875" defaultRowHeight="18.75" x14ac:dyDescent="0.3"/>
  <cols>
    <col min="1" max="1" width="4.28515625" style="3" bestFit="1" customWidth="1"/>
    <col min="2" max="2" width="49.5703125" style="1" customWidth="1"/>
    <col min="3" max="3" width="5.7109375" style="3" customWidth="1"/>
    <col min="4" max="4" width="5.42578125" style="3" bestFit="1" customWidth="1"/>
    <col min="5" max="5" width="11.5703125" style="3" customWidth="1"/>
    <col min="6" max="6" width="12.85546875" style="2" customWidth="1"/>
    <col min="7" max="7" width="14.5703125" style="1" bestFit="1" customWidth="1"/>
    <col min="8" max="8" width="14.5703125" style="1" customWidth="1"/>
    <col min="9" max="9" width="9.42578125" style="1" bestFit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2" customHeight="1" x14ac:dyDescent="0.3"/>
    <row r="7" spans="1:6" s="24" customFormat="1" x14ac:dyDescent="0.3">
      <c r="A7" s="21"/>
      <c r="B7" s="22"/>
      <c r="C7" s="23"/>
      <c r="D7" s="23"/>
      <c r="E7" s="37" t="s">
        <v>6</v>
      </c>
      <c r="F7" s="33" t="s">
        <v>24</v>
      </c>
    </row>
    <row r="8" spans="1:6" s="24" customFormat="1" ht="15.75" x14ac:dyDescent="0.25">
      <c r="A8" s="65"/>
      <c r="B8" s="65"/>
      <c r="C8" s="25"/>
      <c r="D8" s="23"/>
      <c r="E8" s="37" t="s">
        <v>7</v>
      </c>
      <c r="F8" s="29" t="s">
        <v>14</v>
      </c>
    </row>
    <row r="9" spans="1:6" ht="9" customHeight="1" x14ac:dyDescent="0.3">
      <c r="A9" s="10"/>
      <c r="B9" s="10"/>
      <c r="D9" s="26"/>
      <c r="E9" s="20"/>
      <c r="F9" s="27"/>
    </row>
    <row r="10" spans="1:6" ht="7.5" customHeight="1" x14ac:dyDescent="0.3">
      <c r="A10" s="1"/>
      <c r="D10" s="26"/>
      <c r="E10" s="28"/>
    </row>
    <row r="11" spans="1:6" ht="21" x14ac:dyDescent="0.3">
      <c r="A11" s="66" t="s">
        <v>13</v>
      </c>
      <c r="B11" s="66"/>
      <c r="C11" s="66"/>
      <c r="D11" s="66"/>
      <c r="E11" s="66"/>
      <c r="F11" s="66"/>
    </row>
    <row r="12" spans="1:6" ht="0.75" customHeight="1" x14ac:dyDescent="0.3">
      <c r="A12" s="67"/>
      <c r="B12" s="67"/>
      <c r="F12" s="1"/>
    </row>
    <row r="13" spans="1:6" ht="18" hidden="1" customHeight="1" x14ac:dyDescent="0.3">
      <c r="A13" s="10"/>
      <c r="B13" s="10"/>
      <c r="F13" s="20"/>
    </row>
    <row r="14" spans="1:6" ht="3" customHeight="1" x14ac:dyDescent="0.3">
      <c r="A14" s="11"/>
      <c r="B14" s="11"/>
      <c r="C14" s="11"/>
      <c r="D14" s="11"/>
      <c r="E14" s="11"/>
      <c r="F14" s="11"/>
    </row>
    <row r="15" spans="1:6" ht="23.25" x14ac:dyDescent="0.3">
      <c r="A15" s="68" t="s">
        <v>5</v>
      </c>
      <c r="B15" s="68"/>
      <c r="C15" s="68"/>
      <c r="D15" s="68"/>
      <c r="E15" s="68"/>
      <c r="F15" s="68"/>
    </row>
    <row r="16" spans="1:6" ht="6" hidden="1" customHeight="1" x14ac:dyDescent="0.3">
      <c r="A16" s="7"/>
      <c r="B16" s="7"/>
      <c r="C16" s="7"/>
      <c r="D16" s="7"/>
      <c r="E16" s="7"/>
      <c r="F16" s="7"/>
    </row>
    <row r="17" spans="1:8" ht="15.75" customHeight="1" x14ac:dyDescent="0.3">
      <c r="A17" s="69" t="s">
        <v>15</v>
      </c>
      <c r="B17" s="69"/>
      <c r="C17" s="69"/>
      <c r="D17" s="69"/>
      <c r="E17" s="69"/>
      <c r="F17" s="69"/>
    </row>
    <row r="18" spans="1:8" ht="28.5" customHeight="1" x14ac:dyDescent="0.3">
      <c r="A18" s="69"/>
      <c r="B18" s="69"/>
      <c r="C18" s="69"/>
      <c r="D18" s="69"/>
      <c r="E18" s="69"/>
      <c r="F18" s="69"/>
    </row>
    <row r="19" spans="1:8" ht="1.5" customHeight="1" x14ac:dyDescent="0.35">
      <c r="A19" s="4"/>
      <c r="B19" s="5"/>
      <c r="C19" s="4"/>
      <c r="D19" s="4"/>
      <c r="E19" s="4"/>
      <c r="F19" s="6"/>
    </row>
    <row r="20" spans="1:8" ht="9" customHeight="1" x14ac:dyDescent="0.3">
      <c r="A20" s="7"/>
      <c r="B20" s="7"/>
      <c r="C20" s="7"/>
      <c r="D20" s="7"/>
      <c r="E20" s="7"/>
      <c r="F20" s="7"/>
    </row>
    <row r="21" spans="1:8" x14ac:dyDescent="0.3">
      <c r="A21" s="16" t="s">
        <v>0</v>
      </c>
      <c r="B21" s="16" t="s">
        <v>1</v>
      </c>
      <c r="C21" s="16" t="s">
        <v>2</v>
      </c>
      <c r="D21" s="16" t="s">
        <v>3</v>
      </c>
      <c r="E21" s="17" t="s">
        <v>16</v>
      </c>
      <c r="F21" s="18" t="s">
        <v>17</v>
      </c>
    </row>
    <row r="22" spans="1:8" ht="49.5" customHeight="1" x14ac:dyDescent="0.3">
      <c r="A22" s="19">
        <v>1</v>
      </c>
      <c r="B22" s="30" t="s">
        <v>25</v>
      </c>
      <c r="C22" s="38" t="s">
        <v>26</v>
      </c>
      <c r="D22" s="38">
        <v>32</v>
      </c>
      <c r="E22" s="41">
        <v>10000</v>
      </c>
      <c r="F22" s="41">
        <f t="shared" ref="F22:F27" si="0">E22*D22</f>
        <v>320000</v>
      </c>
      <c r="G22" s="12"/>
      <c r="H22" s="32" t="s">
        <v>12</v>
      </c>
    </row>
    <row r="23" spans="1:8" ht="49.5" customHeight="1" x14ac:dyDescent="0.3">
      <c r="A23" s="19"/>
      <c r="B23" s="30" t="s">
        <v>27</v>
      </c>
      <c r="C23" s="38"/>
      <c r="D23" s="38"/>
      <c r="E23" s="41"/>
      <c r="F23" s="41">
        <f t="shared" si="0"/>
        <v>0</v>
      </c>
      <c r="G23" s="12"/>
      <c r="H23" s="32"/>
    </row>
    <row r="24" spans="1:8" ht="49.5" customHeight="1" x14ac:dyDescent="0.3">
      <c r="A24" s="19"/>
      <c r="B24" s="30" t="s">
        <v>28</v>
      </c>
      <c r="C24" s="38" t="s">
        <v>9</v>
      </c>
      <c r="D24" s="38">
        <v>1</v>
      </c>
      <c r="E24" s="41">
        <v>25000</v>
      </c>
      <c r="F24" s="41">
        <f t="shared" si="0"/>
        <v>25000</v>
      </c>
      <c r="G24" s="12"/>
      <c r="H24" s="32"/>
    </row>
    <row r="25" spans="1:8" ht="49.5" customHeight="1" x14ac:dyDescent="0.3">
      <c r="A25" s="19"/>
      <c r="B25" s="30" t="s">
        <v>29</v>
      </c>
      <c r="C25" s="38" t="s">
        <v>9</v>
      </c>
      <c r="D25" s="38">
        <v>1</v>
      </c>
      <c r="E25" s="41">
        <v>25000</v>
      </c>
      <c r="F25" s="41">
        <f t="shared" si="0"/>
        <v>25000</v>
      </c>
      <c r="G25" s="12"/>
      <c r="H25" s="32"/>
    </row>
    <row r="26" spans="1:8" ht="34.5" customHeight="1" x14ac:dyDescent="0.3">
      <c r="A26" s="19">
        <v>5</v>
      </c>
      <c r="B26" s="30" t="s">
        <v>30</v>
      </c>
      <c r="C26" s="39"/>
      <c r="D26" s="39"/>
      <c r="E26" s="41"/>
      <c r="F26" s="41">
        <f t="shared" si="0"/>
        <v>0</v>
      </c>
      <c r="H26" s="32"/>
    </row>
    <row r="27" spans="1:8" ht="34.5" customHeight="1" x14ac:dyDescent="0.3">
      <c r="A27" s="19">
        <v>6</v>
      </c>
      <c r="B27" s="30" t="s">
        <v>31</v>
      </c>
      <c r="C27" s="39" t="s">
        <v>32</v>
      </c>
      <c r="D27" s="39">
        <v>800</v>
      </c>
      <c r="E27" s="41">
        <v>6000</v>
      </c>
      <c r="F27" s="41">
        <f t="shared" si="0"/>
        <v>4800000</v>
      </c>
      <c r="H27" s="32"/>
    </row>
    <row r="28" spans="1:8" ht="49.5" customHeight="1" x14ac:dyDescent="0.3">
      <c r="A28" s="19"/>
      <c r="B28" s="30"/>
      <c r="C28" s="38"/>
      <c r="D28" s="38"/>
      <c r="E28" s="41"/>
      <c r="F28" s="41"/>
      <c r="G28" s="12"/>
      <c r="H28" s="32"/>
    </row>
    <row r="29" spans="1:8" ht="49.5" customHeight="1" x14ac:dyDescent="0.3">
      <c r="A29" s="19">
        <v>1</v>
      </c>
      <c r="B29" s="30" t="s">
        <v>11</v>
      </c>
      <c r="C29" s="38" t="s">
        <v>9</v>
      </c>
      <c r="D29" s="38">
        <v>1</v>
      </c>
      <c r="E29" s="41">
        <v>1001</v>
      </c>
      <c r="F29" s="41">
        <f>E29*D29</f>
        <v>1001</v>
      </c>
      <c r="G29" s="12"/>
      <c r="H29" s="32" t="s">
        <v>12</v>
      </c>
    </row>
    <row r="30" spans="1:8" ht="24.75" customHeight="1" x14ac:dyDescent="0.3">
      <c r="A30" s="19">
        <v>2</v>
      </c>
      <c r="B30" s="30" t="s">
        <v>22</v>
      </c>
      <c r="C30" s="39"/>
      <c r="D30" s="39"/>
      <c r="E30" s="41">
        <v>1002</v>
      </c>
      <c r="F30" s="41">
        <f>E30*D30</f>
        <v>0</v>
      </c>
      <c r="H30" s="32"/>
    </row>
    <row r="31" spans="1:8" ht="32.25" customHeight="1" x14ac:dyDescent="0.3">
      <c r="A31" s="19">
        <v>3</v>
      </c>
      <c r="B31" s="30" t="s">
        <v>23</v>
      </c>
      <c r="C31" s="39"/>
      <c r="D31" s="39"/>
      <c r="E31" s="41">
        <v>1003</v>
      </c>
      <c r="F31" s="41">
        <f>E31*D31</f>
        <v>0</v>
      </c>
      <c r="H31" s="32"/>
    </row>
    <row r="32" spans="1:8" ht="36.75" customHeight="1" x14ac:dyDescent="0.3">
      <c r="A32" s="19">
        <v>4</v>
      </c>
      <c r="B32" s="30" t="s">
        <v>18</v>
      </c>
      <c r="C32" s="39"/>
      <c r="D32" s="39"/>
      <c r="E32" s="41">
        <v>1004</v>
      </c>
      <c r="F32" s="41">
        <f>E32*D32</f>
        <v>0</v>
      </c>
      <c r="H32" s="32"/>
    </row>
    <row r="35" spans="1:16" ht="31.5" x14ac:dyDescent="0.3">
      <c r="A35" s="19">
        <v>9</v>
      </c>
      <c r="B35" s="30" t="s">
        <v>19</v>
      </c>
      <c r="C35" s="39"/>
      <c r="D35" s="39"/>
      <c r="E35" s="41">
        <v>1009</v>
      </c>
      <c r="F35" s="41">
        <f>E35*D35</f>
        <v>0</v>
      </c>
      <c r="H35" s="32"/>
    </row>
    <row r="36" spans="1:16" x14ac:dyDescent="0.3">
      <c r="A36" s="19">
        <v>9</v>
      </c>
      <c r="B36" s="30" t="s">
        <v>21</v>
      </c>
      <c r="C36" s="40"/>
      <c r="D36" s="40"/>
      <c r="E36" s="41">
        <v>1010</v>
      </c>
      <c r="F36" s="41">
        <f>E36*D36</f>
        <v>0</v>
      </c>
      <c r="H36" s="32"/>
    </row>
    <row r="37" spans="1:16" x14ac:dyDescent="0.3">
      <c r="A37" s="79" t="s">
        <v>4</v>
      </c>
      <c r="B37" s="79"/>
      <c r="C37" s="79"/>
      <c r="D37" s="79"/>
      <c r="E37" s="79"/>
      <c r="F37" s="35">
        <f>SUM(F29:F35)</f>
        <v>1001</v>
      </c>
      <c r="G37" s="12"/>
    </row>
    <row r="38" spans="1:16" x14ac:dyDescent="0.3">
      <c r="A38" s="77" t="s">
        <v>20</v>
      </c>
      <c r="B38" s="77"/>
      <c r="C38" s="77"/>
      <c r="D38" s="77"/>
      <c r="E38" s="77"/>
      <c r="F38" s="36"/>
      <c r="G38" s="12"/>
    </row>
    <row r="39" spans="1:16" ht="5.25" customHeight="1" x14ac:dyDescent="0.3">
      <c r="A39" s="34"/>
      <c r="B39" s="34"/>
      <c r="C39" s="34"/>
      <c r="D39" s="34"/>
      <c r="E39" s="34"/>
      <c r="F39" s="36"/>
      <c r="G39" s="12"/>
    </row>
    <row r="40" spans="1:16" hidden="1" x14ac:dyDescent="0.3">
      <c r="A40" s="78" t="s">
        <v>10</v>
      </c>
      <c r="B40" s="78"/>
      <c r="C40" s="78"/>
      <c r="D40" s="78"/>
      <c r="E40" s="78"/>
      <c r="F40" s="78"/>
      <c r="H40" s="13"/>
    </row>
    <row r="41" spans="1:16" ht="29.25" hidden="1" customHeight="1" x14ac:dyDescent="0.3">
      <c r="A41" s="78"/>
      <c r="B41" s="78"/>
      <c r="C41" s="78"/>
      <c r="D41" s="78"/>
      <c r="E41" s="78"/>
      <c r="F41" s="78"/>
      <c r="H41" s="13"/>
    </row>
    <row r="42" spans="1:16" ht="16.5" customHeight="1" x14ac:dyDescent="0.3">
      <c r="A42" s="31"/>
      <c r="B42" s="31"/>
      <c r="C42" s="31"/>
      <c r="D42" s="31"/>
      <c r="E42" s="31"/>
      <c r="F42" s="31"/>
      <c r="H42" s="13"/>
    </row>
    <row r="43" spans="1:16" ht="4.5" customHeight="1" x14ac:dyDescent="0.3">
      <c r="A43" s="31"/>
      <c r="B43" s="31"/>
      <c r="C43" s="31"/>
      <c r="D43" s="31"/>
      <c r="E43" s="31"/>
      <c r="F43" s="31"/>
      <c r="H43" s="13"/>
    </row>
    <row r="44" spans="1:16" x14ac:dyDescent="0.3">
      <c r="A44" s="63" t="s">
        <v>8</v>
      </c>
      <c r="B44" s="63"/>
      <c r="C44" s="63"/>
      <c r="D44" s="63"/>
      <c r="G44" s="14"/>
      <c r="H44" s="12"/>
      <c r="K44" s="2"/>
      <c r="O44" s="12"/>
      <c r="P44" s="12"/>
    </row>
    <row r="45" spans="1:16" x14ac:dyDescent="0.3">
      <c r="E45" s="8"/>
      <c r="F45" s="9"/>
      <c r="K45" s="2"/>
    </row>
    <row r="46" spans="1:16" ht="21" x14ac:dyDescent="0.35">
      <c r="F46" s="15"/>
      <c r="G46" s="14"/>
      <c r="H46" s="12"/>
      <c r="K46" s="2"/>
      <c r="M46" s="2"/>
    </row>
    <row r="47" spans="1:16" x14ac:dyDescent="0.3">
      <c r="K47" s="2"/>
      <c r="M47" s="12"/>
    </row>
    <row r="48" spans="1:16" x14ac:dyDescent="0.3">
      <c r="M48" s="12"/>
    </row>
    <row r="49" spans="13:13" x14ac:dyDescent="0.3">
      <c r="M49" s="12"/>
    </row>
  </sheetData>
  <mergeCells count="9">
    <mergeCell ref="A38:E38"/>
    <mergeCell ref="A40:F41"/>
    <mergeCell ref="A44:D44"/>
    <mergeCell ref="A8:B8"/>
    <mergeCell ref="A11:F11"/>
    <mergeCell ref="A12:B12"/>
    <mergeCell ref="A15:F15"/>
    <mergeCell ref="A17:F18"/>
    <mergeCell ref="A37:E37"/>
  </mergeCells>
  <printOptions horizontalCentered="1"/>
  <pageMargins left="0" right="0" top="0" bottom="0" header="0.3" footer="0.3"/>
  <pageSetup paperSize="9" orientation="portrait" r:id="rId1"/>
  <rowBreaks count="1" manualBreakCount="1">
    <brk id="47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HVAC</vt:lpstr>
      <vt:lpstr>eee</vt:lpstr>
      <vt:lpstr>eee!Print_Area</vt:lpstr>
      <vt:lpstr>HVAC!Print_Area</vt:lpstr>
      <vt:lpstr>eee!Print_Titles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2025-01-10T09:59:26Z</dcterms:modified>
</cp:coreProperties>
</file>