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updateLinks="never" defaultThemeVersion="124226"/>
  <xr:revisionPtr revIDLastSave="0" documentId="13_ncr:1_{D35E7FFC-547D-41D4-BEBE-B9333B74D70C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296" i="12" l="1"/>
  <c r="K295" i="12"/>
  <c r="K294" i="12"/>
  <c r="E190" i="12" l="1"/>
  <c r="E191" i="12" s="1"/>
  <c r="E188" i="12"/>
  <c r="K285" i="12"/>
  <c r="K286" i="12" s="1"/>
  <c r="K287" i="12" s="1"/>
  <c r="K288" i="12" s="1"/>
  <c r="K289" i="12" s="1"/>
  <c r="K290" i="12" s="1"/>
  <c r="K291" i="12" s="1"/>
  <c r="K292" i="12" s="1"/>
  <c r="K293" i="12" s="1"/>
  <c r="E189" i="12"/>
  <c r="E192" i="12"/>
  <c r="E193" i="12" s="1"/>
  <c r="E194" i="12"/>
  <c r="E195" i="12"/>
  <c r="E187" i="12"/>
  <c r="E186" i="12"/>
  <c r="E352" i="3"/>
  <c r="K281" i="12" l="1"/>
  <c r="K282" i="12"/>
  <c r="K283" i="12" s="1"/>
  <c r="K284" i="12" s="1"/>
  <c r="K280" i="12"/>
  <c r="K247" i="12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E184" i="12" l="1"/>
  <c r="E367" i="3" l="1"/>
  <c r="F367" i="3" s="1"/>
  <c r="E183" i="12" l="1"/>
  <c r="E182" i="12"/>
  <c r="E351" i="3"/>
  <c r="E181" i="12" l="1"/>
  <c r="E180" i="12" l="1"/>
  <c r="E366" i="3" l="1"/>
  <c r="F366" i="3" s="1"/>
  <c r="E365" i="3" l="1"/>
  <c r="F365" i="3" s="1"/>
  <c r="E364" i="3" l="1"/>
  <c r="F364" i="3" s="1"/>
  <c r="C354" i="3" l="1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s="1"/>
  <c r="L6" i="12" l="1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F347" i="3" s="1"/>
  <c r="E321" i="3"/>
  <c r="F321" i="3" s="1"/>
  <c r="E324" i="3"/>
  <c r="F324" i="3" l="1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E314" i="3"/>
  <c r="F314" i="3" s="1"/>
  <c r="E373" i="3" l="1"/>
  <c r="F373" i="3" s="1"/>
  <c r="E320" i="3" l="1"/>
  <c r="F320" i="3" l="1"/>
  <c r="K332" i="3"/>
  <c r="K333" i="3" s="1"/>
  <c r="K334" i="3" s="1"/>
  <c r="E313" i="3"/>
  <c r="F313" i="3" s="1"/>
  <c r="E371" i="3"/>
  <c r="F371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78" i="3"/>
  <c r="F378" i="3" s="1"/>
  <c r="E19" i="11" l="1"/>
  <c r="E28" i="11" s="1"/>
  <c r="F283" i="3" l="1"/>
  <c r="E344" i="3"/>
  <c r="E285" i="3"/>
  <c r="E284" i="3"/>
  <c r="F284" i="3" s="1"/>
  <c r="E282" i="3"/>
  <c r="F282" i="3" s="1"/>
  <c r="F344" i="3" l="1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<sst xmlns="http://schemas.openxmlformats.org/spreadsheetml/2006/main" count="10301" uniqueCount="7980">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</sst>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3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165" fontId="2" fillId="0" borderId="17" xfId="0" applyNumberFormat="1" applyFont="1" applyBorder="1" applyAlignment="1">
      <alignment horizontal="center"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1095" workbookViewId="0">
      <selection activeCell="A1107" sqref="A1107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50"/>
      <c r="B1" s="750"/>
      <c r="C1" s="750"/>
      <c r="D1" s="750"/>
      <c r="E1" s="751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52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53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53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53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54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55" t="s">
        <v>3255</v>
      </c>
      <c r="F1120" s="755"/>
      <c r="G1120" s="755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56" t="s">
        <v>4176</v>
      </c>
      <c r="B1490" s="758"/>
      <c r="C1490" s="760" t="s">
        <v>4177</v>
      </c>
      <c r="D1490" s="762"/>
      <c r="E1490" s="762"/>
    </row>
    <row r="1491" spans="1:5" ht="26.45" customHeight="1" x14ac:dyDescent="0.25">
      <c r="A1491" s="757"/>
      <c r="B1491" s="759"/>
      <c r="C1491" s="761"/>
      <c r="D1491" s="763"/>
      <c r="E1491" s="763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64" t="s">
        <v>4984</v>
      </c>
      <c r="D1803" s="764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65" t="s">
        <v>5223</v>
      </c>
      <c r="I1893" s="765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66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66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67" t="s">
        <v>5540</v>
      </c>
      <c r="E2010" s="768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69" t="s">
        <v>5632</v>
      </c>
      <c r="G2048" s="769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49" t="s">
        <v>5963</v>
      </c>
      <c r="D2183" s="749"/>
      <c r="E2183" s="749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42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43"/>
      <c r="B2296" s="278" t="s">
        <v>6236</v>
      </c>
      <c r="C2296" s="279" t="s">
        <v>6237</v>
      </c>
      <c r="D2296" s="292"/>
    </row>
    <row r="2297" spans="1:5" ht="23.25" customHeight="1" x14ac:dyDescent="0.35">
      <c r="A2297" s="743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44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45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45"/>
      <c r="B2303" s="72" t="s">
        <v>6252</v>
      </c>
      <c r="C2303" s="250"/>
      <c r="D2303" s="298"/>
      <c r="E2303" s="209"/>
    </row>
    <row r="2304" spans="1:5" ht="20.25" customHeight="1" x14ac:dyDescent="0.3">
      <c r="A2304" s="745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46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46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47" t="s">
        <v>6575</v>
      </c>
      <c r="E2443" s="747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48" t="s">
        <v>6583</v>
      </c>
      <c r="C2446" s="748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0" t="s">
        <v>7750</v>
      </c>
    </row>
    <row r="2684" spans="1:3" ht="23.25" x14ac:dyDescent="0.35">
      <c r="A2684" s="52" t="s">
        <v>7823</v>
      </c>
      <c r="B2684" s="53" t="s">
        <v>7824</v>
      </c>
    </row>
    <row r="2685" spans="1:3" ht="23.25" x14ac:dyDescent="0.35">
      <c r="A2685" s="52" t="s">
        <v>7918</v>
      </c>
      <c r="B2685" s="53" t="s">
        <v>7919</v>
      </c>
    </row>
    <row r="2686" spans="1:3" ht="23.25" x14ac:dyDescent="0.35">
      <c r="A2686" s="52" t="s">
        <v>7967</v>
      </c>
      <c r="B2686" s="53" t="s">
        <v>7968</v>
      </c>
    </row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70" t="s">
        <v>7617</v>
      </c>
      <c r="B1" s="771"/>
      <c r="C1" s="624"/>
      <c r="D1" s="770" t="s">
        <v>7616</v>
      </c>
      <c r="E1" s="771"/>
      <c r="F1" s="624"/>
      <c r="G1" s="770" t="s">
        <v>7607</v>
      </c>
      <c r="H1" s="771"/>
      <c r="I1" s="624"/>
      <c r="J1" s="770" t="s">
        <v>7601</v>
      </c>
      <c r="K1" s="771"/>
      <c r="L1" s="624"/>
      <c r="M1" s="770" t="s">
        <v>7588</v>
      </c>
      <c r="N1" s="771"/>
      <c r="O1" s="624"/>
      <c r="P1" s="770" t="s">
        <v>7585</v>
      </c>
      <c r="Q1" s="771"/>
      <c r="R1" s="624"/>
      <c r="S1" s="770" t="s">
        <v>7569</v>
      </c>
      <c r="T1" s="771"/>
      <c r="U1" s="624"/>
      <c r="V1" s="770" t="s">
        <v>7535</v>
      </c>
      <c r="W1" s="771"/>
      <c r="X1" s="624"/>
      <c r="Y1" s="770" t="s">
        <v>7518</v>
      </c>
      <c r="Z1" s="771"/>
      <c r="AA1" s="624"/>
      <c r="AB1" s="770" t="s">
        <v>7509</v>
      </c>
      <c r="AC1" s="771"/>
      <c r="AD1" s="624"/>
      <c r="AE1" s="770" t="s">
        <v>7506</v>
      </c>
      <c r="AF1" s="771"/>
      <c r="AG1" s="624"/>
      <c r="AH1" s="770" t="s">
        <v>7470</v>
      </c>
      <c r="AI1" s="771"/>
      <c r="AJ1" s="624"/>
      <c r="AK1" s="770" t="s">
        <v>7433</v>
      </c>
      <c r="AL1" s="771"/>
      <c r="AM1" s="624"/>
      <c r="AN1" s="770" t="s">
        <v>7429</v>
      </c>
      <c r="AO1" s="771"/>
      <c r="AP1" s="624"/>
      <c r="AQ1" s="770" t="s">
        <v>7410</v>
      </c>
      <c r="AR1" s="771"/>
      <c r="AS1" s="624"/>
      <c r="AT1" s="770" t="s">
        <v>7340</v>
      </c>
      <c r="AU1" s="771"/>
      <c r="AV1" s="624"/>
      <c r="AW1" s="770" t="s">
        <v>7341</v>
      </c>
      <c r="AX1" s="771"/>
      <c r="AY1" s="625"/>
      <c r="AZ1" s="770" t="s">
        <v>7342</v>
      </c>
      <c r="BA1" s="771"/>
      <c r="BC1" s="770" t="s">
        <v>7343</v>
      </c>
      <c r="BD1" s="771"/>
      <c r="BE1" s="625"/>
      <c r="BF1" s="770" t="s">
        <v>7344</v>
      </c>
      <c r="BG1" s="771"/>
      <c r="BI1" s="770" t="s">
        <v>7345</v>
      </c>
      <c r="BJ1" s="771"/>
      <c r="BK1" s="626"/>
      <c r="BL1" s="774" t="s">
        <v>7346</v>
      </c>
      <c r="BM1" s="775"/>
      <c r="BN1" s="626"/>
      <c r="BO1" s="626"/>
      <c r="BP1" s="774" t="s">
        <v>7346</v>
      </c>
      <c r="BQ1" s="775"/>
      <c r="BS1" s="774" t="s">
        <v>7347</v>
      </c>
      <c r="BT1" s="775"/>
      <c r="BV1" s="774" t="s">
        <v>7347</v>
      </c>
      <c r="BW1" s="775"/>
      <c r="BY1" s="774" t="s">
        <v>7347</v>
      </c>
      <c r="BZ1" s="775"/>
    </row>
    <row r="2" spans="1:78" s="493" customFormat="1" ht="18" customHeight="1" x14ac:dyDescent="0.35">
      <c r="A2" s="772"/>
      <c r="B2" s="773"/>
      <c r="C2" s="627"/>
      <c r="D2" s="772"/>
      <c r="E2" s="773"/>
      <c r="F2" s="627"/>
      <c r="G2" s="772"/>
      <c r="H2" s="773"/>
      <c r="I2" s="627"/>
      <c r="J2" s="772"/>
      <c r="K2" s="773"/>
      <c r="L2" s="627"/>
      <c r="M2" s="772"/>
      <c r="N2" s="773"/>
      <c r="O2" s="627"/>
      <c r="P2" s="772"/>
      <c r="Q2" s="773"/>
      <c r="R2" s="627"/>
      <c r="S2" s="772"/>
      <c r="T2" s="773"/>
      <c r="U2" s="627"/>
      <c r="V2" s="772"/>
      <c r="W2" s="773"/>
      <c r="X2" s="627"/>
      <c r="Y2" s="772"/>
      <c r="Z2" s="773"/>
      <c r="AA2" s="627"/>
      <c r="AB2" s="772"/>
      <c r="AC2" s="773"/>
      <c r="AD2" s="627"/>
      <c r="AE2" s="772"/>
      <c r="AF2" s="773"/>
      <c r="AG2" s="627"/>
      <c r="AH2" s="772"/>
      <c r="AI2" s="773"/>
      <c r="AJ2" s="627"/>
      <c r="AK2" s="772"/>
      <c r="AL2" s="773"/>
      <c r="AM2" s="627"/>
      <c r="AN2" s="772"/>
      <c r="AO2" s="773"/>
      <c r="AP2" s="627"/>
      <c r="AQ2" s="772"/>
      <c r="AR2" s="773"/>
      <c r="AS2" s="627"/>
      <c r="AT2" s="772"/>
      <c r="AU2" s="773"/>
      <c r="AV2" s="627"/>
      <c r="AW2" s="772"/>
      <c r="AX2" s="773"/>
      <c r="AY2" s="628"/>
      <c r="AZ2" s="772"/>
      <c r="BA2" s="773"/>
      <c r="BC2" s="772"/>
      <c r="BD2" s="773"/>
      <c r="BE2" s="628"/>
      <c r="BF2" s="772"/>
      <c r="BG2" s="773"/>
      <c r="BI2" s="772"/>
      <c r="BJ2" s="773"/>
      <c r="BK2" s="629"/>
      <c r="BL2" s="776"/>
      <c r="BM2" s="777"/>
      <c r="BN2" s="629"/>
      <c r="BO2" s="629"/>
      <c r="BP2" s="776"/>
      <c r="BQ2" s="777"/>
      <c r="BS2" s="776"/>
      <c r="BT2" s="777"/>
      <c r="BV2" s="776"/>
      <c r="BW2" s="777"/>
      <c r="BY2" s="776"/>
      <c r="BZ2" s="777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78" t="s">
        <v>7782</v>
      </c>
      <c r="B1" s="778"/>
      <c r="C1" s="778"/>
      <c r="D1" s="778"/>
      <c r="E1" s="778"/>
      <c r="G1" s="778" t="s">
        <v>7788</v>
      </c>
      <c r="H1" s="778"/>
      <c r="I1" s="778"/>
      <c r="J1" s="778"/>
      <c r="K1" s="778"/>
      <c r="M1" s="778" t="s">
        <v>7790</v>
      </c>
      <c r="N1" s="778"/>
      <c r="O1" s="778"/>
      <c r="P1" s="778"/>
      <c r="Q1" s="778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1"/>
  <sheetViews>
    <sheetView tabSelected="1" zoomScaleNormal="100" workbookViewId="0">
      <pane ySplit="2" topLeftCell="A183" activePane="bottomLeft" state="frozen"/>
      <selection pane="bottomLeft" activeCell="D192" sqref="D192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79" t="s">
        <v>7624</v>
      </c>
      <c r="B1" s="779"/>
      <c r="C1" s="779"/>
      <c r="D1" s="779"/>
      <c r="E1" s="779"/>
      <c r="G1" s="780" t="s">
        <v>7726</v>
      </c>
      <c r="H1" s="780"/>
      <c r="I1" s="780"/>
      <c r="J1" s="780"/>
      <c r="K1" s="780"/>
      <c r="N1" s="781" t="s">
        <v>7768</v>
      </c>
      <c r="O1" s="781"/>
      <c r="P1" s="781"/>
      <c r="Q1" s="781"/>
      <c r="R1" s="781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SUM(C154:C1000)</f>
        <v>17738830</v>
      </c>
      <c r="M4" s="382">
        <f>L4+L5+L6</f>
        <v>40778896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SUM(I205:I1001)</f>
        <v>20790066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654">
        <v>45364</v>
      </c>
      <c r="B186" s="337" t="s">
        <v>7970</v>
      </c>
      <c r="C186" s="348"/>
      <c r="D186" s="348">
        <v>10000000</v>
      </c>
      <c r="E186" s="349">
        <f>D186</f>
        <v>10000000</v>
      </c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654"/>
      <c r="B187" s="337"/>
      <c r="C187" s="348"/>
      <c r="D187" s="348"/>
      <c r="E187" s="349">
        <f>E186-C187</f>
        <v>10000000</v>
      </c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654">
        <v>45367</v>
      </c>
      <c r="B188" s="655" t="s">
        <v>7962</v>
      </c>
      <c r="C188" s="348">
        <v>100000</v>
      </c>
      <c r="D188" s="348"/>
      <c r="E188" s="349">
        <f>E187-C188</f>
        <v>9900000</v>
      </c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654">
        <v>45367</v>
      </c>
      <c r="B189" s="337" t="s">
        <v>7978</v>
      </c>
      <c r="C189" s="348">
        <v>1000000</v>
      </c>
      <c r="D189" s="348"/>
      <c r="E189" s="349">
        <f t="shared" ref="E189:E190" si="10">E188-C189</f>
        <v>8900000</v>
      </c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654">
        <v>45369</v>
      </c>
      <c r="B190" s="337" t="s">
        <v>7978</v>
      </c>
      <c r="C190" s="348">
        <v>1000000</v>
      </c>
      <c r="D190" s="348"/>
      <c r="E190" s="349">
        <f t="shared" si="10"/>
        <v>7900000</v>
      </c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654">
        <v>45369</v>
      </c>
      <c r="B191" s="655" t="s">
        <v>7828</v>
      </c>
      <c r="C191" s="348">
        <v>1000000</v>
      </c>
      <c r="D191" s="348"/>
      <c r="E191" s="349">
        <f t="shared" ref="E191" si="11">E190-C191</f>
        <v>6900000</v>
      </c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16"/>
      <c r="B192" s="337"/>
      <c r="C192" s="348"/>
      <c r="D192" s="348"/>
      <c r="E192" s="349">
        <f t="shared" ref="E192" si="12">D192</f>
        <v>0</v>
      </c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16"/>
      <c r="B193" s="337"/>
      <c r="C193" s="348"/>
      <c r="D193" s="348"/>
      <c r="E193" s="349">
        <f t="shared" ref="E193" si="13">E192-C193</f>
        <v>0</v>
      </c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16"/>
      <c r="B194" s="337"/>
      <c r="C194" s="348"/>
      <c r="D194" s="348"/>
      <c r="E194" s="349">
        <f t="shared" ref="E194" si="14">D194</f>
        <v>0</v>
      </c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16"/>
      <c r="B195" s="337"/>
      <c r="C195" s="348"/>
      <c r="D195" s="348"/>
      <c r="E195" s="349">
        <f t="shared" ref="E195" si="15">E194-C195</f>
        <v>0</v>
      </c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16"/>
      <c r="B196" s="337"/>
      <c r="C196" s="348"/>
      <c r="D196" s="348"/>
      <c r="E196" s="349"/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16"/>
      <c r="B223" s="337"/>
      <c r="C223" s="348"/>
      <c r="D223" s="348"/>
      <c r="E223" s="349"/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6"/>
      <c r="B224" s="655"/>
      <c r="C224" s="348"/>
      <c r="D224" s="348"/>
      <c r="E224" s="349"/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6"/>
      <c r="B225" s="655"/>
      <c r="C225" s="348"/>
      <c r="D225" s="348"/>
      <c r="E225" s="349"/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6"/>
      <c r="B226" s="655"/>
      <c r="C226" s="348"/>
      <c r="D226" s="348"/>
      <c r="E226" s="349"/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6"/>
      <c r="B227" s="655"/>
      <c r="C227" s="348"/>
      <c r="D227" s="348"/>
      <c r="E227" s="349"/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6"/>
      <c r="B228" s="655"/>
      <c r="C228" s="348"/>
      <c r="D228" s="348"/>
      <c r="E228" s="349"/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6"/>
      <c r="B229" s="655"/>
      <c r="C229" s="348"/>
      <c r="D229" s="348"/>
      <c r="E229" s="349"/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x14ac:dyDescent="0.25">
      <c r="A230" s="656"/>
      <c r="B230" s="655"/>
      <c r="C230" s="348"/>
      <c r="D230" s="348"/>
      <c r="E230" s="349"/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6"/>
      <c r="B231" s="655"/>
      <c r="C231" s="348"/>
      <c r="D231" s="348"/>
      <c r="E231" s="349"/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6"/>
      <c r="B232" s="655"/>
      <c r="C232" s="348"/>
      <c r="D232" s="348"/>
      <c r="E232" s="349"/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6"/>
      <c r="B233" s="655"/>
      <c r="C233" s="348"/>
      <c r="D233" s="348"/>
      <c r="E233" s="349"/>
      <c r="G233" s="669">
        <v>45339</v>
      </c>
      <c r="H233" s="655" t="s">
        <v>7920</v>
      </c>
      <c r="I233" s="348">
        <v>108000</v>
      </c>
      <c r="J233" s="349"/>
      <c r="K233" s="420">
        <f t="shared" si="9"/>
        <v>9394636.6699999999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6"/>
      <c r="B234" s="655"/>
      <c r="C234" s="348"/>
      <c r="D234" s="348"/>
      <c r="E234" s="349"/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9144636.6699999999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6"/>
      <c r="B235" s="655"/>
      <c r="C235" s="348"/>
      <c r="D235" s="348"/>
      <c r="E235" s="349"/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8944636.6699999999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6"/>
      <c r="B236" s="655"/>
      <c r="C236" s="348"/>
      <c r="D236" s="348"/>
      <c r="E236" s="349"/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8839836.6699999999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6"/>
      <c r="B237" s="655"/>
      <c r="C237" s="348"/>
      <c r="D237" s="348"/>
      <c r="E237" s="349"/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8639836.6699999999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6"/>
      <c r="B238" s="655"/>
      <c r="C238" s="348"/>
      <c r="D238" s="348"/>
      <c r="E238" s="349"/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8439836.6699999999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6"/>
      <c r="B239" s="655"/>
      <c r="C239" s="348"/>
      <c r="D239" s="348"/>
      <c r="E239" s="349"/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8399836.6699999999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6"/>
      <c r="B240" s="655"/>
      <c r="C240" s="348"/>
      <c r="D240" s="348"/>
      <c r="E240" s="349"/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8149836.6699999999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6"/>
      <c r="B241" s="655"/>
      <c r="C241" s="348"/>
      <c r="D241" s="348"/>
      <c r="E241" s="349"/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8109836.6699999999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6"/>
      <c r="B242" s="655"/>
      <c r="C242" s="348"/>
      <c r="D242" s="348"/>
      <c r="E242" s="349"/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8089656.6699999999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6"/>
      <c r="B243" s="655"/>
      <c r="C243" s="348"/>
      <c r="D243" s="348"/>
      <c r="E243" s="349"/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7789656.6699999999</v>
      </c>
      <c r="N243" s="656"/>
      <c r="O243" s="655"/>
      <c r="P243" s="348"/>
      <c r="Q243" s="348"/>
      <c r="R243" s="563"/>
    </row>
    <row r="244" spans="1:18" s="18" customFormat="1" x14ac:dyDescent="0.25">
      <c r="A244" s="656"/>
      <c r="B244" s="655"/>
      <c r="C244" s="348"/>
      <c r="D244" s="348"/>
      <c r="E244" s="349"/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7160986.6699999999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6"/>
      <c r="B245" s="655"/>
      <c r="C245" s="348"/>
      <c r="D245" s="348"/>
      <c r="E245" s="349"/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6964096.6699999999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6"/>
      <c r="B246" s="655"/>
      <c r="C246" s="348"/>
      <c r="D246" s="348"/>
      <c r="E246" s="349"/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6889146.6699999999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6"/>
      <c r="B247" s="655"/>
      <c r="C247" s="348"/>
      <c r="D247" s="348"/>
      <c r="E247" s="349"/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6584526.6699999999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6"/>
      <c r="B248" s="655"/>
      <c r="C248" s="348"/>
      <c r="D248" s="348"/>
      <c r="E248" s="349"/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6544526.6699999999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6"/>
      <c r="B249" s="655"/>
      <c r="C249" s="348"/>
      <c r="D249" s="348"/>
      <c r="E249" s="349"/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6395526.6699999999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6"/>
      <c r="B250" s="655"/>
      <c r="C250" s="348"/>
      <c r="D250" s="348"/>
      <c r="E250" s="349"/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6095526.6699999999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6"/>
      <c r="B251" s="655"/>
      <c r="C251" s="348"/>
      <c r="D251" s="348"/>
      <c r="E251" s="349"/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5820526.6699999999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6"/>
      <c r="B252" s="655"/>
      <c r="C252" s="348"/>
      <c r="D252" s="348"/>
      <c r="E252" s="349"/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4820526.67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6"/>
      <c r="B253" s="655"/>
      <c r="C253" s="348"/>
      <c r="D253" s="348"/>
      <c r="E253" s="349"/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4625026.67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6"/>
      <c r="B254" s="655"/>
      <c r="C254" s="348"/>
      <c r="D254" s="348"/>
      <c r="E254" s="349"/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4603426.67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6"/>
      <c r="B255" s="655"/>
      <c r="C255" s="348"/>
      <c r="D255" s="348"/>
      <c r="E255" s="349"/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4524926.67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4324926.67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4124926.67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4108926.67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296" si="16">J259+K258-I259</f>
        <v>4008926.67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6"/>
        <v>3975926.67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6"/>
        <v>3925926.67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6"/>
        <v>3779926.67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6"/>
        <v>3643990.67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6"/>
        <v>3613990.67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6"/>
        <v>2280990.67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6"/>
        <v>2226590.67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6"/>
        <v>2126590.67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6"/>
        <v>2026590.67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6"/>
        <v>1956590.67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6"/>
        <v>1906590.67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6"/>
        <v>1681590.67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6"/>
        <v>1660590.67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6"/>
        <v>1651590.67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6"/>
        <v>1418090.67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6"/>
        <v>1382490.67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6"/>
        <v>1350490.67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6"/>
        <v>1338490.67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6"/>
        <v>1298490.67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6"/>
        <v>1048490.6699999999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6"/>
        <v>923490.66999999993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6"/>
        <v>876490.66999999993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6"/>
        <v>815890.66999999993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6"/>
        <v>806290.66999999993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6"/>
        <v>766340.66999999993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69">
        <v>45364</v>
      </c>
      <c r="H285" s="337" t="s">
        <v>7970</v>
      </c>
      <c r="I285" s="348"/>
      <c r="J285" s="348">
        <v>5060000</v>
      </c>
      <c r="K285" s="420">
        <f t="shared" si="16"/>
        <v>5826340.6699999999</v>
      </c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69">
        <v>45364</v>
      </c>
      <c r="H286" s="337" t="s">
        <v>7970</v>
      </c>
      <c r="I286" s="348"/>
      <c r="J286" s="348">
        <v>6010000</v>
      </c>
      <c r="K286" s="420">
        <f t="shared" si="16"/>
        <v>11836340.67</v>
      </c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69">
        <v>45364</v>
      </c>
      <c r="H287" s="655" t="s">
        <v>7971</v>
      </c>
      <c r="I287" s="348">
        <v>5060000</v>
      </c>
      <c r="J287" s="348"/>
      <c r="K287" s="420">
        <f t="shared" si="16"/>
        <v>6776340.6699999999</v>
      </c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69">
        <v>45364</v>
      </c>
      <c r="H288" s="655" t="s">
        <v>7972</v>
      </c>
      <c r="I288" s="348">
        <v>250000</v>
      </c>
      <c r="J288" s="348"/>
      <c r="K288" s="420">
        <f t="shared" si="16"/>
        <v>6526340.6699999999</v>
      </c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69">
        <v>45364</v>
      </c>
      <c r="H289" s="655" t="s">
        <v>7973</v>
      </c>
      <c r="I289" s="348">
        <v>50000</v>
      </c>
      <c r="J289" s="348"/>
      <c r="K289" s="420">
        <f t="shared" si="16"/>
        <v>6476340.6699999999</v>
      </c>
      <c r="N289" s="656"/>
      <c r="O289" s="655"/>
      <c r="P289" s="348"/>
      <c r="Q289" s="348"/>
      <c r="R289" s="563"/>
    </row>
    <row r="290" spans="1:18" s="18" customFormat="1" ht="30" x14ac:dyDescent="0.25">
      <c r="A290" s="656"/>
      <c r="B290" s="655"/>
      <c r="C290" s="348"/>
      <c r="D290" s="348"/>
      <c r="E290" s="349"/>
      <c r="G290" s="669">
        <v>45364</v>
      </c>
      <c r="H290" s="655" t="s">
        <v>7974</v>
      </c>
      <c r="I290" s="348">
        <v>25500</v>
      </c>
      <c r="J290" s="348"/>
      <c r="K290" s="420">
        <f t="shared" si="16"/>
        <v>6450840.6699999999</v>
      </c>
      <c r="N290" s="656"/>
      <c r="O290" s="655"/>
      <c r="P290" s="348"/>
      <c r="Q290" s="348"/>
      <c r="R290" s="563"/>
    </row>
    <row r="291" spans="1:18" s="18" customFormat="1" ht="30" x14ac:dyDescent="0.25">
      <c r="A291" s="656"/>
      <c r="B291" s="655"/>
      <c r="C291" s="348"/>
      <c r="D291" s="348"/>
      <c r="E291" s="349"/>
      <c r="G291" s="669">
        <v>45365</v>
      </c>
      <c r="H291" s="655" t="s">
        <v>7953</v>
      </c>
      <c r="I291" s="348">
        <v>100000</v>
      </c>
      <c r="J291" s="348"/>
      <c r="K291" s="420">
        <f t="shared" si="16"/>
        <v>6350840.6699999999</v>
      </c>
      <c r="N291" s="656"/>
      <c r="O291" s="655"/>
      <c r="P291" s="348"/>
      <c r="Q291" s="348"/>
      <c r="R291" s="563"/>
    </row>
    <row r="292" spans="1:18" s="18" customFormat="1" ht="30" x14ac:dyDescent="0.25">
      <c r="A292" s="656"/>
      <c r="B292" s="655"/>
      <c r="C292" s="348"/>
      <c r="D292" s="348"/>
      <c r="E292" s="349"/>
      <c r="G292" s="669">
        <v>45366</v>
      </c>
      <c r="H292" s="655" t="s">
        <v>7977</v>
      </c>
      <c r="I292" s="348">
        <v>250000</v>
      </c>
      <c r="J292" s="348"/>
      <c r="K292" s="420">
        <f t="shared" si="16"/>
        <v>6100840.6699999999</v>
      </c>
      <c r="N292" s="656"/>
      <c r="O292" s="655"/>
      <c r="P292" s="348"/>
      <c r="Q292" s="348"/>
      <c r="R292" s="563"/>
    </row>
    <row r="293" spans="1:18" s="18" customFormat="1" x14ac:dyDescent="0.25">
      <c r="A293" s="656"/>
      <c r="B293" s="655"/>
      <c r="C293" s="348"/>
      <c r="D293" s="348"/>
      <c r="E293" s="349"/>
      <c r="G293" s="669">
        <v>45367</v>
      </c>
      <c r="H293" s="655" t="s">
        <v>7976</v>
      </c>
      <c r="I293" s="348">
        <v>58470</v>
      </c>
      <c r="J293" s="348"/>
      <c r="K293" s="420">
        <f t="shared" si="16"/>
        <v>6042370.6699999999</v>
      </c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69">
        <v>45369</v>
      </c>
      <c r="H294" s="655" t="s">
        <v>7610</v>
      </c>
      <c r="I294" s="348">
        <v>791000</v>
      </c>
      <c r="J294" s="348"/>
      <c r="K294" s="420">
        <f t="shared" si="16"/>
        <v>5251370.67</v>
      </c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69">
        <v>45369</v>
      </c>
      <c r="H295" s="655" t="s">
        <v>7979</v>
      </c>
      <c r="I295" s="348">
        <v>10000</v>
      </c>
      <c r="J295" s="348"/>
      <c r="K295" s="420">
        <f t="shared" si="16"/>
        <v>5241370.67</v>
      </c>
      <c r="N295" s="656"/>
      <c r="O295" s="655"/>
      <c r="P295" s="348"/>
      <c r="Q295" s="348"/>
      <c r="R295" s="563"/>
    </row>
    <row r="296" spans="1:18" s="18" customFormat="1" ht="30" x14ac:dyDescent="0.25">
      <c r="A296" s="656"/>
      <c r="B296" s="655"/>
      <c r="C296" s="348"/>
      <c r="D296" s="348"/>
      <c r="E296" s="349"/>
      <c r="G296" s="669">
        <v>45369</v>
      </c>
      <c r="H296" s="655" t="s">
        <v>7963</v>
      </c>
      <c r="I296" s="348">
        <v>38000</v>
      </c>
      <c r="J296" s="348"/>
      <c r="K296" s="420">
        <f t="shared" si="16"/>
        <v>5203370.67</v>
      </c>
      <c r="N296" s="656"/>
      <c r="O296" s="655"/>
      <c r="P296" s="348"/>
      <c r="Q296" s="348"/>
      <c r="R296" s="563"/>
    </row>
    <row r="297" spans="1:18" s="18" customFormat="1" x14ac:dyDescent="0.25">
      <c r="A297" s="656"/>
      <c r="B297" s="655"/>
      <c r="C297" s="348"/>
      <c r="D297" s="348"/>
      <c r="E297" s="349"/>
      <c r="G297" s="656"/>
      <c r="H297" s="655"/>
      <c r="I297" s="348"/>
      <c r="J297" s="348"/>
      <c r="K297" s="563"/>
      <c r="N297" s="656"/>
      <c r="O297" s="655"/>
      <c r="P297" s="348"/>
      <c r="Q297" s="348"/>
      <c r="R297" s="563"/>
    </row>
    <row r="298" spans="1:18" s="18" customFormat="1" x14ac:dyDescent="0.25">
      <c r="A298" s="656"/>
      <c r="B298" s="655"/>
      <c r="C298" s="348"/>
      <c r="D298" s="348"/>
      <c r="E298" s="349"/>
      <c r="G298" s="656"/>
      <c r="H298" s="655"/>
      <c r="I298" s="348"/>
      <c r="J298" s="348"/>
      <c r="K298" s="563"/>
      <c r="N298" s="656"/>
      <c r="O298" s="655"/>
      <c r="P298" s="348"/>
      <c r="Q298" s="348"/>
      <c r="R298" s="563"/>
    </row>
    <row r="299" spans="1:18" s="18" customFormat="1" x14ac:dyDescent="0.25">
      <c r="A299" s="656"/>
      <c r="B299" s="655"/>
      <c r="C299" s="348"/>
      <c r="D299" s="348"/>
      <c r="E299" s="349"/>
      <c r="G299" s="656"/>
      <c r="H299" s="655"/>
      <c r="I299" s="348"/>
      <c r="J299" s="348"/>
      <c r="K299" s="563"/>
      <c r="N299" s="656"/>
      <c r="O299" s="655"/>
      <c r="P299" s="348"/>
      <c r="Q299" s="348"/>
      <c r="R299" s="563"/>
    </row>
    <row r="300" spans="1:18" s="18" customFormat="1" x14ac:dyDescent="0.25">
      <c r="A300" s="656"/>
      <c r="B300" s="655"/>
      <c r="C300" s="348"/>
      <c r="D300" s="348"/>
      <c r="E300" s="349"/>
      <c r="G300" s="656"/>
      <c r="H300" s="655"/>
      <c r="I300" s="348"/>
      <c r="J300" s="348"/>
      <c r="K300" s="563"/>
      <c r="N300" s="656"/>
      <c r="O300" s="655"/>
      <c r="P300" s="348"/>
      <c r="Q300" s="348"/>
      <c r="R300" s="563"/>
    </row>
    <row r="301" spans="1:18" s="18" customFormat="1" x14ac:dyDescent="0.25">
      <c r="A301" s="656"/>
      <c r="B301" s="655"/>
      <c r="C301" s="348"/>
      <c r="D301" s="348"/>
      <c r="E301" s="349"/>
      <c r="G301" s="656"/>
      <c r="H301" s="655"/>
      <c r="I301" s="348"/>
      <c r="J301" s="348"/>
      <c r="K301" s="563"/>
      <c r="N301" s="656"/>
      <c r="O301" s="655"/>
      <c r="P301" s="348"/>
      <c r="Q301" s="348"/>
      <c r="R301" s="563"/>
    </row>
    <row r="302" spans="1:18" s="18" customFormat="1" x14ac:dyDescent="0.25">
      <c r="A302" s="656"/>
      <c r="B302" s="655"/>
      <c r="C302" s="348"/>
      <c r="D302" s="348"/>
      <c r="E302" s="349"/>
      <c r="G302" s="656"/>
      <c r="H302" s="655"/>
      <c r="I302" s="348"/>
      <c r="J302" s="348"/>
      <c r="K302" s="563"/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56"/>
      <c r="H303" s="655"/>
      <c r="I303" s="348"/>
      <c r="J303" s="348"/>
      <c r="K303" s="563"/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56"/>
      <c r="H304" s="655"/>
      <c r="I304" s="348"/>
      <c r="J304" s="348"/>
      <c r="K304" s="563"/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56"/>
      <c r="H305" s="655"/>
      <c r="I305" s="348"/>
      <c r="J305" s="348"/>
      <c r="K305" s="563"/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56"/>
      <c r="H306" s="655"/>
      <c r="I306" s="348"/>
      <c r="J306" s="348"/>
      <c r="K306" s="563"/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56"/>
      <c r="H307" s="655"/>
      <c r="I307" s="348"/>
      <c r="J307" s="348"/>
      <c r="K307" s="563"/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56"/>
      <c r="H308" s="655"/>
      <c r="I308" s="348"/>
      <c r="J308" s="348"/>
      <c r="K308" s="563"/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56"/>
      <c r="H309" s="655"/>
      <c r="I309" s="348"/>
      <c r="J309" s="348"/>
      <c r="K309" s="563"/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56"/>
      <c r="H310" s="655"/>
      <c r="I310" s="348"/>
      <c r="J310" s="348"/>
      <c r="K310" s="563"/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56"/>
      <c r="H311" s="655"/>
      <c r="I311" s="348"/>
      <c r="J311" s="348"/>
      <c r="K311" s="563"/>
      <c r="N311" s="656"/>
      <c r="O311" s="655"/>
      <c r="P311" s="348"/>
      <c r="Q311" s="348"/>
      <c r="R311" s="563"/>
    </row>
    <row r="312" spans="1:18" s="18" customFormat="1" x14ac:dyDescent="0.25">
      <c r="A312" s="656"/>
      <c r="B312" s="655"/>
      <c r="C312" s="348"/>
      <c r="D312" s="348"/>
      <c r="E312" s="349"/>
      <c r="G312" s="656"/>
      <c r="H312" s="655"/>
      <c r="I312" s="348"/>
      <c r="J312" s="348"/>
      <c r="K312" s="563"/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56"/>
      <c r="H313" s="655"/>
      <c r="I313" s="348"/>
      <c r="J313" s="348"/>
      <c r="K313" s="563"/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56"/>
      <c r="H314" s="655"/>
      <c r="I314" s="348"/>
      <c r="J314" s="348"/>
      <c r="K314" s="563"/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56"/>
      <c r="H315" s="655"/>
      <c r="I315" s="348"/>
      <c r="J315" s="348"/>
      <c r="K315" s="563"/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56"/>
      <c r="H316" s="655"/>
      <c r="I316" s="348"/>
      <c r="J316" s="348"/>
      <c r="K316" s="563"/>
      <c r="N316" s="656"/>
      <c r="O316" s="655"/>
      <c r="P316" s="348"/>
      <c r="Q316" s="348"/>
      <c r="R316" s="563"/>
    </row>
    <row r="317" spans="1:18" s="18" customFormat="1" x14ac:dyDescent="0.25">
      <c r="A317" s="656"/>
      <c r="B317" s="655"/>
      <c r="C317" s="348"/>
      <c r="D317" s="348"/>
      <c r="E317" s="349"/>
      <c r="G317" s="656"/>
      <c r="H317" s="655"/>
      <c r="I317" s="348"/>
      <c r="J317" s="348"/>
      <c r="K317" s="563"/>
      <c r="N317" s="656"/>
      <c r="O317" s="655"/>
      <c r="P317" s="348"/>
      <c r="Q317" s="348"/>
      <c r="R317" s="563"/>
    </row>
    <row r="318" spans="1:18" s="18" customFormat="1" x14ac:dyDescent="0.25">
      <c r="A318" s="656"/>
      <c r="B318" s="655"/>
      <c r="C318" s="348"/>
      <c r="D318" s="348"/>
      <c r="E318" s="349"/>
      <c r="G318" s="656"/>
      <c r="H318" s="655"/>
      <c r="I318" s="348"/>
      <c r="J318" s="348"/>
      <c r="K318" s="563"/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56"/>
      <c r="H319" s="655"/>
      <c r="I319" s="348"/>
      <c r="J319" s="348"/>
      <c r="K319" s="563"/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56"/>
      <c r="H320" s="655"/>
      <c r="I320" s="348"/>
      <c r="J320" s="348"/>
      <c r="K320" s="563"/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56"/>
      <c r="H321" s="655"/>
      <c r="I321" s="348"/>
      <c r="J321" s="348"/>
      <c r="K321" s="563"/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56"/>
      <c r="H322" s="655"/>
      <c r="I322" s="348"/>
      <c r="J322" s="348"/>
      <c r="K322" s="563"/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56"/>
      <c r="H323" s="655"/>
      <c r="I323" s="348"/>
      <c r="J323" s="348"/>
      <c r="K323" s="563"/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56"/>
      <c r="H324" s="655"/>
      <c r="I324" s="348"/>
      <c r="J324" s="348"/>
      <c r="K324" s="563"/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56"/>
      <c r="H325" s="655"/>
      <c r="I325" s="348"/>
      <c r="J325" s="348"/>
      <c r="K325" s="563"/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56"/>
      <c r="H326" s="655"/>
      <c r="I326" s="348"/>
      <c r="J326" s="348"/>
      <c r="K326" s="563"/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56"/>
      <c r="H327" s="655"/>
      <c r="I327" s="348"/>
      <c r="J327" s="348"/>
      <c r="K327" s="563"/>
      <c r="N327" s="656"/>
      <c r="O327" s="655"/>
      <c r="P327" s="348"/>
      <c r="Q327" s="348"/>
      <c r="R327" s="563"/>
    </row>
    <row r="328" spans="1:18" s="18" customFormat="1" x14ac:dyDescent="0.25">
      <c r="A328" s="656"/>
      <c r="B328" s="655"/>
      <c r="C328" s="348"/>
      <c r="D328" s="348"/>
      <c r="E328" s="349"/>
      <c r="G328" s="656"/>
      <c r="H328" s="655"/>
      <c r="I328" s="348"/>
      <c r="J328" s="348"/>
      <c r="K328" s="563"/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56"/>
      <c r="H329" s="655"/>
      <c r="I329" s="348"/>
      <c r="J329" s="348"/>
      <c r="K329" s="563"/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56"/>
      <c r="H330" s="655"/>
      <c r="I330" s="348"/>
      <c r="J330" s="348"/>
      <c r="K330" s="563"/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56"/>
      <c r="H331" s="655"/>
      <c r="I331" s="348"/>
      <c r="J331" s="348"/>
      <c r="K331" s="563"/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56"/>
      <c r="H332" s="655"/>
      <c r="I332" s="348"/>
      <c r="J332" s="348"/>
      <c r="K332" s="563"/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56"/>
      <c r="H333" s="655"/>
      <c r="I333" s="348"/>
      <c r="J333" s="348"/>
      <c r="K333" s="563"/>
      <c r="N333" s="656"/>
      <c r="O333" s="655"/>
      <c r="P333" s="348"/>
      <c r="Q333" s="348"/>
      <c r="R333" s="563"/>
    </row>
    <row r="334" spans="1:18" s="18" customFormat="1" x14ac:dyDescent="0.25">
      <c r="A334" s="656"/>
      <c r="B334" s="655"/>
      <c r="C334" s="348"/>
      <c r="D334" s="348"/>
      <c r="E334" s="349"/>
      <c r="G334" s="656"/>
      <c r="H334" s="655"/>
      <c r="I334" s="348"/>
      <c r="J334" s="348"/>
      <c r="K334" s="563"/>
      <c r="N334" s="656"/>
      <c r="O334" s="655"/>
      <c r="P334" s="348"/>
      <c r="Q334" s="348"/>
      <c r="R334" s="563"/>
    </row>
    <row r="335" spans="1:18" s="18" customFormat="1" x14ac:dyDescent="0.25">
      <c r="A335" s="656"/>
      <c r="B335" s="655"/>
      <c r="C335" s="348"/>
      <c r="D335" s="348"/>
      <c r="E335" s="349"/>
      <c r="G335" s="656"/>
      <c r="H335" s="655"/>
      <c r="I335" s="348"/>
      <c r="J335" s="348"/>
      <c r="K335" s="563"/>
      <c r="N335" s="656"/>
      <c r="O335" s="655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5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5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5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5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5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5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5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5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5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5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5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5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5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5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5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5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5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5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5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5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5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5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5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5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5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5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5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5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5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5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5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</row>
    <row r="531" spans="7:11" x14ac:dyDescent="0.3">
      <c r="G531" s="16"/>
      <c r="H531" s="337"/>
      <c r="I531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A13" sqref="A13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82" t="s">
        <v>7442</v>
      </c>
      <c r="B1" s="783"/>
      <c r="C1" s="783"/>
      <c r="D1" s="783"/>
      <c r="E1" s="783"/>
      <c r="F1" s="783"/>
      <c r="G1" s="783"/>
      <c r="H1" s="783"/>
      <c r="I1" s="783"/>
      <c r="J1" s="783"/>
      <c r="K1" s="783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84" t="s">
        <v>7413</v>
      </c>
      <c r="C5" s="784"/>
      <c r="D5" s="784"/>
      <c r="E5" s="784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87" t="s">
        <v>94</v>
      </c>
      <c r="B1" s="788"/>
      <c r="C1" s="788"/>
      <c r="D1" s="788"/>
      <c r="E1" s="788"/>
      <c r="F1" s="788"/>
      <c r="G1" s="788"/>
      <c r="H1" s="788"/>
      <c r="I1" s="788"/>
      <c r="J1" s="788"/>
      <c r="K1" s="788"/>
      <c r="L1" s="788"/>
      <c r="M1" s="28"/>
      <c r="N1" s="29"/>
    </row>
    <row r="2" spans="1:14" ht="30.75" customHeight="1" x14ac:dyDescent="0.25">
      <c r="A2" s="789" t="s">
        <v>95</v>
      </c>
      <c r="B2" s="790"/>
      <c r="C2" s="790"/>
      <c r="D2" s="790"/>
      <c r="E2" s="790"/>
      <c r="F2" s="790"/>
      <c r="G2" s="790"/>
      <c r="H2" s="790"/>
      <c r="I2" s="790"/>
      <c r="J2" s="790"/>
      <c r="K2" s="790"/>
      <c r="L2" s="790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85" t="s">
        <v>7116</v>
      </c>
      <c r="B62" s="786"/>
      <c r="C62" s="786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91" t="s">
        <v>94</v>
      </c>
      <c r="B1" s="792"/>
      <c r="C1" s="792"/>
      <c r="D1" s="792"/>
      <c r="E1" s="792"/>
      <c r="F1" s="792"/>
      <c r="G1" s="792"/>
    </row>
    <row r="2" spans="1:9" ht="30.75" customHeight="1" x14ac:dyDescent="0.25">
      <c r="A2" s="791" t="s">
        <v>95</v>
      </c>
      <c r="B2" s="792"/>
      <c r="C2" s="792"/>
      <c r="D2" s="792"/>
      <c r="E2" s="792"/>
      <c r="F2" s="792"/>
      <c r="G2" s="792"/>
    </row>
    <row r="3" spans="1:9" ht="18.75" customHeight="1" x14ac:dyDescent="0.25">
      <c r="A3" s="796" t="s">
        <v>103</v>
      </c>
      <c r="B3" s="796" t="s">
        <v>7126</v>
      </c>
      <c r="C3" s="798" t="s">
        <v>7140</v>
      </c>
      <c r="D3" s="794" t="s">
        <v>7124</v>
      </c>
      <c r="E3" s="794" t="s">
        <v>7141</v>
      </c>
      <c r="F3" s="794" t="s">
        <v>7277</v>
      </c>
      <c r="G3" s="794" t="s">
        <v>7142</v>
      </c>
    </row>
    <row r="4" spans="1:9" ht="59.25" customHeight="1" x14ac:dyDescent="0.25">
      <c r="A4" s="797"/>
      <c r="B4" s="797"/>
      <c r="C4" s="799"/>
      <c r="D4" s="795"/>
      <c r="E4" s="795"/>
      <c r="F4" s="795"/>
      <c r="G4" s="795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800" t="s">
        <v>7276</v>
      </c>
      <c r="B26" s="801"/>
      <c r="C26" s="801"/>
      <c r="D26" s="801"/>
      <c r="E26" s="801"/>
      <c r="F26" s="802"/>
      <c r="G26" s="492">
        <f>SUM(G7:G25)</f>
        <v>45222819.086999997</v>
      </c>
    </row>
    <row r="27" spans="1:9" s="15" customFormat="1" ht="23.25" x14ac:dyDescent="0.35">
      <c r="A27" s="793"/>
      <c r="B27" s="793"/>
      <c r="C27" s="793"/>
      <c r="D27" s="793"/>
      <c r="E27" s="793"/>
      <c r="F27" s="793"/>
      <c r="G27" s="793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07" t="s">
        <v>7486</v>
      </c>
      <c r="B1" s="807"/>
      <c r="D1" s="803" t="s">
        <v>7473</v>
      </c>
      <c r="E1" s="803"/>
      <c r="G1" s="803" t="s">
        <v>7439</v>
      </c>
      <c r="H1" s="803"/>
      <c r="J1" s="803" t="s">
        <v>7434</v>
      </c>
      <c r="K1" s="803"/>
      <c r="M1" s="803" t="s">
        <v>7335</v>
      </c>
      <c r="N1" s="803"/>
      <c r="P1" s="803" t="s">
        <v>7336</v>
      </c>
      <c r="Q1" s="803"/>
      <c r="S1" s="803" t="s">
        <v>7332</v>
      </c>
      <c r="T1" s="803"/>
      <c r="V1" s="803" t="s">
        <v>7313</v>
      </c>
      <c r="W1" s="803"/>
      <c r="Y1" s="803" t="s">
        <v>7468</v>
      </c>
      <c r="Z1" s="803"/>
      <c r="AB1" s="803" t="s">
        <v>7314</v>
      </c>
      <c r="AC1" s="803"/>
      <c r="AE1" s="803" t="s">
        <v>7147</v>
      </c>
      <c r="AF1" s="803"/>
      <c r="AH1" s="803" t="s">
        <v>7121</v>
      </c>
      <c r="AI1" s="803"/>
      <c r="AK1" s="807" t="s">
        <v>7218</v>
      </c>
      <c r="AL1" s="807"/>
      <c r="AN1" s="808" t="s">
        <v>7220</v>
      </c>
      <c r="AO1" s="808"/>
      <c r="AP1" s="808"/>
      <c r="AR1" s="803" t="s">
        <v>7235</v>
      </c>
      <c r="AS1" s="803"/>
      <c r="AU1" s="803" t="s">
        <v>7230</v>
      </c>
      <c r="AV1" s="803"/>
      <c r="AX1" s="803" t="s">
        <v>7238</v>
      </c>
      <c r="AY1" s="803"/>
      <c r="BA1" s="803" t="s">
        <v>7252</v>
      </c>
      <c r="BB1" s="803"/>
      <c r="BD1" s="808" t="s">
        <v>87</v>
      </c>
      <c r="BE1" s="808"/>
      <c r="BF1" s="808"/>
      <c r="BH1" s="803" t="s">
        <v>7273</v>
      </c>
      <c r="BI1" s="803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04" t="s">
        <v>7161</v>
      </c>
      <c r="AV12" s="805"/>
      <c r="AW12" s="332"/>
      <c r="AX12" s="804" t="s">
        <v>7161</v>
      </c>
      <c r="AY12" s="805"/>
      <c r="AZ12" s="332"/>
      <c r="BA12" s="804" t="s">
        <v>7161</v>
      </c>
      <c r="BB12" s="805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04" t="s">
        <v>7161</v>
      </c>
      <c r="BI12" s="805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04" t="s">
        <v>7161</v>
      </c>
      <c r="AS13" s="805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04" t="s">
        <v>7161</v>
      </c>
      <c r="B15" s="805"/>
      <c r="C15" s="332"/>
      <c r="D15" s="804" t="s">
        <v>7161</v>
      </c>
      <c r="E15" s="805"/>
      <c r="F15" s="332"/>
      <c r="G15" s="804" t="s">
        <v>7161</v>
      </c>
      <c r="H15" s="805"/>
      <c r="I15" s="332"/>
      <c r="J15" s="804" t="s">
        <v>7161</v>
      </c>
      <c r="K15" s="805"/>
      <c r="L15" s="332"/>
      <c r="M15" s="804" t="s">
        <v>7161</v>
      </c>
      <c r="N15" s="805"/>
      <c r="O15" s="332"/>
      <c r="P15" s="804" t="s">
        <v>7161</v>
      </c>
      <c r="Q15" s="805"/>
      <c r="R15" s="332"/>
      <c r="S15" s="804" t="s">
        <v>7161</v>
      </c>
      <c r="T15" s="805"/>
      <c r="U15" s="332"/>
      <c r="V15" s="804" t="s">
        <v>7161</v>
      </c>
      <c r="W15" s="805"/>
      <c r="X15" s="332"/>
      <c r="Y15" s="804" t="s">
        <v>7161</v>
      </c>
      <c r="Z15" s="805"/>
      <c r="AA15" s="332"/>
      <c r="AB15" s="804" t="s">
        <v>7161</v>
      </c>
      <c r="AC15" s="805"/>
      <c r="AD15" s="332"/>
      <c r="AE15" s="804" t="s">
        <v>7161</v>
      </c>
      <c r="AF15" s="805"/>
      <c r="AG15" s="332"/>
      <c r="AH15" s="804" t="s">
        <v>7161</v>
      </c>
      <c r="AI15" s="805"/>
      <c r="AJ15" s="332"/>
      <c r="AK15" s="804" t="s">
        <v>7161</v>
      </c>
      <c r="AL15" s="805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06"/>
      <c r="BE18" s="806"/>
      <c r="BF18" s="806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06"/>
      <c r="AO20" s="806"/>
      <c r="AP20" s="806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52"/>
  <sheetViews>
    <sheetView zoomScaleNormal="100" zoomScaleSheetLayoutView="110" workbookViewId="0">
      <pane ySplit="1" topLeftCell="A341" activePane="bottomLeft" state="frozen"/>
      <selection pane="bottomLeft" activeCell="F368" sqref="F36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09" t="s">
        <v>122</v>
      </c>
      <c r="C4" s="810"/>
      <c r="D4" s="810"/>
      <c r="E4" s="810"/>
      <c r="F4" s="811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09" t="s">
        <v>122</v>
      </c>
      <c r="C7" s="810"/>
      <c r="D7" s="810"/>
      <c r="E7" s="810"/>
      <c r="F7" s="811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09" t="s">
        <v>122</v>
      </c>
      <c r="C9" s="810"/>
      <c r="D9" s="810"/>
      <c r="E9" s="810"/>
      <c r="F9" s="811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09" t="s">
        <v>122</v>
      </c>
      <c r="C10" s="810"/>
      <c r="D10" s="810"/>
      <c r="E10" s="810"/>
      <c r="F10" s="811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09" t="s">
        <v>122</v>
      </c>
      <c r="C11" s="810"/>
      <c r="D11" s="810"/>
      <c r="E11" s="810"/>
      <c r="F11" s="811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09" t="s">
        <v>122</v>
      </c>
      <c r="C18" s="810"/>
      <c r="D18" s="810"/>
      <c r="E18" s="810"/>
      <c r="F18" s="811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09" t="s">
        <v>122</v>
      </c>
      <c r="C19" s="810"/>
      <c r="D19" s="810"/>
      <c r="E19" s="810"/>
      <c r="F19" s="811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09" t="s">
        <v>122</v>
      </c>
      <c r="C20" s="810"/>
      <c r="D20" s="810"/>
      <c r="E20" s="810"/>
      <c r="F20" s="811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09" t="s">
        <v>122</v>
      </c>
      <c r="C26" s="810"/>
      <c r="D26" s="810"/>
      <c r="E26" s="810"/>
      <c r="F26" s="811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09" t="s">
        <v>122</v>
      </c>
      <c r="C31" s="810"/>
      <c r="D31" s="810"/>
      <c r="E31" s="810"/>
      <c r="F31" s="811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09" t="s">
        <v>122</v>
      </c>
      <c r="C36" s="810"/>
      <c r="D36" s="810"/>
      <c r="E36" s="810"/>
      <c r="F36" s="811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09" t="s">
        <v>122</v>
      </c>
      <c r="C37" s="810"/>
      <c r="D37" s="810"/>
      <c r="E37" s="810"/>
      <c r="F37" s="811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09" t="s">
        <v>122</v>
      </c>
      <c r="C43" s="810"/>
      <c r="D43" s="810"/>
      <c r="E43" s="810"/>
      <c r="F43" s="811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09" t="s">
        <v>122</v>
      </c>
      <c r="C44" s="810"/>
      <c r="D44" s="810"/>
      <c r="E44" s="810"/>
      <c r="F44" s="811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09" t="s">
        <v>122</v>
      </c>
      <c r="C46" s="810"/>
      <c r="D46" s="810"/>
      <c r="E46" s="810"/>
      <c r="F46" s="811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09" t="s">
        <v>122</v>
      </c>
      <c r="C49" s="810"/>
      <c r="D49" s="810"/>
      <c r="E49" s="810"/>
      <c r="F49" s="811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09" t="s">
        <v>122</v>
      </c>
      <c r="C50" s="810"/>
      <c r="D50" s="810"/>
      <c r="E50" s="810"/>
      <c r="F50" s="811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09" t="s">
        <v>122</v>
      </c>
      <c r="C69" s="810"/>
      <c r="D69" s="810"/>
      <c r="E69" s="810"/>
      <c r="F69" s="811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09" t="s">
        <v>122</v>
      </c>
      <c r="C82" s="810"/>
      <c r="D82" s="810"/>
      <c r="E82" s="810"/>
      <c r="F82" s="811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12" t="s">
        <v>7956</v>
      </c>
      <c r="B327" s="813"/>
      <c r="C327" s="813"/>
      <c r="D327" s="813"/>
      <c r="E327" s="813"/>
      <c r="F327" s="813"/>
      <c r="G327" s="813"/>
      <c r="H327" s="813"/>
      <c r="I327" s="813"/>
      <c r="J327" s="814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5"/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5"/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5"/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5"/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5"/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7312</v>
      </c>
      <c r="I349" s="433"/>
      <c r="J349" s="554">
        <v>45323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7312</v>
      </c>
      <c r="I350" s="433"/>
      <c r="J350" s="554">
        <v>45323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>
        <f>E348+E347+E346+E345+E344</f>
        <v>121305.60000000001</v>
      </c>
      <c r="F352" s="498"/>
      <c r="G352" s="741"/>
      <c r="H352" s="645"/>
      <c r="I352" s="433"/>
      <c r="J352" s="555"/>
    </row>
    <row r="353" spans="1:12" s="7" customFormat="1" ht="24" thickBot="1" x14ac:dyDescent="0.3">
      <c r="A353" s="812" t="s">
        <v>7955</v>
      </c>
      <c r="B353" s="813"/>
      <c r="C353" s="813"/>
      <c r="D353" s="813"/>
      <c r="E353" s="813"/>
      <c r="F353" s="813"/>
      <c r="G353" s="813"/>
      <c r="H353" s="813"/>
      <c r="I353" s="813"/>
      <c r="J353" s="814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7" si="50">E365+C365</f>
        <v>355950</v>
      </c>
      <c r="G365" s="554">
        <v>45323</v>
      </c>
      <c r="H365" s="494" t="s">
        <v>7312</v>
      </c>
      <c r="I365" s="740"/>
      <c r="J365" s="554">
        <v>45352</v>
      </c>
    </row>
    <row r="366" spans="1:12" s="7" customFormat="1" ht="15.75" x14ac:dyDescent="0.2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7312</v>
      </c>
      <c r="I366" s="740"/>
      <c r="J366" s="554">
        <v>45352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716"/>
      <c r="I367" s="433"/>
      <c r="J367" s="554">
        <v>45352</v>
      </c>
      <c r="L367" s="7" t="s">
        <v>7959</v>
      </c>
    </row>
    <row r="368" spans="1:12" s="7" customFormat="1" ht="15.75" x14ac:dyDescent="0.25">
      <c r="A368" s="699"/>
      <c r="B368" s="5"/>
      <c r="C368" s="11"/>
      <c r="D368" s="34"/>
      <c r="E368" s="11"/>
      <c r="F368" s="11"/>
      <c r="G368" s="554"/>
      <c r="H368" s="494"/>
      <c r="I368" s="433"/>
      <c r="J368" s="554"/>
    </row>
    <row r="369" spans="1:12" s="7" customFormat="1" ht="15.75" x14ac:dyDescent="0.25">
      <c r="A369" s="699"/>
      <c r="B369" s="5"/>
      <c r="C369" s="11"/>
      <c r="D369" s="34"/>
      <c r="E369" s="11"/>
      <c r="F369" s="11"/>
      <c r="G369" s="554"/>
      <c r="H369" s="494"/>
      <c r="I369" s="433"/>
      <c r="J369" s="554"/>
    </row>
    <row r="370" spans="1:12" s="7" customFormat="1" ht="15.75" x14ac:dyDescent="0.25">
      <c r="A370" s="699"/>
      <c r="B370" s="5"/>
      <c r="C370" s="11"/>
      <c r="D370" s="34"/>
      <c r="E370" s="11"/>
      <c r="F370" s="11"/>
      <c r="G370" s="554"/>
      <c r="H370" s="494"/>
      <c r="I370" s="433"/>
      <c r="J370" s="554"/>
    </row>
    <row r="371" spans="1:12" s="7" customFormat="1" ht="15.75" x14ac:dyDescent="0.25">
      <c r="A371" s="544">
        <v>1016</v>
      </c>
      <c r="B371" s="5" t="s">
        <v>121</v>
      </c>
      <c r="C371" s="11">
        <v>85000</v>
      </c>
      <c r="D371" s="34">
        <v>0.13</v>
      </c>
      <c r="E371" s="11">
        <f>D371*C371</f>
        <v>11050</v>
      </c>
      <c r="F371" s="11">
        <f>E371+C371</f>
        <v>96050</v>
      </c>
      <c r="G371" s="554"/>
      <c r="H371" s="494" t="s">
        <v>7312</v>
      </c>
      <c r="I371" s="433"/>
      <c r="J371" s="554"/>
      <c r="K371" s="38"/>
      <c r="L371" s="545" t="s">
        <v>7814</v>
      </c>
    </row>
    <row r="373" spans="1:12" s="7" customFormat="1" ht="15.75" x14ac:dyDescent="0.25">
      <c r="A373" s="6">
        <v>1019</v>
      </c>
      <c r="B373" s="5" t="s">
        <v>7675</v>
      </c>
      <c r="C373" s="11">
        <v>93096</v>
      </c>
      <c r="D373" s="34">
        <v>0.13</v>
      </c>
      <c r="E373" s="11">
        <f>D373*C373</f>
        <v>12102.48</v>
      </c>
      <c r="F373" s="11">
        <f>E373+C373</f>
        <v>105198.48</v>
      </c>
      <c r="G373" s="33"/>
      <c r="H373" s="494" t="s">
        <v>7312</v>
      </c>
      <c r="I373" s="614"/>
      <c r="J373" s="554"/>
      <c r="L373" s="7" t="s">
        <v>7758</v>
      </c>
    </row>
    <row r="375" spans="1:12" s="7" customFormat="1" ht="15.75" x14ac:dyDescent="0.25">
      <c r="A375" s="700"/>
      <c r="B375" s="5" t="s">
        <v>7886</v>
      </c>
      <c r="C375" s="712"/>
      <c r="D375" s="643"/>
      <c r="E375" s="644"/>
      <c r="F375" s="712"/>
      <c r="H375" s="666"/>
      <c r="I375" s="668"/>
      <c r="J375" s="691"/>
    </row>
    <row r="376" spans="1:12" s="7" customFormat="1" ht="15.75" x14ac:dyDescent="0.25">
      <c r="A376" s="40"/>
      <c r="H376" s="40"/>
      <c r="I376" s="433"/>
      <c r="J376" s="40"/>
    </row>
    <row r="377" spans="1:12" s="7" customFormat="1" ht="15.75" x14ac:dyDescent="0.25">
      <c r="A377" s="40"/>
      <c r="H377" s="40"/>
      <c r="I377" s="433"/>
      <c r="J377" s="40"/>
    </row>
    <row r="378" spans="1:12" s="7" customFormat="1" ht="15.75" x14ac:dyDescent="0.25">
      <c r="A378" s="6"/>
      <c r="B378" s="5"/>
      <c r="C378" s="11">
        <v>158000</v>
      </c>
      <c r="D378" s="34">
        <v>0.13</v>
      </c>
      <c r="E378" s="11">
        <f>D378*C378</f>
        <v>20540</v>
      </c>
      <c r="F378" s="11">
        <f>E378+C378</f>
        <v>178540</v>
      </c>
      <c r="G378" s="33"/>
      <c r="H378" s="494" t="s">
        <v>7312</v>
      </c>
      <c r="I378" s="432"/>
      <c r="J378" s="554"/>
      <c r="K378" s="5"/>
      <c r="L378" s="5" t="s">
        <v>7581</v>
      </c>
    </row>
    <row r="379" spans="1:12" s="7" customFormat="1" ht="15.75" x14ac:dyDescent="0.25">
      <c r="A379" s="40"/>
      <c r="H379" s="40"/>
      <c r="I379" s="433"/>
      <c r="J379" s="40"/>
    </row>
    <row r="380" spans="1:12" s="7" customFormat="1" ht="15.75" x14ac:dyDescent="0.25">
      <c r="A380" s="40"/>
      <c r="H380" s="40"/>
      <c r="I380" s="433"/>
      <c r="J380" s="40"/>
    </row>
    <row r="381" spans="1:12" s="7" customFormat="1" ht="15.75" x14ac:dyDescent="0.25">
      <c r="A381" s="40"/>
      <c r="H381" s="40"/>
      <c r="I381" s="433"/>
      <c r="J381" s="40"/>
    </row>
    <row r="382" spans="1:12" s="7" customFormat="1" ht="15.75" x14ac:dyDescent="0.25">
      <c r="A382" s="40"/>
      <c r="H382" s="40"/>
      <c r="I382" s="433"/>
      <c r="J382" s="40"/>
    </row>
    <row r="383" spans="1:12" s="7" customFormat="1" ht="15.75" x14ac:dyDescent="0.25">
      <c r="A383" s="40"/>
      <c r="H383" s="40"/>
      <c r="I383" s="433"/>
      <c r="J383" s="40"/>
    </row>
    <row r="384" spans="1:12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</sheetData>
  <autoFilter ref="A1:M269" xr:uid="{00000000-0001-0000-0400-000000000000}"/>
  <mergeCells count="21">
    <mergeCell ref="A353:J353"/>
    <mergeCell ref="A327:J327"/>
    <mergeCell ref="B46:F46"/>
    <mergeCell ref="B49:F49"/>
    <mergeCell ref="B50:F50"/>
    <mergeCell ref="B69:F69"/>
    <mergeCell ref="B82:F82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1:H324 H326 H328:H352 H354:H371 H373 H375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M15" sqref="M15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9" t="s">
        <v>7042</v>
      </c>
      <c r="B1" s="830"/>
      <c r="C1" s="830"/>
      <c r="D1" s="830"/>
      <c r="E1" s="831"/>
      <c r="G1" s="835" t="s">
        <v>7043</v>
      </c>
      <c r="H1" s="835"/>
      <c r="I1" s="835"/>
      <c r="J1" s="835"/>
      <c r="K1" s="333"/>
      <c r="L1" s="815" t="s">
        <v>7501</v>
      </c>
      <c r="M1" s="815"/>
      <c r="N1" s="815"/>
      <c r="O1" s="815"/>
      <c r="P1" s="815"/>
      <c r="R1" s="815" t="s">
        <v>7045</v>
      </c>
      <c r="S1" s="815"/>
      <c r="T1" s="815"/>
      <c r="U1" s="815"/>
    </row>
    <row r="2" spans="1:28" ht="28.15" customHeight="1" x14ac:dyDescent="0.25">
      <c r="A2" s="832"/>
      <c r="B2" s="833"/>
      <c r="C2" s="833"/>
      <c r="D2" s="833"/>
      <c r="E2" s="834"/>
      <c r="G2" s="835"/>
      <c r="H2" s="835"/>
      <c r="I2" s="835"/>
      <c r="J2" s="835"/>
      <c r="K2" s="333"/>
      <c r="L2" s="815"/>
      <c r="M2" s="815"/>
      <c r="N2" s="815"/>
      <c r="O2" s="815"/>
      <c r="P2" s="815"/>
      <c r="R2" s="815"/>
      <c r="S2" s="815"/>
      <c r="T2" s="815"/>
      <c r="U2" s="815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6" t="s">
        <v>7590</v>
      </c>
      <c r="O4" s="349" t="s">
        <v>7593</v>
      </c>
      <c r="P4" s="647" t="s">
        <v>7594</v>
      </c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6" t="s">
        <v>7590</v>
      </c>
      <c r="O5" s="349" t="s">
        <v>7592</v>
      </c>
      <c r="P5" s="647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6" t="s">
        <v>7590</v>
      </c>
      <c r="O6" s="349" t="s">
        <v>7591</v>
      </c>
      <c r="P6" s="647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6" t="s">
        <v>7590</v>
      </c>
      <c r="O7" s="349" t="s">
        <v>7654</v>
      </c>
      <c r="P7" s="647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6" t="s">
        <v>7590</v>
      </c>
      <c r="O8" s="349" t="s">
        <v>7734</v>
      </c>
      <c r="P8" s="647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6" t="s">
        <v>7590</v>
      </c>
      <c r="O9" s="349" t="s">
        <v>7757</v>
      </c>
      <c r="P9" s="647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6" t="s">
        <v>7590</v>
      </c>
      <c r="O10" s="349" t="s">
        <v>7838</v>
      </c>
      <c r="P10" s="647" t="s">
        <v>7837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646" t="s">
        <v>7590</v>
      </c>
      <c r="O11" s="349" t="s">
        <v>7950</v>
      </c>
      <c r="P11" s="647" t="s">
        <v>7951</v>
      </c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646" t="s">
        <v>7590</v>
      </c>
      <c r="O12" s="349" t="s">
        <v>7602</v>
      </c>
      <c r="P12" s="647" t="s">
        <v>7975</v>
      </c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646" t="s">
        <v>7590</v>
      </c>
      <c r="O13" s="349" t="s">
        <v>7602</v>
      </c>
      <c r="P13" s="647" t="s">
        <v>7975</v>
      </c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815" t="s">
        <v>7044</v>
      </c>
      <c r="M35" s="815"/>
      <c r="N35" s="815"/>
      <c r="O35" s="815"/>
      <c r="P35" s="815"/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29" t="s">
        <v>7042</v>
      </c>
      <c r="B36" s="830"/>
      <c r="C36" s="830"/>
      <c r="D36" s="830"/>
      <c r="E36" s="831"/>
      <c r="L36" s="815"/>
      <c r="M36" s="815"/>
      <c r="N36" s="815"/>
      <c r="O36" s="815"/>
      <c r="P36" s="815"/>
      <c r="W36">
        <v>26200</v>
      </c>
    </row>
    <row r="37" spans="1:31" ht="31.5" x14ac:dyDescent="0.25">
      <c r="A37" s="832"/>
      <c r="B37" s="833"/>
      <c r="C37" s="833"/>
      <c r="D37" s="833"/>
      <c r="E37" s="834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815" t="s">
        <v>7045</v>
      </c>
      <c r="S38" s="815"/>
      <c r="T38" s="815"/>
      <c r="U38" s="815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815"/>
      <c r="S39" s="815"/>
      <c r="T39" s="815"/>
      <c r="U39" s="815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15" t="s">
        <v>7081</v>
      </c>
      <c r="H44" s="815"/>
      <c r="I44" s="815"/>
      <c r="J44" s="815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15"/>
      <c r="H45" s="815"/>
      <c r="I45" s="815"/>
      <c r="J45" s="815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16" t="s">
        <v>7090</v>
      </c>
      <c r="H51" s="816"/>
      <c r="I51" s="816"/>
      <c r="J51" s="416">
        <f>J49+I48</f>
        <v>73164</v>
      </c>
      <c r="K51" s="415"/>
      <c r="L51" s="836" t="s">
        <v>7044</v>
      </c>
      <c r="M51" s="836"/>
      <c r="N51" s="836"/>
      <c r="O51" s="836"/>
      <c r="P51" s="836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815"/>
      <c r="M52" s="815"/>
      <c r="N52" s="815"/>
      <c r="O52" s="815"/>
      <c r="P52" s="815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29" t="s">
        <v>7068</v>
      </c>
      <c r="B53" s="830"/>
      <c r="C53" s="830"/>
      <c r="D53" s="830"/>
      <c r="E53" s="831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32"/>
      <c r="B54" s="833"/>
      <c r="C54" s="833"/>
      <c r="D54" s="833"/>
      <c r="E54" s="834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817" t="s">
        <v>7077</v>
      </c>
      <c r="B69" s="818"/>
      <c r="C69" s="818"/>
      <c r="D69" s="818"/>
      <c r="E69" s="819"/>
      <c r="R69" s="375"/>
      <c r="S69" s="395"/>
      <c r="U69" s="396"/>
    </row>
    <row r="70" spans="1:21" x14ac:dyDescent="0.25">
      <c r="A70" s="820"/>
      <c r="B70" s="821"/>
      <c r="C70" s="821"/>
      <c r="D70" s="821"/>
      <c r="E70" s="822"/>
      <c r="R70" s="815" t="s">
        <v>7045</v>
      </c>
      <c r="S70" s="815"/>
      <c r="T70" s="815"/>
      <c r="U70" s="815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815"/>
      <c r="S71" s="815"/>
      <c r="T71" s="815"/>
      <c r="U71" s="815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23">
        <v>30000</v>
      </c>
      <c r="U74" s="826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24"/>
      <c r="U75" s="827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25"/>
      <c r="U76" s="828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815" t="s">
        <v>7081</v>
      </c>
      <c r="M94" s="815"/>
      <c r="N94" s="815"/>
      <c r="O94" s="815"/>
      <c r="P94" s="815"/>
    </row>
    <row r="95" spans="1:21" x14ac:dyDescent="0.25">
      <c r="L95" s="815"/>
      <c r="M95" s="815"/>
      <c r="N95" s="815"/>
      <c r="O95" s="815"/>
      <c r="P95" s="815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816" t="s">
        <v>7090</v>
      </c>
      <c r="M101" s="816"/>
      <c r="N101" s="816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70:U71"/>
    <mergeCell ref="A69:E70"/>
    <mergeCell ref="T74:T76"/>
    <mergeCell ref="U74:U7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2024-03-18T11:37:45Z</dcterms:modified>
</cp:coreProperties>
</file>