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updateLinks="never" defaultThemeVersion="124226"/>
  <xr:revisionPtr revIDLastSave="0" documentId="13_ncr:1_{FAA24181-F169-4B1D-A4AF-734EDFB37C8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madina'!$A$2:$O$425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339" i="12" l="1"/>
  <c r="G338" i="12" l="1"/>
  <c r="O399" i="12"/>
  <c r="O398" i="12"/>
  <c r="O397" i="12"/>
  <c r="O396" i="12"/>
  <c r="O395" i="12"/>
  <c r="O394" i="12"/>
  <c r="O345" i="12" l="1"/>
  <c r="O344" i="12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C479" i="3" l="1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s="1"/>
  <c r="K431" i="3" l="1"/>
  <c r="C452" i="3" l="1"/>
  <c r="C454" i="3" s="1"/>
  <c r="E446" i="3"/>
  <c r="F446" i="3" s="1"/>
  <c r="E445" i="3"/>
  <c r="E449" i="3"/>
  <c r="F449" i="3" s="1"/>
  <c r="F445" i="3" l="1"/>
  <c r="C453" i="3"/>
  <c r="C456" i="3" s="1"/>
  <c r="C457" i="3" s="1"/>
  <c r="C458" i="3" l="1"/>
  <c r="F454" i="3"/>
  <c r="E473" i="3"/>
  <c r="F473" i="3" s="1"/>
  <c r="E472" i="3"/>
  <c r="F472" i="3" s="1"/>
  <c r="E444" i="3"/>
  <c r="F444" i="3" s="1"/>
  <c r="F455" i="3" l="1"/>
  <c r="H456" i="3" s="1"/>
  <c r="E448" i="3" l="1"/>
  <c r="H453" i="3" s="1"/>
  <c r="H454" i="3" s="1"/>
  <c r="H457" i="3" s="1"/>
  <c r="Q9" i="12" l="1"/>
  <c r="P9" i="12"/>
  <c r="P8" i="12"/>
  <c r="P11" i="12" l="1"/>
  <c r="E471" i="3" l="1"/>
  <c r="F471" i="3" s="1"/>
  <c r="E470" i="3"/>
  <c r="F470" i="3" s="1"/>
  <c r="E469" i="3" l="1"/>
  <c r="F469" i="3" s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H426" i="3" l="1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5" i="12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0" i="12" s="1"/>
  <c r="O341" i="12" s="1"/>
  <c r="O342" i="12" s="1"/>
  <c r="O343" i="12" s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P327" i="12"/>
  <c r="E320" i="3"/>
  <c r="O370" i="12" l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<sst xmlns="http://schemas.openxmlformats.org/spreadsheetml/2006/main" count="10093" uniqueCount="8083">
  <si>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</si>
  <si>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</si>
  <si>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</si>
  <si>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</si>
  <si>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</si>
  <si>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</si>
  <si>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</si>
  <si>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</si>
  <si>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</si>
  <si>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</si>
  <si>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</si>
  <si>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</si>
  <si>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</si>
  <si>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</si>
  <si>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</si>
  <si>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</si>
  <si>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</si>
  <si>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</si>
  <si>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</si>
  <si>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</si>
  <si>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</si>
  <si>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</si>
  <si>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</si>
  <si>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</si>
  <si>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</si>
  <si>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</si>
  <si>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</si>
  <si>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</si>
  <si>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</si>
  <si>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</si>
  <si>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</si>
  <si>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</si>
  <si>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</si>
  <si>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</si>
  <si>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</si>
  <si>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</si>
  <si>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</si>
  <si>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</si>
  <si>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</si>
  <si>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</si>
  <si>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</si>
  <si>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</si>
  <si>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</si>
  <si>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</si>
  <si>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</si>
  <si>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</si>
  <si>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</si>
  <si>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</si>
  <si>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</si>
  <si>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</si>
  <si>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</si>
  <si>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</si>
  <si>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</si>
  <si>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</si>
  <si>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</si>
  <si>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</si>
  <si>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</si>
  <si>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</si>
  <si>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</si>
  <si>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</si>
  <si>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</si>
  <si>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</si>
  <si>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</si>
  <si>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</si>
  <si>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</si>
  <si>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</si>
  <si>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</si>
  <si>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</si>
  <si>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</si>
  <si>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</si>
  <si>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</si>
  <si>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</si>
  <si>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</si>
  <si>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</si>
  <si>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</si>
  <si>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</si>
  <si>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</si>
  <si>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</si>
  <si>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</si>
  <si>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</si>
  <si>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</si>
  <si>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</si>
  <si>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</si>
  <si>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</si>
  <si>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</si>
  <si>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</si>
  <si>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</si>
  <si>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</si>
  <si>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</si>
  <si>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</si>
  <si>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</si>
  <si>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</si>
  <si>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</si>
  <si>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</si>
  <si>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</si>
  <si>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</si>
  <si>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</si>
  <si>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</si>
  <si>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</si>
  <si>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</si>
  <si>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</si>
  <si>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</si>
  <si>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</si>
  <si>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</si>
  <si>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</si>
  <si>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</si>
  <si>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</si>
  <si>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</si>
  <si>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</si>
  <si>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</si>
  <si>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</si>
  <si>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</si>
  <si>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</si>
  <si>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</si>
  <si>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</si>
  <si>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</si>
  <si>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</si>
  <si>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</si>
  <si>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</si>
  <si>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</si>
  <si>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</si>
  <si>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</si>
  <si>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</si>
  <si>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</si>
  <si>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</si>
  <si>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</si>
  <si>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</si>
  <si>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</si>
  <si>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</si>
  <si>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</si>
  <si>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</si>
  <si>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</si>
  <si>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</si>
  <si>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</si>
  <si>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</si>
  <si>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</si>
  <si>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</si>
  <si>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</si>
  <si>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</si>
  <si>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</si>
  <si>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</si>
  <si>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</si>
  <si>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</si>
  <si>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</si>
  <si>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</si>
  <si>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</si>
  <si>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</si>
  <si>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</si>
  <si>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</si>
  <si>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</si>
  <si>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</si>
  <si>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</si>
  <si>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</si>
  <si>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</si>
  <si>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</si>
  <si>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</si>
  <si>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</si>
  <si>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</si>
  <si>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</si>
  <si>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</si>
  <si>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</si>
  <si>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</si>
  <si>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</si>
  <si>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</si>
  <si>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</si>
  <si>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</si>
  <si>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</si>
  <si>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</si>
  <si>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</si>
  <si>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</si>
  <si>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</si>
  <si>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</si>
  <si>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</si>
  <si>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</si>
  <si>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</si>
  <si>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</si>
  <si>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</si>
  <si>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</si>
  <si>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</si>
  <si>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</si>
  <si>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</si>
  <si>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</si>
  <si>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</si>
  <si>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</si>
  <si>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</si>
  <si>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</si>
  <si>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</si>
  <si>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</si>
  <si>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</si>
  <si>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</si>
  <si>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</si>
  <si>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</si>
  <si>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</si>
  <si>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</si>
  <si>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</si>
  <si>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</si>
  <si>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</si>
  <si>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</si>
  <si>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</si>
  <si>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</si>
  <si>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</si>
  <si>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</si>
  <si>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</si>
  <si>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</si>
  <si>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</si>
  <si>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</si>
  <si>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</si>
  <si>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</si>
  <si>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</si>
  <si>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</si>
  <si>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</si>
  <si>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</si>
  <si>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</si>
  <si>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</si>
  <si>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</si>
  <si>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</si>
  <si>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</si>
  <si>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</si>
  <si>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</si>
  <si>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</si>
  <si>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</si>
  <si>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</si>
  <si>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</si>
  <si>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</si>
  <si>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</si>
  <si>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</si>
  <si>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</si>
  <si>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</si>
  <si>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</si>
  <si>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</si>
  <si>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</si>
  <si>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</si>
  <si>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</si>
  <si>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</si>
  <si>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</si>
  <si>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</si>
  <si>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</si>
  <si>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</si>
  <si>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</si>
  <si>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</si>
  <si>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</si>
  <si>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</si>
  <si>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</si>
  <si>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</si>
  <si>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</si>
  <si>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</si>
  <si>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</si>
  <si>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</si>
  <si>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</si>
  <si>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</si>
  <si>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</si>
  <si>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</si>
  <si>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</si>
  <si>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</si>
  <si>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</si>
  <si>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</si>
  <si>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</si>
  <si>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</si>
  <si>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</si>
  <si>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</si>
  <si>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</si>
  <si>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</si>
  <si>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</si>
  <si>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</si>
  <si>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</si>
  <si>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</si>
  <si>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</si>
  <si>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</si>
  <si>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</si>
  <si>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</si>
  <si>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</si>
  <si>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</si>
  <si>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</si>
  <si>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</si>
  <si>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</si>
  <si>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</si>
  <si>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</si>
  <si>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</si>
  <si>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</si>
  <si>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</si>
  <si>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</si>
  <si>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</si>
  <si>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</si>
  <si>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</si>
  <si>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</si>
  <si>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</si>
  <si>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</si>
  <si>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</si>
  <si>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</si>
  <si>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</si>
  <si>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</si>
  <si>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</si>
  <si>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</si>
  <si>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</si>
  <si>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</si>
  <si>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</si>
  <si>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</si>
  <si>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</si>
  <si>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</si>
  <si>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</si>
  <si>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</si>
  <si>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</si>
  <si>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</si>
  <si>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</si>
  <si>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</si>
  <si>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</si>
  <si>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</si>
  <si>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</si>
  <si>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</si>
  <si>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</si>
  <si>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</si>
  <si>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</si>
  <si>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</si>
  <si>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</si>
  <si>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</si>
  <si>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</si>
  <si>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</si>
  <si>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</si>
  <si>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</si>
  <si>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</si>
  <si>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</si>
  <si>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</si>
  <si>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</si>
  <si>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</si>
  <si>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</si>
  <si>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</si>
  <si>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</si>
  <si>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</si>
  <si>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</si>
  <si>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</si>
  <si>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</si>
  <si>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</si>
  <si>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</si>
  <si>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</si>
  <si>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</si>
  <si>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</si>
  <si>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</si>
  <si>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</si>
  <si>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</si>
  <si>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</si>
  <si>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</si>
  <si>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</si>
  <si>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</si>
  <si>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</si>
  <si>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</si>
  <si>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</si>
  <si>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</si>
  <si>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</si>
  <si>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</si>
  <si>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</si>
  <si>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</si>
  <si>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</si>
  <si>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</si>
  <si>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</si>
  <si>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</si>
  <si>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</si>
  <si>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</si>
  <si>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</si>
  <si>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</si>
  <si>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</si>
  <si>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</si>
  <si>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</si>
  <si>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</si>
  <si>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</si>
  <si>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</si>
  <si>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</si>
  <si>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</si>
  <si>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</si>
  <si>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</si>
  <si>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</si>
  <si>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</si>
  <si>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</si>
  <si>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</si>
  <si>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</si>
  <si>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</si>
  <si>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</si>
  <si>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</si>
  <si>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</si>
  <si>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</si>
  <si>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</si>
  <si>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</si>
  <si>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</si>
  <si>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</si>
  <si>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</si>
  <si>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</si>
  <si>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</si>
  <si>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</si>
  <si>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</si>
  <si>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</si>
  <si>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</si>
  <si>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</si>
  <si>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</si>
  <si>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</si>
  <si>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</si>
  <si>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</si>
  <si>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</si>
  <si>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</si>
  <si>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</si>
  <si>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</si>
  <si>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</si>
  <si>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</si>
  <si>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</si>
  <si>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</si>
  <si>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</si>
  <si>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</si>
  <si>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</si>
  <si>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</si>
  <si>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</si>
  <si>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</si>
  <si>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</si>
  <si>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</si>
  <si>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</si>
  <si>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</si>
  <si>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</si>
  <si>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</si>
  <si>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</si>
  <si>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</si>
  <si>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</si>
  <si>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</si>
  <si>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</si>
  <si>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</si>
  <si>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</si>
  <si>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</si>
  <si>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</si>
  <si>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</si>
  <si>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</si>
  <si>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</si>
  <si>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</si>
  <si>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</si>
  <si>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</si>
  <si>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</si>
  <si>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</si>
  <si>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</si>
  <si>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</si>
  <si>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</si>
  <si>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</si>
  <si>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</si>
  <si>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</si>
  <si>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</si>
  <si>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</si>
  <si>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</si>
  <si>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</si>
  <si>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</si>
  <si>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</si>
  <si>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</si>
  <si>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</si>
  <si>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</si>
  <si>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</si>
  <si>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</si>
  <si>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</si>
  <si>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</si>
  <si>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</si>
  <si>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</si>
  <si>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</si>
  <si>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</si>
  <si>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</si>
  <si>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</si>
  <si>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</si>
  <si>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</si>
  <si>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</si>
  <si>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</si>
  <si>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</si>
  <si>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</si>
  <si>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</si>
  <si>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</si>
  <si>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</si>
  <si>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</si>
  <si>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</si>
  <si>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</si>
  <si>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</si>
  <si>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</si>
  <si>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</si>
  <si>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</si>
  <si>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</si>
  <si>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</si>
  <si>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</si>
  <si>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</si>
  <si>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</si>
  <si>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</si>
  <si>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</si>
  <si>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</si>
  <si>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</si>
  <si>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</si>
  <si>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</si>
  <si>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</si>
  <si>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</si>
  <si>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</si>
  <si>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</si>
  <si>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</si>
  <si>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</si>
  <si>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</si>
  <si>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</si>
  <si>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</si>
  <si>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</si>
  <si>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</si>
  <si>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</si>
  <si>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</si>
  <si>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</si>
  <si>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</si>
  <si>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</si>
  <si>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</si>
  <si>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</si>
  <si>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</si>
  <si>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</si>
  <si>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</si>
  <si>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</si>
  <si>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</si>
  <si>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</si>
  <si>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</si>
  <si>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</si>
  <si>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</si>
  <si>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</si>
  <si>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</si>
  <si>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</si>
  <si>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</si>
  <si>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</si>
  <si>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</si>
  <si>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</si>
  <si>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</si>
  <si>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</si>
  <si>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</si>
  <si>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</si>
  <si>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</si>
  <si>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</si>
  <si>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</si>
  <si>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</si>
  <si>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</si>
  <si>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</si>
  <si>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</si>
  <si>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</si>
  <si>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</si>
  <si>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</si>
  <si>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</si>
  <si>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</si>
  <si>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</si>
  <si>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</si>
  <si>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</si>
  <si>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</si>
  <si>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</si>
  <si>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</si>
  <si>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</si>
  <si>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</si>
  <si>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</si>
  <si>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</si>
  <si>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</si>
  <si>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</si>
  <si>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</si>
  <si>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</si>
  <si>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</si>
  <si>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</si>
  <si>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</si>
  <si>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</si>
  <si>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</si>
  <si>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</si>
  <si>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</si>
  <si>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</si>
  <si>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</si>
  <si>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</si>
  <si>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</si>
  <si>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</si>
  <si>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</si>
  <si>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</si>
  <si>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</si>
  <si>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</si>
  <si>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</si>
  <si>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</si>
  <si>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</si>
  <si>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</si>
  <si>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</si>
  <si>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</si>
  <si>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</si>
  <si>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</si>
  <si>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</si>
  <si>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</si>
  <si>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</si>
  <si>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</si>
  <si>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</si>
  <si>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</si>
  <si>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</si>
  <si>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</si>
  <si>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</si>
  <si>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</si>
  <si>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</si>
  <si>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</si>
  <si>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</si>
  <si>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</si>
  <si>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</si>
  <si>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</si>
  <si>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</si>
  <si>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</si>
  <si>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</si>
  <si>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</si>
  <si>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</si>
  <si>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</si>
  <si>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</si>
  <si>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</si>
  <si>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</si>
  <si>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</si>
  <si>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</si>
  <si>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</si>
  <si>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</si>
  <si>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</si>
  <si>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</si>
  <si>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</si>
  <si>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</si>
  <si>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</si>
  <si>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</si>
  <si>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</si>
  <si>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</si>
  <si>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</si>
  <si>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</si>
  <si>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</si>
  <si>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</si>
  <si>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</si>
  <si>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</si>
  <si>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</si>
  <si>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</si>
  <si>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</si>
  <si>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</si>
  <si>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</si>
  <si>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</si>
  <si>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</si>
  <si>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</si>
  <si>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</si>
  <si>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</si>
  <si>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</si>
  <si>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</si>
  <si>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</si>
  <si>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</si>
  <si>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</si>
  <si>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</si>
  <si>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</si>
  <si>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</si>
  <si>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</si>
  <si>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</si>
  <si>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</si>
  <si>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</si>
  <si>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</si>
  <si>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</si>
  <si>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</si>
  <si>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</si>
  <si>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</si>
  <si>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</si>
  <si>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</si>
  <si>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</si>
  <si>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</si>
  <si>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</si>
  <si>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</si>
  <si>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</si>
  <si>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</si>
  <si>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</si>
  <si>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</si>
  <si>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</si>
  <si>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</si>
  <si>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</si>
  <si>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</si>
  <si>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</si>
  <si>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</si>
  <si>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</si>
  <si>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</si>
  <si>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</si>
  <si>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</si>
  <si>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</si>
  <si>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</si>
  <si>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</si>
  <si>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</si>
  <si>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</si>
  <si>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</si>
  <si>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</si>
  <si>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</si>
  <si>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</si>
  <si>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</si>
  <si>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</si>
  <si>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</si>
  <si>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</si>
  <si>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</si>
  <si>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</si>
  <si>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</si>
  <si>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</si>
  <si>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</si>
  <si>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</si>
  <si>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</si>
  <si>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</si>
  <si>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</si>
  <si>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</si>
  <si>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</si>
  <si>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</si>
  <si>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</si>
  <si>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</si>
  <si>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</si>
  <si>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</si>
  <si>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</si>
  <si>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</si>
  <si>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</si>
  <si>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</si>
  <si>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</si>
  <si>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</si>
  <si>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</si>
  <si>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</si>
  <si>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</si>
  <si>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</si>
  <si>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</si>
  <si>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</si>
  <si>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</si>
  <si>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</si>
  <si>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</si>
  <si>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</si>
  <si>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</si>
  <si>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</si>
  <si>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</si>
  <si>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</si>
  <si>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</si>
  <si>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</si>
  <si>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</si>
  <si>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</si>
  <si>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</si>
  <si>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</si>
  <si>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</si>
  <si>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</si>
  <si>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</si>
  <si>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</si>
  <si>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</si>
  <si>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</si>
  <si>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</si>
  <si>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</si>
  <si>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</si>
  <si>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</si>
  <si>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</si>
  <si>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</si>
  <si>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</si>
  <si>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</si>
  <si>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</si>
  <si>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</si>
  <si>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</si>
  <si>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</si>
  <si>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</si>
  <si>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</si>
  <si>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</si>
  <si>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</si>
  <si>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</si>
  <si>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</si>
  <si>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</si>
  <si>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</si>
  <si>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</si>
  <si>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</si>
  <si>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</si>
  <si>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</si>
  <si>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</si>
  <si>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</si>
  <si>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</si>
  <si>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</si>
  <si>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</si>
  <si>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</si>
  <si>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</si>
  <si>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</si>
  <si>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</si>
  <si>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</si>
  <si>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</si>
  <si>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</si>
  <si>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</si>
  <si>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</si>
  <si>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</si>
  <si>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</si>
  <si>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</si>
  <si>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</si>
  <si>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</si>
  <si>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</si>
  <si>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</si>
  <si>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</si>
  <si>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</si>
  <si>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</si>
  <si>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</si>
  <si>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</si>
  <si>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</si>
  <si>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</si>
  <si>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</si>
  <si>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</si>
  <si>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</si>
  <si>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</si>
  <si>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</si>
  <si>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</si>
  <si>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</si>
  <si>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</si>
  <si>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</si>
  <si>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</si>
  <si>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</si>
  <si>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</si>
  <si>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</si>
  <si>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</si>
  <si>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</si>
  <si>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</si>
  <si>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</si>
  <si>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</si>
  <si>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</si>
  <si>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</si>
  <si>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</si>
  <si>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</si>
  <si>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</si>
  <si>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</si>
  <si>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</si>
  <si>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</si>
  <si>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</si>
  <si>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</si>
  <si>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</si>
  <si>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</si>
  <si>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</si>
  <si>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</si>
  <si>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</si>
  <si>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</si>
  <si>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</si>
  <si>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</si>
  <si>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</si>
  <si>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</si>
  <si>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</si>
  <si>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</si>
  <si>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</si>
  <si>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</si>
  <si>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</si>
  <si>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</si>
  <si>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</si>
  <si>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</si>
  <si>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</si>
  <si>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</si>
  <si>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</si>
  <si>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</si>
  <si>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</si>
  <si>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</si>
  <si>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</si>
  <si>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</si>
  <si>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</si>
  <si>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</si>
  <si>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</si>
  <si>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</si>
  <si>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</si>
  <si>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</si>
  <si>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</si>
  <si>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</si>
  <si>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</si>
  <si>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</si>
  <si>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</si>
  <si>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</si>
  <si>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</si>
  <si>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</si>
  <si>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</si>
  <si>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</si>
  <si>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</si>
  <si>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</si>
  <si>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</si>
  <si>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</si>
  <si>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</si>
  <si>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</si>
  <si>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</si>
  <si>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</si>
  <si>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</si>
  <si>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</si>
  <si>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</si>
  <si>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</si>
  <si>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</si>
  <si>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</si>
  <si>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</si>
  <si>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</si>
  <si>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</si>
  <si>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</si>
  <si>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</si>
  <si>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</si>
  <si>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</si>
  <si>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</si>
  <si>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</si>
  <si>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</si>
  <si>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</si>
  <si>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</si>
  <si>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</si>
  <si>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</si>
  <si>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</si>
  <si>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</si>
  <si>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</si>
  <si>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</si>
  <si>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</si>
  <si>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</si>
  <si>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</si>
  <si>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</si>
  <si>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</si>
  <si>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</si>
  <si>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</si>
  <si>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</si>
  <si>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</si>
  <si>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</si>
  <si>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</si>
  <si>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</si>
  <si>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</si>
  <si>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</si>
  <si>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</si>
  <si>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</si>
  <si>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</si>
  <si>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</si>
  <si>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</si>
  <si>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</si>
  <si>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</si>
  <si>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</si>
  <si>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</si>
  <si>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</si>
  <si>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</si>
  <si>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</si>
  <si>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</si>
  <si>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</si>
  <si>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</si>
  <si>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</si>
  <si>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</si>
  <si>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</si>
  <si>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</si>
  <si>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</si>
  <si>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</si>
  <si>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</si>
  <si>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</si>
  <si>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</si>
  <si>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</si>
  <si>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</si>
  <si>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</si>
  <si>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</si>
  <si>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</si>
  <si>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</si>
  <si>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</si>
  <si>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</si>
  <si>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</si>
  <si>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</si>
  <si>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</si>
  <si>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</si>
  <si>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</si>
  <si>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</si>
  <si>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</si>
  <si>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</si>
  <si>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</si>
  <si>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</si>
  <si>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</si>
  <si>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</si>
  <si>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</si>
  <si>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</si>
  <si>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</si>
  <si>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</si>
  <si>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</si>
  <si>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</si>
  <si>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</si>
  <si>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</si>
  <si>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</si>
  <si>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</si>
  <si>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</si>
  <si>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</si>
  <si>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</si>
  <si>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</si>
  <si>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</si>
  <si>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</si>
  <si>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</si>
  <si>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</si>
  <si>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</si>
  <si>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</si>
  <si>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</si>
  <si>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</si>
  <si>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</si>
  <si>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</si>
  <si>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</si>
  <si>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</si>
  <si>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</si>
  <si>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</si>
  <si>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</si>
  <si>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</si>
  <si>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</si>
  <si>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</si>
  <si>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</si>
  <si>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</si>
  <si>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</si>
  <si>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</si>
  <si>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</si>
  <si>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</si>
  <si>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</si>
  <si>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</si>
  <si>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</si>
  <si>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</si>
  <si>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</si>
  <si>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</si>
  <si>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</si>
  <si>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</si>
  <si>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</si>
  <si>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</si>
  <si>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</si>
  <si>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</si>
  <si>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</si>
  <si>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</si>
  <si>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</si>
  <si>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</si>
  <si>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</si>
  <si>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</si>
  <si>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</si>
  <si>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</si>
  <si>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</si>
  <si>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</si>
  <si>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</si>
  <si>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</si>
  <si>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</si>
  <si>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</si>
  <si>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</si>
  <si>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</si>
  <si>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</si>
  <si>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</si>
  <si>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</si>
  <si>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</si>
  <si>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</si>
  <si>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</si>
  <si>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</si>
  <si>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</si>
  <si>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</si>
  <si>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</si>
  <si>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</si>
  <si>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</si>
  <si>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</si>
  <si>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</si>
  <si>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</si>
  <si>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</si>
  <si>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</si>
  <si>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</si>
  <si>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</si>
  <si>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</si>
  <si>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</si>
  <si>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</si>
  <si>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</si>
  <si>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</si>
  <si>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</si>
  <si>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</si>
  <si>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</si>
  <si>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</si>
  <si>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</si>
  <si>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</si>
  <si>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</si>
  <si>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</si>
  <si>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</si>
  <si>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</si>
  <si>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</si>
  <si>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</si>
  <si>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</si>
  <si>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</si>
  <si>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</si>
  <si>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</si>
  <si>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</si>
  <si>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</si>
  <si>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</si>
  <si>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</si>
  <si>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</si>
  <si>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</si>
  <si>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</si>
  <si>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</si>
  <si>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</si>
  <si>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</si>
  <si>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</si>
  <si>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</si>
  <si>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</si>
  <si>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</si>
  <si>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</si>
  <si>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</si>
  <si>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</si>
  <si>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</si>
  <si>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</si>
  <si>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</si>
  <si>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</si>
  <si>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</si>
  <si>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</si>
  <si>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</si>
  <si>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</si>
  <si>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</si>
  <si>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</si>
  <si>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</si>
  <si>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</si>
  <si>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</si>
  <si>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</si>
  <si>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</si>
  <si>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</si>
  <si>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</si>
  <si>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</si>
  <si>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</si>
  <si>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</si>
  <si>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</si>
  <si>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</si>
  <si>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</si>
  <si>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</si>
  <si>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</si>
  <si>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</si>
  <si>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</si>
  <si>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</si>
  <si>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</si>
  <si>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</si>
  <si>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</si>
  <si>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</si>
  <si>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</si>
  <si>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</si>
  <si>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</si>
  <si>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</si>
  <si>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</si>
  <si>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</si>
  <si>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</si>
  <si>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</si>
  <si>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</si>
  <si>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</si>
  <si>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</si>
  <si>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</si>
  <si>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</si>
  <si>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</si>
  <si>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</si>
  <si>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</si>
  <si>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</si>
  <si>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</si>
  <si>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</si>
  <si>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</si>
  <si>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</si>
  <si>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</si>
  <si>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</si>
  <si>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</si>
  <si>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</si>
  <si>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</si>
  <si>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</si>
  <si>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</si>
  <si>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</si>
  <si>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</si>
  <si>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</si>
  <si>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</si>
  <si>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</si>
  <si>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</si>
  <si>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</si>
  <si>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</si>
  <si>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</si>
  <si>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</si>
  <si>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</si>
  <si>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</si>
  <si>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</si>
  <si>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</si>
  <si>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</si>
  <si>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</si>
  <si>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</si>
  <si>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</si>
  <si>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</si>
  <si>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</si>
  <si>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</si>
  <si>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</si>
  <si>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</si>
  <si>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</si>
  <si>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</si>
  <si>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</si>
  <si>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</si>
  <si>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</si>
  <si>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</si>
  <si>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</si>
  <si>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</si>
  <si>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</si>
  <si>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</si>
  <si>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</si>
  <si>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</si>
  <si>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</si>
  <si>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</si>
  <si>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</si>
  <si>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</si>
  <si>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</si>
  <si>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</si>
  <si>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</si>
  <si>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</si>
  <si>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</si>
  <si>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</si>
  <si>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</si>
  <si>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</si>
  <si>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</si>
  <si>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</si>
  <si>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</si>
  <si>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</si>
  <si>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</si>
  <si>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</si>
  <si>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</si>
  <si>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</si>
  <si>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</si>
  <si>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</si>
  <si>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</si>
  <si>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</si>
  <si>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</si>
  <si>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</si>
  <si>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</si>
  <si>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</si>
  <si>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</si>
  <si>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</si>
  <si>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</si>
  <si>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</si>
  <si>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</si>
  <si>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</si>
  <si>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</si>
  <si>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</si>
  <si>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</si>
  <si>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</si>
  <si>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</si>
  <si>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</si>
  <si>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</si>
  <si>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</si>
  <si>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</si>
  <si>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</si>
  <si>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</si>
  <si>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</si>
  <si>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</si>
  <si>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</si>
  <si>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</si>
  <si>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</si>
  <si>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</si>
  <si>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</si>
  <si>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</si>
  <si>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</si>
  <si>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</si>
  <si>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</si>
  <si>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</si>
  <si>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</si>
  <si>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</si>
  <si>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</si>
  <si>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</si>
  <si>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</si>
  <si>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</si>
  <si>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</si>
  <si>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</si>
  <si>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</si>
  <si>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</si>
  <si>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</si>
  <si>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</si>
  <si>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</si>
  <si>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</si>
  <si>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</si>
  <si>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</si>
  <si>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</si>
  <si>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</si>
  <si>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</si>
  <si>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</si>
  <si>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</si>
  <si>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</si>
  <si>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</si>
  <si>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</si>
  <si>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</si>
  <si>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</si>
  <si>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</si>
  <si>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</si>
  <si>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</si>
  <si>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</si>
  <si>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</si>
  <si>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</si>
  <si>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</si>
  <si>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</si>
  <si>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</si>
  <si>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</si>
  <si>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</si>
  <si>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</si>
  <si>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</si>
  <si>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</si>
  <si>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</si>
  <si>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</si>
  <si>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</si>
  <si>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</si>
  <si>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</si>
  <si>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</si>
  <si>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</si>
  <si>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</si>
  <si>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</si>
  <si>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</si>
  <si>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</si>
  <si>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</si>
  <si>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</si>
  <si>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</si>
  <si>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</si>
  <si>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</si>
  <si>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</si>
  <si>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</si>
  <si>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</si>
  <si>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</si>
  <si>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</si>
  <si>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</si>
  <si>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</si>
  <si>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</si>
  <si>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</si>
  <si>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</si>
  <si>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</si>
  <si>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</si>
  <si>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</si>
  <si>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</si>
  <si>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</si>
  <si>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</si>
  <si>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</si>
  <si>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</si>
  <si>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</si>
  <si>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</si>
  <si>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</si>
  <si>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</si>
  <si>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</si>
  <si>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</si>
  <si>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</si>
  <si>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</si>
  <si>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</si>
  <si>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</si>
  <si>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</si>
  <si>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</si>
  <si>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</si>
  <si>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</si>
  <si>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</si>
  <si>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</si>
  <si>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</si>
  <si>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</si>
  <si>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</si>
  <si>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</si>
  <si>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</si>
  <si>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</si>
  <si>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</si>
  <si>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</si>
  <si>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</si>
  <si>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</si>
  <si>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</si>
  <si>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</si>
  <si>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</si>
  <si>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</si>
  <si>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</si>
  <si>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</si>
  <si>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</si>
  <si>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</si>
  <si>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</si>
  <si>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</si>
  <si>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</si>
  <si>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</si>
  <si>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</si>
  <si>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</si>
  <si>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</si>
  <si>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</si>
  <si>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</si>
  <si>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</si>
  <si>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</si>
  <si>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</si>
  <si>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</si>
  <si>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</si>
  <si>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</si>
  <si>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</si>
  <si>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</si>
  <si>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</si>
  <si>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</si>
  <si>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</si>
  <si>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</si>
  <si>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</si>
  <si>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</si>
  <si>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</si>
  <si>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</si>
  <si>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</si>
  <si>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</si>
  <si>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</si>
  <si>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</si>
  <si>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</si>
  <si>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</si>
  <si>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</si>
  <si>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</si>
  <si>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</si>
  <si>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</si>
  <si>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</si>
  <si>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</si>
  <si>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</si>
  <si>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</si>
  <si>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</si>
  <si>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</si>
  <si>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</si>
  <si>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</si>
  <si>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</si>
  <si>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</si>
  <si>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</si>
  <si>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</si>
  <si>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</si>
  <si>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</si>
  <si>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</si>
  <si>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</si>
  <si>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</si>
  <si>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</si>
  <si>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</si>
  <si>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</si>
  <si>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</si>
  <si>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</si>
  <si>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</si>
  <si>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</si>
  <si>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</si>
  <si>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</si>
  <si>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</si>
  <si>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</si>
  <si>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</si>
  <si>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</si>
  <si>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</si>
  <si>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</si>
  <si>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</si>
  <si>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</si>
  <si>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</si>
  <si>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</si>
  <si>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</si>
  <si>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</si>
  <si>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</si>
  <si>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</si>
  <si>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</si>
  <si>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</si>
  <si>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</si>
  <si>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</si>
  <si>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</si>
  <si>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</si>
  <si>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</si>
  <si>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</si>
  <si>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</si>
  <si>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</si>
  <si>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</si>
  <si>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</si>
  <si>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</si>
  <si>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</si>
  <si>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</si>
  <si>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</si>
  <si>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</si>
  <si>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</si>
  <si>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</si>
  <si>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</si>
  <si>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</si>
  <si>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</si>
  <si>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</si>
  <si>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</si>
  <si>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</si>
  <si>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</si>
  <si>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</si>
  <si>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</si>
  <si>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</si>
  <si>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</si>
  <si>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</si>
  <si>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</si>
  <si>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</si>
  <si>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</si>
  <si>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</si>
  <si>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</si>
  <si>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</si>
  <si>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</si>
  <si>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</si>
  <si>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</si>
  <si>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</si>
  <si>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</si>
  <si>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</si>
  <si>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</si>
  <si>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</si>
  <si>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</si>
  <si>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</si>
  <si>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</si>
  <si>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</si>
  <si>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</si>
  <si>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</si>
  <si>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</si>
  <si>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</si>
  <si>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</si>
  <si>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</si>
  <si>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</si>
  <si>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</si>
  <si>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</si>
  <si>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</si>
  <si>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</si>
  <si>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</si>
  <si>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</si>
  <si>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</si>
  <si>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</si>
  <si>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</si>
  <si>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</si>
  <si>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</si>
  <si>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</si>
  <si>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</si>
  <si>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</si>
  <si>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</si>
  <si>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</si>
  <si>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</si>
  <si>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</si>
  <si>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</si>
  <si>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</si>
  <si>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</si>
  <si>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</si>
  <si>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</si>
  <si>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</si>
  <si>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</si>
  <si>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</si>
  <si>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</si>
  <si>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</si>
  <si>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</si>
  <si>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</si>
  <si>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</si>
  <si>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</si>
  <si>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</si>
  <si>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</si>
  <si>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</si>
  <si>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</si>
  <si>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</si>
  <si>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</si>
  <si>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</si>
  <si>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</si>
  <si>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</si>
  <si>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</si>
  <si>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</si>
  <si>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</si>
  <si>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</si>
  <si>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</si>
  <si>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</si>
  <si>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</si>
  <si>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</si>
  <si>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</si>
  <si>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</si>
  <si>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</si>
  <si>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</si>
  <si>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</si>
  <si>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</si>
  <si>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</si>
  <si>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</si>
  <si>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</si>
  <si>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</si>
  <si>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</si>
  <si>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</si>
  <si>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</si>
  <si>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</si>
  <si>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</si>
  <si>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</si>
  <si>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</si>
  <si>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</si>
  <si>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</si>
  <si>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</si>
  <si>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</si>
  <si>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</si>
  <si>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</si>
  <si>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</si>
  <si>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</si>
  <si>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</si>
  <si>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</si>
  <si>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</si>
  <si>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</si>
  <si>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</si>
  <si>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</si>
  <si>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</si>
  <si>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</si>
  <si>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</si>
  <si>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</si>
  <si>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</si>
  <si>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</si>
  <si>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</si>
  <si>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</si>
  <si>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</si>
  <si>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</si>
  <si>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</si>
  <si>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</si>
  <si>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</si>
  <si>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</si>
  <si>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</si>
  <si>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</si>
  <si>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</si>
  <si>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</si>
  <si>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</si>
  <si>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</si>
  <si>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</si>
  <si>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</si>
  <si>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</si>
  <si>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</si>
  <si>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</si>
  <si>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</si>
  <si>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</si>
  <si>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</si>
  <si>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</si>
  <si>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</si>
  <si>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</si>
  <si>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</si>
  <si>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</si>
  <si>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</si>
  <si>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</si>
  <si>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</si>
  <si>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</si>
  <si>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</si>
  <si>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</si>
  <si>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</si>
  <si>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</si>
  <si>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</si>
  <si>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</si>
  <si>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</si>
  <si>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</si>
  <si>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</si>
  <si>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</si>
  <si>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</si>
  <si>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</si>
  <si>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</si>
  <si>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</si>
  <si>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</si>
  <si>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</si>
  <si>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</si>
  <si>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</si>
  <si>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</si>
  <si>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</si>
  <si>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</si>
  <si>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</si>
  <si>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</si>
  <si>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</si>
  <si>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</si>
  <si>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</si>
  <si>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</si>
  <si>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</si>
  <si>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</si>
  <si>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</si>
  <si>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</si>
  <si>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</si>
  <si>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</si>
  <si>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</si>
  <si>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</si>
  <si>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</si>
  <si>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</si>
  <si>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</si>
  <si>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</si>
  <si>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</si>
  <si>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</si>
  <si>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</si>
  <si>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</si>
  <si>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</si>
  <si>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</si>
  <si>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</si>
  <si>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</si>
  <si>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</si>
  <si>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</si>
  <si>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</si>
  <si>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</si>
  <si>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</si>
  <si>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</si>
  <si>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</si>
  <si>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</si>
  <si>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</si>
  <si>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</si>
  <si>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</si>
  <si>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</si>
  <si>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</si>
  <si>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</si>
  <si>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</si>
  <si>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</si>
  <si>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</si>
  <si>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</si>
  <si>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</si>
  <si>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</si>
  <si>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</si>
  <si>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</si>
  <si>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</si>
  <si>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</si>
  <si>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</si>
  <si>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</si>
  <si>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</si>
  <si>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</si>
  <si>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</si>
  <si>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</si>
  <si>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</si>
  <si>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</si>
  <si>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</si>
  <si>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</si>
  <si>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</si>
  <si>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</si>
  <si>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</si>
  <si>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</si>
  <si>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</si>
  <si>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</si>
  <si>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</si>
  <si>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</si>
  <si>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</si>
  <si>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</si>
  <si>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</si>
  <si>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</si>
  <si>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</si>
  <si>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</si>
  <si>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</si>
  <si>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</si>
  <si>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</si>
  <si>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</si>
  <si>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</si>
  <si>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</si>
  <si>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</si>
  <si>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</si>
  <si>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</si>
  <si>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</si>
  <si>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</si>
  <si>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</si>
  <si>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</si>
  <si>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</si>
  <si>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</si>
  <si>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</si>
  <si>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</si>
  <si>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</si>
  <si>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</si>
  <si>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</si>
  <si>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</si>
  <si>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</si>
  <si>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</si>
  <si>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</si>
  <si>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</si>
  <si>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</si>
  <si>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</si>
  <si>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</si>
  <si>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</si>
  <si>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</si>
  <si>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</si>
  <si>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</si>
  <si>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</si>
  <si>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</si>
  <si>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</si>
  <si>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</si>
  <si>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</si>
  <si>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</si>
  <si>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</si>
  <si>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</si>
  <si>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</si>
  <si>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</si>
  <si>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</si>
  <si>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</si>
  <si>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</si>
  <si>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</si>
  <si>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</si>
  <si>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</si>
  <si>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</si>
  <si>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</si>
  <si>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</si>
  <si>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</si>
  <si>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</si>
  <si>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</si>
  <si>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</si>
  <si>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</si>
  <si>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</si>
  <si>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</si>
  <si>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</si>
  <si>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</si>
  <si>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</si>
  <si>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</si>
  <si>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</si>
  <si>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</si>
  <si>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</si>
  <si>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</si>
  <si>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</si>
  <si>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</si>
  <si>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</si>
  <si>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</si>
  <si>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</si>
  <si>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</si>
  <si>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</si>
  <si>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</si>
  <si>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</si>
  <si>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</si>
  <si>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</si>
  <si>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</si>
  <si>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</si>
  <si>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</si>
  <si>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</si>
  <si>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</si>
  <si>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</si>
  <si>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</si>
  <si>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</si>
  <si>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</si>
  <si>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</si>
  <si>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</si>
  <si>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</si>
  <si>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</si>
  <si>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</si>
  <si>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</si>
  <si>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</si>
  <si>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</si>
  <si>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</si>
  <si>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</si>
  <si>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</si>
  <si>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</si>
  <si>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</si>
  <si>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</si>
  <si>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</si>
  <si>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</si>
  <si>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</si>
  <si>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</si>
  <si>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</si>
  <si>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</si>
  <si>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</si>
  <si>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</si>
  <si>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</si>
  <si>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</si>
  <si>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</si>
  <si>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</si>
  <si>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</si>
  <si>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</si>
  <si>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</si>
  <si>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</si>
  <si>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</si>
  <si>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</si>
  <si>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</si>
  <si>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</si>
  <si>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</si>
  <si>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</si>
  <si>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</si>
  <si>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</si>
  <si>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</si>
  <si>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</si>
  <si>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</si>
  <si>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</si>
  <si>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</si>
  <si>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</si>
  <si>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</si>
  <si>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</si>
  <si>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</si>
  <si>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</si>
  <si>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</si>
  <si>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</si>
  <si>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</si>
  <si>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</si>
  <si>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</si>
  <si>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</si>
  <si>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</si>
  <si>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</si>
  <si>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</si>
  <si>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</si>
  <si>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</si>
  <si>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</si>
  <si>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</si>
  <si>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</si>
  <si>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</si>
  <si>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</si>
  <si>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</si>
  <si>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</si>
  <si>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</si>
  <si>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</si>
  <si>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</si>
  <si>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</si>
  <si>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</si>
  <si>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</si>
  <si>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</si>
  <si>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</si>
  <si>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</si>
  <si>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</si>
  <si>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</si>
  <si>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</si>
  <si>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</si>
  <si>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</si>
  <si>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</si>
  <si>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</si>
  <si>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</si>
  <si>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</si>
  <si>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</si>
  <si>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</si>
  <si>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</si>
  <si>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</si>
  <si>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</si>
  <si>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</si>
  <si>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</si>
  <si>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</si>
  <si>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</si>
  <si>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</si>
  <si>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</si>
  <si>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</si>
  <si>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</si>
  <si>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</si>
  <si>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</si>
  <si>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</si>
  <si>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</si>
  <si>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</si>
  <si>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</si>
  <si>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</si>
  <si>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</si>
  <si>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</si>
  <si>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</si>
  <si>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</si>
  <si>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</si>
  <si>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</si>
  <si>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</si>
  <si>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</si>
  <si>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</si>
  <si>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</si>
  <si>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</si>
  <si>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</si>
  <si>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</si>
  <si>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</si>
  <si>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</si>
  <si>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</si>
  <si>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</si>
  <si>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</si>
  <si>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</si>
  <si>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</si>
  <si>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</si>
  <si>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</si>
  <si>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</si>
  <si>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</si>
  <si>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</si>
  <si>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</si>
  <si>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</si>
  <si>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</si>
  <si>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</si>
  <si>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</si>
  <si>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</si>
  <si>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</si>
  <si>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</si>
  <si>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</si>
  <si>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</si>
  <si>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</si>
  <si>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</si>
  <si>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</si>
  <si>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</si>
  <si>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</si>
  <si>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</si>
  <si>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</si>
  <si>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</si>
  <si>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</si>
  <si>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</si>
  <si>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</si>
  <si>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</si>
  <si>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</si>
  <si>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</si>
  <si>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</si>
  <si>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</si>
  <si>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</si>
  <si>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</si>
  <si>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</si>
  <si>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</si>
  <si>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</si>
  <si>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</si>
  <si>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</si>
  <si>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</si>
  <si>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</si>
  <si>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</si>
  <si>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</si>
  <si>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</si>
  <si>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</si>
  <si>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</si>
  <si>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</si>
  <si>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</si>
  <si>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</si>
  <si>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</si>
  <si>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</si>
  <si>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</si>
  <si>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</si>
  <si>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</si>
  <si>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</si>
  <si>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</si>
  <si>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</si>
  <si>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</si>
  <si>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</si>
  <si>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</si>
  <si>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</si>
  <si>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</si>
  <si>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</si>
  <si>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</si>
  <si>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</si>
  <si>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</si>
  <si>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</si>
  <si>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</si>
  <si>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</si>
  <si>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</si>
  <si>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</si>
  <si>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</si>
  <si>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</si>
  <si>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</si>
  <si>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</si>
  <si>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</si>
  <si>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</si>
  <si>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</si>
  <si>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</si>
  <si>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</si>
  <si>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</si>
  <si>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</si>
  <si>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</si>
  <si>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</si>
  <si>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</si>
  <si>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</si>
  <si>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</si>
  <si>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</si>
  <si>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</si>
  <si>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</si>
  <si>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</si>
  <si>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</si>
  <si>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</si>
  <si>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</si>
  <si>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</si>
  <si>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</si>
  <si>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</si>
  <si>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</si>
  <si>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</si>
  <si>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</si>
  <si>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</si>
  <si>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</si>
  <si>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</si>
  <si>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</si>
  <si>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</si>
  <si>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</si>
  <si>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</si>
  <si>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</si>
  <si>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</si>
  <si>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</si>
  <si>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</si>
  <si>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</si>
  <si>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</si>
  <si>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</si>
  <si>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</si>
  <si>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</si>
  <si>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</si>
  <si>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</si>
  <si>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</si>
  <si>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</si>
  <si>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</si>
  <si>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</si>
  <si>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</si>
  <si>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</si>
  <si>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</si>
  <si>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</si>
  <si>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</si>
  <si>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</si>
  <si>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</si>
  <si>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</si>
  <si>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</si>
  <si>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</si>
  <si>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</si>
  <si>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</si>
  <si>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</si>
  <si>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</si>
  <si>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</si>
  <si>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</si>
  <si>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</si>
  <si>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</si>
  <si>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</si>
  <si>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</si>
  <si>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</si>
  <si>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</si>
  <si>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</si>
  <si>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</si>
  <si>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</si>
  <si>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</si>
  <si>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</si>
  <si>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</si>
  <si>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</si>
  <si>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</si>
  <si>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</si>
  <si>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</si>
  <si>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</si>
  <si>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</si>
  <si>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</si>
  <si>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</si>
  <si>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</si>
  <si>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</si>
  <si>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</si>
  <si>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</si>
  <si>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</si>
  <si>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</si>
  <si>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</si>
  <si>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</si>
  <si>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</si>
  <si>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</si>
  <si>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</si>
  <si>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</si>
  <si>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</si>
  <si>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</si>
  <si>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</si>
  <si>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</si>
  <si>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</si>
  <si>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</si>
  <si>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</si>
  <si>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</si>
  <si>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</si>
  <si>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</si>
  <si>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</si>
  <si>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</si>
  <si>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</si>
  <si>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</si>
  <si>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</si>
  <si>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</si>
  <si>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</si>
  <si>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</si>
  <si>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</si>
  <si>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</si>
  <si>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</si>
  <si>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</si>
  <si>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</si>
  <si>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</si>
  <si>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</si>
  <si>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</si>
  <si>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</si>
  <si>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</si>
  <si>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</si>
  <si>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</si>
  <si>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</si>
  <si>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</si>
  <si>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</si>
  <si>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</si>
  <si>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</si>
  <si>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</si>
  <si>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</si>
  <si>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</si>
  <si>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</si>
  <si>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</si>
  <si>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</si>
  <si>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</si>
  <si>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</si>
  <si>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</si>
  <si>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</si>
  <si>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</si>
  <si>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</si>
  <si>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</si>
  <si>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</si>
  <si>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</si>
  <si>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</si>
  <si>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</si>
  <si>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</si>
  <si>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</si>
  <si>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</si>
  <si>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</si>
  <si>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</si>
  <si>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</si>
  <si>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</si>
  <si>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</si>
  <si>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</si>
  <si>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</si>
  <si>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</si>
  <si>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</si>
  <si>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</si>
  <si>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</si>
  <si>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</si>
  <si>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</si>
  <si>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</si>
  <si>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</si>
  <si>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</si>
  <si>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</si>
  <si>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</si>
  <si>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</si>
  <si>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</si>
  <si>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</si>
  <si>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</si>
  <si>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</si>
  <si>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</si>
  <si>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</si>
  <si>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</si>
  <si>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</si>
  <si>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</si>
  <si>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</si>
  <si>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</si>
  <si>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</si>
  <si>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</si>
  <si>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</si>
  <si>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</si>
  <si>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</si>
  <si>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</si>
  <si>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</si>
  <si>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</si>
  <si>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</si>
  <si>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</si>
  <si>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</si>
  <si>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</si>
  <si>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</si>
  <si>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</si>
  <si>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</si>
  <si>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</si>
  <si>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</si>
  <si>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</si>
  <si>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</si>
  <si>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</si>
  <si>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</si>
  <si>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</si>
  <si>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</si>
  <si>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</si>
  <si>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</si>
  <si>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</si>
  <si>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</si>
  <si>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</si>
  <si>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</si>
  <si>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</si>
  <si>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</si>
  <si>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</si>
  <si>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</si>
  <si>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</si>
  <si>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</si>
  <si>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</si>
  <si>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</si>
  <si>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</si>
  <si>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</si>
  <si>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</si>
  <si>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</si>
  <si>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</si>
  <si>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</si>
  <si>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</si>
  <si>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</si>
  <si>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</si>
  <si>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</si>
  <si>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</si>
  <si>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</si>
  <si>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</si>
  <si>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</si>
  <si>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</si>
  <si>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</si>
  <si>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</si>
  <si>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</si>
  <si>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</si>
  <si>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</si>
  <si>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</si>
  <si>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</si>
  <si>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</si>
  <si>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</si>
  <si>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</si>
  <si>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</si>
  <si>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</si>
  <si>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</si>
  <si>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</si>
  <si>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</si>
  <si>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</si>
  <si>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</si>
  <si>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</si>
  <si>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</si>
  <si>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</si>
  <si>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</si>
  <si>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</si>
  <si>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</si>
  <si>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</si>
  <si>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</si>
  <si>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</si>
  <si>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</si>
  <si>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</si>
  <si>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</si>
  <si>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</si>
  <si>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</si>
  <si>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</si>
  <si>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</si>
  <si>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</si>
  <si>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</si>
  <si>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</si>
  <si>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</si>
  <si>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</si>
  <si>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</si>
  <si>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</si>
  <si>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</si>
  <si>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</si>
  <si>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</si>
  <si>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</si>
  <si>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</si>
  <si>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</si>
  <si>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</si>
  <si>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</si>
  <si>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</si>
  <si>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</si>
  <si>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</si>
  <si>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</si>
  <si>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</si>
  <si>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</si>
  <si>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</si>
  <si>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</si>
  <si>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</si>
  <si>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</si>
  <si>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</si>
  <si>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</si>
  <si>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</si>
  <si>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</si>
  <si>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</si>
  <si>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</si>
  <si>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</si>
  <si>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</si>
  <si>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</si>
  <si>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</si>
  <si>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</si>
  <si>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</si>
  <si>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</si>
  <si>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</si>
  <si>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</si>
  <si>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</si>
  <si>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</si>
  <si>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</si>
  <si>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</si>
  <si>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</si>
  <si>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</si>
  <si>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</si>
  <si>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</si>
  <si>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</si>
  <si>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</si>
  <si>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</si>
  <si>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</si>
  <si>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</si>
  <si>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</si>
  <si>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</si>
  <si>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</si>
  <si>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</si>
  <si>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</si>
  <si>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</si>
  <si>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</si>
  <si>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</si>
  <si>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</si>
  <si>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</si>
  <si>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</si>
  <si>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</si>
  <si>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</si>
  <si>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</si>
  <si>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</si>
  <si>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</si>
  <si>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</si>
  <si>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</si>
  <si>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</si>
  <si>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</si>
  <si>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</si>
  <si>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</si>
  <si>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</si>
  <si>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</si>
  <si>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</si>
  <si>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</si>
  <si>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</si>
  <si>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</si>
  <si>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</si>
  <si>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</si>
  <si>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</si>
  <si>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</si>
  <si>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</si>
  <si>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</si>
  <si>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</si>
  <si>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</si>
  <si>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</si>
  <si>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</si>
  <si>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</si>
  <si>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</si>
  <si>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</si>
  <si>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</si>
  <si>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</si>
  <si>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</si>
  <si>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</si>
  <si>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</si>
  <si>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</si>
  <si>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</si>
  <si>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</si>
  <si>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</si>
  <si>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</si>
  <si>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</si>
  <si>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</si>
  <si>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</si>
  <si>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</si>
  <si>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</si>
  <si>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</si>
  <si>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</si>
  <si>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</si>
  <si>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</si>
  <si>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</si>
  <si>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</si>
  <si>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</si>
  <si>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</si>
  <si>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</si>
  <si>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</si>
  <si>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</si>
  <si>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</si>
  <si>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</si>
  <si>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</si>
  <si>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</si>
  <si>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</si>
  <si>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</si>
  <si>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</si>
  <si>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</si>
  <si>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</si>
  <si>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</si>
  <si>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</si>
  <si>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</si>
  <si>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</si>
  <si>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</si>
  <si>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</si>
  <si>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</si>
  <si>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</si>
  <si>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</si>
  <si>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</si>
  <si>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</si>
  <si>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</si>
  <si>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</si>
  <si>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</si>
  <si>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</si>
  <si>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</si>
  <si>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</si>
  <si>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</si>
  <si>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</si>
  <si>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</si>
  <si>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</si>
  <si>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</si>
  <si>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</si>
  <si>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</si>
  <si>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</si>
  <si>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</si>
  <si>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</si>
  <si>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</si>
  <si>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</si>
  <si>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</si>
  <si>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</si>
  <si>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</si>
  <si>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</si>
  <si>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</si>
  <si>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</si>
  <si>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</si>
  <si>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</si>
  <si>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</si>
  <si>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</si>
  <si>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</si>
  <si>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</si>
  <si>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</si>
  <si>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</si>
  <si>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</si>
  <si>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</si>
  <si>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</si>
  <si>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</si>
  <si>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</si>
  <si>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</si>
  <si>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</si>
  <si>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</si>
  <si>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</si>
  <si>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</si>
  <si>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</si>
  <si>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</si>
  <si>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</si>
  <si>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</si>
  <si>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</si>
  <si>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</si>
  <si>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</si>
  <si>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</si>
  <si>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</si>
  <si>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</si>
  <si>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</si>
  <si>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</si>
  <si>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</si>
  <si>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</si>
  <si>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</si>
  <si>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</si>
  <si>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</si>
  <si>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</si>
  <si>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</si>
  <si>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</si>
  <si>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</si>
  <si>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</si>
  <si>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</si>
  <si>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</si>
  <si>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</si>
  <si>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</si>
  <si>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</si>
  <si>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</si>
  <si>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</si>
  <si>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</si>
  <si>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</si>
  <si>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</si>
  <si>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</si>
  <si>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</si>
  <si>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</si>
  <si>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</si>
  <si>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</si>
  <si>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</si>
  <si>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</si>
  <si>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</si>
  <si>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</si>
  <si>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</si>
  <si>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</si>
  <si>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</si>
  <si>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</si>
  <si>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</si>
  <si>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</si>
  <si>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</si>
  <si>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</si>
  <si>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</si>
  <si>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</si>
  <si>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</si>
  <si>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</si>
  <si>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</si>
  <si>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</si>
  <si>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</si>
  <si>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</si>
  <si>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</si>
  <si>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</si>
  <si>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</si>
  <si>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</si>
  <si>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</si>
  <si>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</si>
  <si>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</si>
  <si>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</si>
  <si>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</si>
  <si>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</si>
  <si>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</si>
  <si>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</si>
  <si>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</si>
  <si>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</si>
  <si>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</si>
  <si>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</si>
  <si>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</si>
  <si>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</si>
  <si>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</si>
  <si>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</si>
  <si>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</si>
  <si>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</si>
  <si>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</si>
  <si>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</si>
  <si>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</si>
  <si>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</si>
  <si>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</si>
  <si>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</si>
  <si>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</si>
  <si>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</si>
  <si>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</si>
  <si>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</si>
  <si>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</si>
  <si>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</si>
  <si>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</si>
  <si>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</si>
  <si>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</si>
  <si>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</si>
  <si>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</si>
  <si>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</si>
  <si>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</si>
  <si>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</si>
  <si>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</si>
  <si>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</si>
  <si>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</si>
  <si>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</si>
  <si>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</si>
  <si>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</si>
  <si>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</si>
  <si>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</si>
  <si>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</si>
  <si>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</si>
  <si>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</si>
  <si>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</si>
  <si>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</si>
  <si>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</si>
  <si>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</si>
  <si>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</si>
  <si>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</si>
  <si>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</si>
  <si>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</si>
  <si>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</si>
  <si>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</si>
  <si>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</si>
  <si>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</si>
  <si>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</si>
  <si>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</si>
  <si>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</si>
  <si>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</si>
  <si>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</si>
  <si>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</si>
  <si>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</si>
  <si>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</si>
  <si>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</si>
  <si>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</si>
  <si>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</si>
  <si>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</si>
  <si>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</si>
  <si>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</si>
  <si>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</si>
  <si>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</si>
  <si>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</si>
  <si>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</si>
  <si>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</si>
  <si>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</si>
  <si>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</si>
  <si>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</si>
  <si>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</si>
  <si>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</si>
  <si>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</si>
  <si>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</si>
  <si>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</si>
  <si>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</si>
  <si>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</si>
  <si>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</si>
  <si>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</si>
  <si>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</si>
  <si>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</si>
  <si>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</si>
  <si>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</si>
  <si>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</si>
  <si>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</si>
  <si>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</si>
  <si>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</si>
  <si>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</si>
  <si>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</si>
  <si>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</si>
  <si>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</si>
  <si>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</si>
  <si>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</si>
  <si>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</si>
  <si>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</si>
  <si>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</si>
  <si>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</si>
  <si>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</si>
  <si>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</si>
  <si>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</si>
  <si>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</si>
  <si>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</si>
  <si>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</si>
  <si>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</si>
  <si>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</si>
  <si>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</si>
  <si>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</si>
  <si>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</si>
  <si>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</si>
  <si>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</si>
  <si>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</si>
  <si>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</si>
  <si>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</si>
  <si>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</si>
  <si>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</si>
  <si>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</si>
  <si>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</si>
  <si>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</si>
  <si>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</si>
  <si>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</si>
  <si>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</si>
  <si>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</si>
  <si>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</si>
  <si>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</si>
  <si>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</si>
  <si>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</si>
  <si>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</si>
  <si>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</si>
  <si>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</si>
  <si>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</si>
  <si>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</si>
  <si>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</si>
  <si>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</si>
  <si>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</si>
  <si>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</si>
  <si>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</si>
  <si>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</si>
  <si>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</si>
  <si>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</si>
  <si>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</si>
  <si>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</si>
  <si>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</si>
  <si>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</si>
  <si>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</si>
  <si>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</si>
  <si>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</si>
  <si>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</si>
  <si>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</si>
  <si>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</si>
  <si>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</si>
  <si>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</si>
  <si>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</si>
  <si>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</si>
  <si>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</si>
  <si>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</si>
  <si>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</si>
  <si>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</si>
  <si>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</si>
  <si>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</si>
  <si>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</si>
  <si>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</si>
  <si>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</si>
  <si>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</si>
  <si>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</si>
  <si>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</si>
  <si>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</si>
  <si>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</si>
  <si>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</si>
  <si>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</si>
  <si>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</si>
  <si>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</si>
  <si>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</si>
  <si>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</si>
  <si>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</si>
  <si>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</si>
  <si>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</si>
  <si>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</si>
  <si>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</si>
  <si>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</si>
  <si>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</si>
  <si>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</si>
  <si>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</si>
  <si>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</si>
  <si>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</si>
  <si>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</si>
  <si>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</si>
  <si>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</si>
  <si>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</si>
  <si>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</si>
  <si>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</si>
  <si>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</si>
  <si>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</si>
  <si>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</si>
  <si>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</si>
  <si>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</si>
  <si>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</si>
  <si>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</si>
  <si>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</si>
  <si>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</si>
  <si>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</si>
  <si>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</si>
  <si>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</si>
  <si>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</si>
  <si>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</si>
  <si>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</si>
  <si>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</si>
  <si>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</si>
  <si>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</si>
  <si>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</si>
  <si>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</si>
  <si>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</si>
  <si>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</si>
  <si>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</si>
  <si>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</si>
  <si>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</si>
  <si>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</si>
  <si>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</si>
  <si>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</si>
  <si>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</si>
  <si>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</si>
  <si>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</si>
  <si>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</si>
  <si>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</si>
  <si>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</si>
  <si>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</si>
  <si>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</si>
  <si>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</si>
  <si>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</si>
  <si>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</si>
  <si>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</si>
  <si>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</si>
  <si>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</si>
  <si>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</si>
  <si>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</si>
  <si>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</si>
  <si>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</si>
  <si>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</si>
  <si>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</si>
  <si>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</si>
  <si>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</si>
  <si>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</si>
  <si>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</si>
  <si>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</si>
  <si>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</si>
  <si>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</si>
  <si>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</si>
  <si>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</si>
  <si>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</si>
  <si>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</si>
  <si>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</si>
  <si>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</si>
  <si>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</si>
  <si>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</si>
  <si>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</si>
  <si>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</si>
  <si>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</si>
  <si>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</si>
  <si>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</si>
  <si>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</si>
  <si>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</si>
  <si>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</si>
  <si>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</si>
  <si>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</si>
  <si>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</si>
  <si>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</si>
  <si>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</si>
  <si>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</si>
  <si>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</si>
  <si>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</si>
  <si>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</si>
  <si>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</si>
  <si>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</si>
  <si>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</si>
  <si>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</si>
  <si>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</si>
  <si>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</si>
  <si>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</si>
  <si>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</si>
  <si>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</si>
  <si>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</si>
  <si>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</si>
  <si>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</si>
  <si>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</si>
  <si>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</si>
  <si>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</si>
  <si>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</si>
  <si>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</si>
  <si>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</si>
  <si>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</si>
  <si>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</si>
  <si>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</si>
  <si>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</si>
  <si>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</si>
  <si>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</si>
  <si>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</si>
  <si>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</si>
  <si>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</si>
  <si>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</si>
  <si>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</si>
  <si>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</si>
  <si>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</si>
  <si>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</si>
  <si>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</si>
  <si>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</si>
  <si>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</si>
  <si>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</si>
  <si>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</si>
  <si>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</si>
  <si>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</si>
  <si>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</si>
  <si>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</si>
  <si>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</si>
  <si>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</si>
  <si>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</si>
  <si>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</si>
  <si>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</si>
  <si>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</si>
  <si>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</si>
  <si>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</si>
  <si>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</si>
  <si>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</si>
  <si>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</si>
  <si>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</si>
  <si>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</si>
  <si>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</si>
  <si>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</si>
  <si>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</si>
  <si>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</si>
  <si>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</si>
  <si>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</si>
  <si>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</si>
  <si>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</si>
  <si>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</si>
  <si>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</si>
  <si>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</si>
  <si>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</si>
  <si>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</si>
  <si>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</si>
  <si>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</si>
  <si>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</si>
  <si>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</si>
  <si>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</si>
  <si>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</si>
  <si>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</si>
  <si>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</si>
  <si>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</si>
  <si>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</si>
  <si>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</si>
  <si>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</si>
  <si>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</si>
  <si>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</si>
  <si>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</si>
  <si>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</si>
  <si>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</si>
  <si>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</si>
  <si>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</si>
  <si>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</si>
  <si>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</si>
  <si>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</si>
  <si>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</si>
  <si>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</si>
  <si>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</si>
  <si>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</si>
  <si>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</si>
  <si>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</si>
  <si>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</si>
  <si>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</si>
  <si>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</si>
  <si>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</si>
  <si>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</si>
  <si>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</si>
  <si>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</si>
  <si>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</si>
  <si>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</si>
  <si>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</si>
  <si>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</si>
  <si>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</si>
  <si>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</si>
  <si>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</si>
  <si>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</si>
  <si>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</si>
  <si>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</si>
  <si>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</si>
  <si>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</si>
  <si>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</si>
  <si>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</si>
  <si>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</si>
  <si>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</si>
  <si>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</si>
  <si>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</si>
  <si>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</si>
  <si>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</si>
  <si>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</si>
  <si>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</si>
  <si>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</si>
  <si>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</si>
  <si>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</si>
  <si>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</si>
  <si>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</si>
  <si>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</si>
  <si>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</si>
  <si>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</si>
  <si>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</si>
  <si>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</si>
  <si>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</si>
  <si>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</si>
  <si>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</si>
  <si>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</si>
  <si>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</si>
  <si>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</si>
  <si>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</si>
  <si>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</si>
  <si>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</si>
  <si>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</si>
  <si>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</si>
  <si>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</si>
  <si>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</si>
  <si>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</si>
  <si>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</si>
  <si>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</si>
  <si>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</si>
  <si>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</si>
  <si>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</si>
  <si>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</si>
  <si>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</si>
  <si>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</si>
  <si>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</si>
  <si>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</si>
  <si>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</si>
  <si>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</si>
  <si>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</si>
  <si>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</si>
  <si>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</si>
  <si>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</si>
  <si>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</si>
  <si>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</si>
  <si>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</si>
  <si>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</si>
  <si>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</si>
  <si>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</si>
  <si>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</si>
  <si>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</si>
  <si>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</si>
  <si>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</si>
  <si>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</si>
  <si>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</si>
  <si>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</si>
  <si>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</si>
  <si>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</si>
  <si>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</si>
  <si>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</si>
  <si>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</si>
  <si>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</si>
  <si>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</si>
  <si>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</si>
  <si>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</si>
  <si>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</si>
  <si>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</si>
  <si>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</si>
  <si>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</si>
  <si>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</si>
  <si>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</si>
  <si>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</si>
  <si>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</si>
  <si>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</si>
  <si>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</si>
  <si>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</si>
  <si>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</si>
  <si>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</si>
  <si>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</si>
  <si>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</si>
  <si>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</si>
  <si>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</si>
  <si>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</si>
  <si>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</si>
  <si>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</si>
  <si>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</si>
  <si>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</si>
  <si>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</si>
  <si>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</si>
  <si>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</si>
  <si>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</si>
  <si>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</si>
  <si>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</si>
  <si>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</si>
  <si>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</si>
  <si>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</si>
  <si>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</si>
  <si>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</si>
  <si>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</si>
  <si>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</si>
  <si>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</si>
  <si>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</si>
  <si>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</si>
  <si>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</si>
  <si>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</si>
  <si>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</si>
  <si>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</si>
  <si>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</si>
  <si>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</si>
  <si>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</si>
  <si>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</si>
  <si>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</si>
  <si>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</si>
  <si>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</si>
  <si>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</si>
  <si>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</si>
  <si>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</si>
  <si>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</si>
  <si>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</si>
  <si>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</si>
  <si>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</si>
  <si>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</si>
  <si>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</si>
  <si>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</si>
  <si>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</si>
  <si>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</si>
  <si>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</si>
  <si>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</si>
  <si>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</si>
  <si>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</si>
  <si>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</si>
  <si>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</si>
  <si>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</si>
  <si>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</si>
  <si>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</si>
  <si>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</si>
  <si>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</si>
  <si>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</si>
  <si>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</si>
  <si>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</si>
  <si>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</si>
  <si>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</si>
  <si>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</si>
  <si>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</si>
  <si>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</si>
  <si>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</si>
  <si>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</si>
  <si>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</si>
  <si>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</si>
  <si>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</si>
  <si>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</si>
  <si>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</si>
  <si>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</si>
  <si>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</si>
  <si>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</si>
  <si>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</si>
  <si>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</si>
  <si>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</si>
  <si>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</si>
  <si>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</si>
  <si>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</si>
  <si>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</si>
  <si>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</si>
  <si>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</si>
  <si>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</si>
  <si>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</si>
  <si>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</si>
  <si>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</si>
  <si>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</si>
  <si>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</si>
  <si>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</si>
  <si>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</si>
  <si>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</si>
  <si>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</si>
  <si>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</si>
  <si>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</si>
  <si>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</si>
  <si>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</si>
  <si>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</si>
  <si>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</si>
  <si>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</si>
  <si>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</si>
  <si>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</si>
  <si>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</si>
  <si>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</si>
  <si>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</si>
  <si>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</si>
  <si>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</si>
  <si>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</si>
  <si>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</si>
  <si>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</si>
  <si>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</si>
  <si>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</si>
  <si>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</si>
  <si>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</si>
  <si>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</si>
  <si>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</si>
  <si>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</si>
  <si>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</si>
  <si>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</si>
  <si>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</si>
  <si>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</si>
  <si>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</si>
  <si>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</si>
  <si>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</si>
  <si>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</si>
  <si>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</si>
  <si>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</si>
  <si>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</si>
  <si>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</si>
  <si>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</si>
  <si>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</si>
  <si>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</si>
  <si>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</si>
  <si>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</si>
  <si>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</si>
  <si>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</si>
  <si>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</si>
  <si>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</si>
  <si>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</si>
  <si>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</si>
  <si>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</si>
  <si>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</si>
  <si>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</si>
  <si>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</si>
  <si>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</si>
  <si>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</si>
  <si>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</si>
  <si>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</si>
  <si>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</si>
  <si>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</si>
  <si>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</si>
  <si>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</si>
  <si>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</si>
  <si>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</si>
  <si>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</si>
  <si>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</si>
  <si>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</si>
  <si>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</si>
  <si>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</si>
  <si>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</si>
  <si>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</si>
  <si>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</si>
  <si>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</si>
  <si>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</si>
  <si>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</si>
  <si>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</si>
  <si>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</si>
  <si>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</si>
  <si>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</si>
  <si>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</si>
  <si>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</si>
  <si>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</si>
  <si>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</si>
  <si>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</si>
  <si>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</si>
  <si>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</si>
  <si>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</si>
  <si>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</si>
  <si>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</si>
  <si>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</si>
  <si>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</si>
  <si>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</si>
  <si>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</si>
  <si>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</si>
  <si>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</si>
  <si>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</si>
  <si>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</si>
  <si>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</si>
  <si>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</si>
  <si>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</si>
  <si>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</si>
  <si>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</si>
  <si>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</si>
  <si>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</si>
  <si>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</si>
  <si>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</si>
  <si>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</si>
  <si>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</si>
  <si>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</si>
  <si>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</si>
  <si>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</si>
  <si>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</si>
  <si>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</si>
  <si>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</si>
  <si>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</si>
  <si>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</si>
  <si>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</si>
  <si>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</si>
  <si>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</si>
  <si>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</si>
  <si>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</si>
  <si>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</si>
  <si>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</si>
  <si>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</si>
  <si>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</si>
  <si>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</si>
  <si>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</si>
  <si>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</si>
  <si>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</si>
  <si>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</si>
  <si>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</si>
  <si>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</si>
  <si>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</si>
  <si>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</si>
  <si>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</si>
  <si>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</si>
  <si>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</si>
  <si>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</si>
  <si>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</si>
  <si>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</si>
  <si>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</si>
  <si>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</si>
  <si>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</si>
  <si>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</si>
  <si>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</si>
  <si>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</si>
  <si>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</si>
  <si>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</si>
  <si>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</si>
  <si>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</si>
  <si>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</si>
  <si>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</si>
  <si>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</si>
  <si>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</si>
  <si>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</si>
  <si>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</si>
  <si>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</si>
  <si>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</si>
  <si>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</si>
  <si>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</si>
  <si>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</si>
  <si>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</si>
  <si>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</si>
  <si>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</si>
  <si>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</si>
  <si>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</si>
  <si>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</si>
  <si>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</si>
  <si>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</si>
  <si>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</si>
  <si>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</si>
  <si>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</si>
  <si>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</si>
  <si>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</si>
  <si>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</si>
  <si>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</si>
  <si>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</si>
  <si>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</si>
  <si>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</si>
  <si>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</si>
  <si>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</si>
  <si>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</si>
  <si>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</si>
  <si>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</si>
  <si>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</si>
  <si>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</si>
  <si>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</si>
  <si>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</si>
  <si>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</si>
  <si>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</si>
  <si>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</si>
  <si>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</si>
  <si>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</si>
  <si>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</si>
  <si>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</si>
  <si>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</si>
  <si>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</si>
  <si>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</si>
  <si>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</si>
  <si>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</si>
  <si>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</si>
  <si>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</si>
  <si>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</si>
  <si>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</si>
  <si>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</si>
  <si>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</si>
  <si>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</si>
  <si>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</si>
  <si>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</si>
  <si>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</si>
  <si>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</si>
  <si>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</si>
  <si>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</si>
  <si>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</si>
  <si>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</si>
  <si>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</si>
  <si>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</si>
  <si>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</si>
  <si>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</si>
  <si>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</si>
  <si>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</si>
  <si>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</si>
  <si>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</si>
  <si>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</si>
  <si>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</si>
  <si>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</si>
  <si>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</si>
  <si>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</si>
  <si>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</si>
  <si>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</si>
  <si>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</si>
  <si>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</si>
  <si>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</si>
  <si>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</si>
  <si>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</si>
  <si>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</si>
  <si>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</si>
  <si>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</si>
  <si>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</si>
  <si>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</si>
  <si>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</si>
  <si>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</si>
  <si>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</si>
  <si>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</si>
  <si>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</si>
  <si>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</si>
  <si>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</si>
  <si>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</si>
  <si>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</si>
  <si>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</si>
  <si>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</si>
  <si>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</si>
  <si>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</si>
  <si>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</si>
  <si>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</si>
  <si>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</si>
  <si>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</si>
  <si>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</si>
  <si>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</si>
  <si>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</si>
  <si>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</si>
  <si>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</si>
  <si>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</si>
  <si>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</si>
  <si>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</si>
  <si>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</si>
  <si>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</si>
  <si>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</si>
  <si>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</si>
  <si>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</si>
  <si>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</si>
  <si>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</si>
  <si>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</si>
  <si>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</si>
  <si>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</si>
  <si>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</si>
  <si>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</si>
  <si>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</si>
  <si>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</si>
  <si>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</si>
  <si>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</si>
  <si>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</si>
  <si>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</si>
  <si>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</si>
  <si>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</si>
  <si>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</si>
  <si>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</si>
  <si>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</si>
  <si>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</si>
  <si>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</si>
  <si>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</si>
  <si>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</si>
  <si>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</si>
  <si>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</si>
  <si>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</si>
  <si>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</si>
  <si>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</si>
  <si>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</si>
  <si>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</si>
  <si>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</si>
  <si>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</si>
  <si>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</si>
  <si>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</si>
  <si>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</si>
  <si>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</si>
  <si>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</si>
  <si>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</si>
  <si>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</si>
  <si>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</si>
  <si>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</si>
  <si>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</si>
  <si>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</si>
  <si>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</si>
  <si>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</si>
  <si>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</si>
  <si>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</si>
  <si>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</si>
  <si>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</si>
  <si>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</si>
  <si>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</si>
  <si>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</si>
  <si>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</si>
  <si>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</si>
  <si>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</si>
  <si>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</si>
  <si>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</si>
  <si>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</si>
  <si>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</si>
  <si>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</si>
  <si>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</si>
  <si>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</si>
  <si>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</si>
  <si>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</si>
  <si>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</si>
  <si>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</si>
  <si>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</si>
  <si>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</si>
  <si>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</si>
  <si>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</si>
  <si>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</si>
  <si>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</si>
  <si>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</si>
  <si>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</si>
  <si>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</si>
  <si>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</si>
  <si>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</si>
  <si>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</si>
  <si>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</si>
  <si>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</si>
  <si>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</si>
  <si>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</si>
  <si>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</si>
  <si>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</si>
  <si>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</si>
  <si>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</si>
  <si>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</si>
  <si>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</si>
  <si>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</si>
  <si>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</si>
  <si>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</si>
  <si>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</si>
  <si>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</si>
  <si>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</si>
  <si>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</si>
  <si>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</si>
  <si>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</si>
  <si>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</si>
  <si>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</si>
  <si>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</si>
  <si>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</si>
  <si>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</si>
  <si>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</si>
  <si>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</si>
  <si>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</si>
  <si>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</si>
  <si>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</si>
  <si>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</si>
  <si>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</si>
  <si>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</si>
  <si>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</si>
  <si>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</si>
  <si>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</si>
  <si>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</si>
  <si>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</si>
  <si>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</si>
  <si>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</si>
  <si>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</si>
  <si>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</si>
  <si>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</si>
  <si>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</si>
  <si>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</si>
  <si>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</si>
  <si>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</si>
  <si>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</si>
  <si>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</si>
  <si>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</si>
  <si>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</si>
  <si>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</si>
  <si>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</si>
  <si>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</si>
  <si>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</si>
  <si>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</si>
  <si>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</si>
  <si>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</si>
  <si>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</si>
  <si>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</si>
  <si>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</si>
  <si>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</si>
  <si>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</si>
  <si>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</si>
  <si>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</si>
  <si>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</si>
  <si>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</si>
  <si>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</si>
  <si>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</si>
  <si>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</si>
  <si>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</si>
  <si>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</si>
  <si>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</si>
  <si>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</si>
  <si>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</si>
  <si>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</si>
  <si>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</si>
  <si>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</si>
  <si>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</si>
  <si>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</si>
  <si>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</si>
  <si>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</si>
  <si>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</si>
  <si>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</si>
  <si>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</si>
  <si>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</si>
  <si>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</si>
  <si>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</si>
  <si>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</si>
  <si>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</si>
  <si>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</si>
  <si>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</si>
  <si>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</si>
  <si>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</si>
  <si>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</si>
  <si>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</si>
  <si>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</si>
  <si>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</si>
  <si>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</si>
  <si>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</si>
  <si>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</si>
  <si>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</si>
  <si>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</si>
  <si>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</si>
  <si>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</si>
  <si>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</si>
  <si>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</si>
  <si>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</si>
  <si>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</si>
  <si>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</si>
  <si>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</si>
  <si>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</si>
  <si>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</si>
  <si>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</si>
  <si>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</si>
  <si>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</si>
  <si>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</si>
  <si>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</si>
  <si>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</si>
  <si>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</si>
  <si>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</si>
  <si>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</si>
  <si>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</si>
  <si>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</si>
  <si>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</si>
  <si>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</si>
  <si>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</si>
  <si>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</si>
  <si>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</si>
  <si>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</si>
  <si>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</si>
  <si>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</si>
  <si>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</si>
  <si>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</si>
  <si>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</si>
  <si>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</si>
  <si>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</si>
  <si>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</si>
  <si>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</si>
  <si>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</si>
  <si>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</si>
  <si>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</si>
  <si>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</si>
  <si>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</si>
  <si>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</si>
  <si>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</si>
  <si>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</si>
  <si>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</si>
  <si>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</si>
  <si>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</si>
  <si>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</si>
  <si>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</si>
  <si>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</si>
  <si>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</si>
  <si>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</si>
  <si>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</si>
  <si>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</si>
  <si>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</si>
  <si>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</si>
  <si>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</si>
  <si>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</si>
  <si>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</si>
  <si>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</si>
  <si>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</si>
  <si>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</si>
  <si>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</si>
  <si>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</si>
  <si>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</si>
  <si>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</si>
  <si>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</si>
  <si>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</si>
  <si>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</si>
  <si>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</si>
  <si>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</si>
  <si>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</si>
  <si>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</si>
  <si>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</si>
  <si>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</si>
  <si>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</si>
  <si>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</si>
  <si>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</si>
  <si>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</si>
  <si>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</si>
  <si>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</si>
  <si>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</si>
  <si>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</si>
  <si>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</si>
  <si>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</si>
  <si>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</si>
  <si>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</si>
  <si>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</si>
  <si>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</si>
  <si>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</si>
  <si>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</si>
  <si>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</si>
  <si>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</si>
  <si>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</si>
  <si>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</si>
  <si>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</si>
  <si>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</si>
  <si>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</si>
  <si>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</si>
  <si>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</si>
  <si>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</si>
  <si>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</si>
  <si>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</si>
  <si>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</si>
  <si>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</si>
  <si>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</si>
  <si>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</si>
  <si>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</si>
  <si>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</si>
  <si>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</si>
  <si>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</si>
  <si>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</si>
  <si>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</si>
  <si>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</si>
  <si>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</si>
  <si>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</si>
  <si>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</si>
  <si>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</si>
  <si>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</si>
  <si>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</si>
  <si>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</si>
  <si>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</si>
  <si>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</si>
  <si>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</si>
  <si>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</si>
  <si>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</si>
  <si>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</si>
  <si>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</si>
  <si>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</si>
  <si>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</si>
  <si>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</si>
  <si>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</si>
  <si>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</si>
  <si>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</si>
  <si>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</si>
  <si>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</si>
  <si>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</si>
  <si>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</si>
  <si>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</si>
  <si>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</si>
  <si>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</si>
  <si>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</si>
  <si>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</si>
  <si>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</si>
  <si>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</si>
  <si>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</si>
  <si>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</si>
  <si>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</si>
  <si>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</si>
  <si>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</si>
  <si>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</si>
  <si>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</si>
  <si>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</si>
  <si>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</si>
  <si>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</si>
  <si>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</si>
  <si>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</si>
  <si>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</si>
  <si>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</si>
  <si>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</si>
  <si>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</si>
  <si>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</si>
  <si>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</si>
  <si>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</si>
  <si>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</si>
  <si>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</si>
  <si>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</si>
  <si>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</si>
  <si>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</si>
  <si>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</si>
  <si>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</si>
  <si>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</si>
  <si>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</si>
  <si>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</si>
  <si>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</si>
  <si>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</si>
  <si>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</si>
  <si>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</si>
  <si>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</si>
  <si>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</si>
  <si>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</si>
  <si>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</si>
  <si>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</si>
  <si>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</si>
  <si>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</si>
  <si>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</si>
  <si>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</si>
  <si>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</si>
  <si>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</si>
  <si>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</si>
  <si>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</si>
  <si>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</si>
  <si>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</si>
  <si>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</si>
  <si>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</si>
  <si>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</si>
  <si>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</si>
  <si>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</si>
  <si>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</si>
  <si>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</si>
  <si>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</si>
  <si>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</si>
  <si>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</si>
  <si>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</si>
  <si>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</si>
  <si>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</si>
  <si>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</si>
  <si>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</si>
  <si>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</si>
  <si>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</si>
  <si>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</si>
  <si>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</si>
  <si>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</si>
  <si>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</si>
  <si>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</si>
  <si>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</si>
  <si>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</si>
  <si>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</si>
  <si>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</si>
  <si>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</si>
  <si>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</si>
  <si>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</si>
  <si>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</si>
  <si>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</si>
  <si>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</si>
  <si>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</si>
  <si>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</si>
  <si>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</si>
  <si>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</si>
  <si>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</si>
  <si>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</si>
  <si>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</si>
  <si>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</si>
  <si>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</si>
  <si>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</si>
  <si>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</si>
  <si>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</si>
  <si>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</si>
  <si>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</si>
  <si>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</si>
  <si>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</si>
  <si>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</si>
  <si>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</si>
  <si>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</si>
  <si>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</si>
  <si>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</si>
  <si>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</si>
  <si>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</si>
  <si>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</si>
  <si>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</si>
  <si>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</si>
  <si>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</si>
  <si>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</si>
  <si>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</si>
  <si>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</si>
  <si>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</si>
  <si>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</si>
  <si>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</si>
  <si>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</si>
  <si>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</si>
  <si>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</si>
  <si>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</si>
  <si>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</si>
  <si>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</si>
  <si>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</si>
  <si>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</si>
  <si>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</si>
  <si>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</si>
  <si>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</si>
  <si>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</si>
  <si>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</si>
  <si>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</si>
  <si>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</si>
  <si>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</si>
  <si>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</si>
  <si>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</si>
  <si>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</si>
  <si>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</si>
  <si>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</si>
  <si>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</si>
  <si>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</si>
  <si>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</si>
  <si>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</si>
  <si>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</si>
  <si>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</si>
  <si>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</si>
  <si>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</si>
  <si>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</si>
  <si>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</si>
  <si>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</si>
  <si>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</si>
  <si>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</si>
  <si>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</si>
  <si>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</si>
  <si>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</si>
  <si>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</si>
  <si>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</si>
  <si>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</si>
  <si>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</si>
  <si>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</si>
  <si>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</si>
  <si>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</si>
  <si>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</si>
  <si>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</si>
  <si>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</si>
  <si>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</si>
  <si>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</si>
  <si>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</si>
  <si>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</si>
  <si>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</si>
  <si>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</si>
  <si>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</si>
  <si>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</si>
  <si>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</si>
  <si>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</si>
  <si>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</si>
  <si>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</si>
  <si>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</si>
  <si>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</si>
  <si>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</si>
  <si>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</si>
  <si>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</si>
  <si>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</si>
  <si>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</si>
  <si>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</si>
  <si>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</si>
  <si>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</si>
  <si>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</si>
  <si>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</si>
  <si>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</si>
  <si>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</si>
  <si>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</si>
  <si>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</si>
  <si>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</si>
  <si>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</si>
  <si>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</si>
  <si>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</si>
  <si>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</si>
  <si>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</si>
  <si>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</si>
  <si>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</si>
  <si>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</si>
  <si>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</si>
  <si>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</si>
  <si>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</si>
  <si>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</si>
  <si>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</si>
  <si>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</si>
  <si>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</si>
  <si>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</si>
  <si>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</si>
  <si>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</si>
  <si>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</si>
  <si>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</si>
  <si>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</si>
  <si>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</si>
  <si>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</si>
  <si>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</si>
  <si>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</si>
  <si>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</si>
  <si>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</si>
  <si>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</si>
  <si>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</si>
  <si>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</si>
  <si>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</si>
  <si>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</si>
  <si>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</si>
  <si>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</si>
  <si>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</si>
  <si>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</si>
  <si>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</si>
  <si>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</si>
  <si>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</si>
  <si>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</si>
  <si>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</si>
  <si>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</si>
  <si>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</si>
  <si>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</si>
  <si>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</si>
  <si>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</si>
  <si>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</si>
  <si>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</si>
  <si>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</si>
  <si>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</si>
  <si>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</si>
  <si>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</si>
  <si>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</si>
  <si>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</si>
  <si>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</si>
  <si>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</si>
  <si>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</si>
  <si>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</si>
  <si>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</si>
  <si>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</si>
  <si>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</si>
  <si>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</si>
  <si>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</si>
  <si>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</si>
  <si>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</si>
  <si>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</si>
  <si>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</si>
  <si>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</si>
  <si>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</si>
  <si>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</si>
  <si>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</si>
  <si>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</si>
  <si>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</si>
  <si>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</si>
  <si>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</si>
  <si>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</si>
  <si>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</si>
  <si>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</si>
  <si>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</si>
  <si>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</si>
  <si>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</si>
  <si>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</si>
  <si>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</si>
  <si>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</si>
  <si>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</si>
  <si>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</si>
  <si>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</si>
  <si>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</si>
  <si>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</si>
  <si>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</si>
  <si>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</si>
  <si>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</si>
  <si>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</si>
  <si>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</si>
  <si>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</si>
  <si>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</si>
  <si>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</si>
  <si>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</si>
  <si>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</si>
  <si>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</si>
  <si>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</si>
  <si>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</si>
  <si>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</si>
  <si>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</si>
  <si>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</si>
  <si>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</si>
  <si>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</si>
  <si>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</si>
  <si>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</si>
  <si>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</si>
  <si>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</si>
  <si>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</si>
  <si>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</si>
  <si>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</si>
  <si>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</si>
  <si>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</si>
  <si>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</si>
  <si>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</si>
  <si>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</si>
  <si>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</si>
  <si>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</si>
  <si>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</si>
  <si>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</si>
  <si>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</si>
  <si>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</si>
  <si>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</si>
  <si>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</si>
  <si>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</si>
  <si>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</si>
  <si>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</si>
  <si>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</si>
  <si>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</si>
  <si>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</si>
  <si>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</si>
  <si>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</si>
  <si>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</si>
  <si>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</si>
  <si>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</si>
  <si>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</si>
  <si>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</si>
  <si>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</si>
  <si>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</si>
  <si>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</si>
  <si>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</si>
  <si>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</si>
  <si>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</si>
  <si>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</si>
  <si>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</si>
  <si>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</si>
  <si>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</si>
  <si>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</si>
  <si>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</si>
  <si>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</si>
  <si>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</si>
  <si>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</si>
  <si>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</si>
  <si>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</si>
  <si>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</si>
  <si>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</si>
  <si>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</si>
  <si>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</si>
  <si>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</si>
  <si>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</si>
  <si>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</si>
  <si>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</si>
  <si>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</si>
  <si>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</si>
  <si>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</si>
  <si>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</si>
  <si>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</si>
  <si>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</si>
  <si>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</si>
  <si>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</si>
  <si>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</si>
  <si>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</si>
  <si>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</si>
  <si>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</si>
  <si>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</si>
  <si>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</si>
  <si>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</si>
  <si>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</si>
  <si>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</si>
  <si>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</si>
  <si>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</si>
  <si>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</si>
  <si>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</si>
  <si>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</si>
  <si>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</si>
  <si>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</si>
  <si>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</si>
  <si>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</si>
  <si>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</si>
  <si>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</si>
  <si>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</si>
  <si>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</si>
  <si>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</si>
  <si>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</si>
  <si>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</si>
  <si>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</si>
  <si>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</si>
  <si>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</si>
  <si>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</si>
  <si>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</si>
  <si>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</si>
  <si>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</si>
  <si>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</si>
  <si>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</si>
  <si>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</si>
  <si>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</si>
  <si>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</si>
  <si>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</si>
  <si>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</si>
  <si>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</si>
  <si>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</si>
  <si>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</si>
  <si>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</si>
  <si>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</si>
  <si>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</si>
  <si>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</si>
  <si>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</si>
  <si>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</si>
  <si>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</si>
  <si>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</si>
  <si>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</si>
  <si>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</si>
  <si>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</si>
  <si>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</si>
  <si>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</si>
  <si>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</si>
  <si>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</si>
  <si>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</si>
  <si>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</si>
  <si>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</si>
  <si>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</si>
  <si>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</si>
  <si>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</si>
  <si>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</si>
  <si>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</si>
  <si>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</si>
  <si>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</si>
  <si>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</si>
  <si>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</si>
  <si>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</si>
  <si>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</si>
  <si>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</si>
  <si>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</si>
  <si>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</si>
  <si>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</si>
  <si>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</si>
  <si>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</si>
  <si>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</si>
  <si>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</si>
  <si>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</si>
  <si>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</si>
  <si>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</si>
  <si>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</si>
  <si>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</si>
  <si>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</si>
  <si>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</si>
  <si>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</si>
  <si>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</si>
  <si>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</si>
  <si>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</si>
  <si>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</si>
  <si>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</si>
  <si>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</si>
  <si>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</si>
  <si>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</si>
  <si>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</si>
  <si>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</si>
  <si>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</si>
  <si>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</si>
  <si>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</si>
  <si>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</si>
  <si>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</si>
  <si>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</si>
  <si>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</si>
  <si>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</si>
  <si>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</si>
  <si>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</si>
  <si>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</si>
  <si>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</si>
  <si>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</si>
  <si>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</si>
  <si>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</si>
  <si>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</si>
  <si>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</si>
  <si>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</si>
  <si>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</si>
  <si>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</si>
  <si>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</si>
  <si>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</si>
  <si>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</si>
  <si>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</si>
  <si>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</si>
  <si>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</si>
  <si>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</si>
  <si>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</si>
  <si>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</si>
  <si>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</si>
  <si>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</si>
  <si>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</si>
  <si>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</si>
  <si>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</si>
  <si>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</si>
  <si>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</si>
  <si>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</si>
  <si>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</si>
  <si>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</si>
  <si>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</si>
  <si>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</si>
  <si>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</si>
  <si>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</si>
  <si>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</si>
  <si>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</si>
  <si>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</si>
  <si>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</si>
  <si>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</si>
  <si>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</si>
  <si>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</si>
  <si>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</si>
  <si>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</si>
  <si>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</si>
  <si>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</si>
  <si>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</si>
  <si>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</si>
  <si>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</si>
  <si>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</si>
  <si>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</si>
  <si>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</si>
  <si>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</si>
  <si>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</si>
  <si>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</si>
  <si>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</si>
  <si>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</si>
  <si>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</si>
  <si>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</si>
  <si>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</si>
  <si>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</si>
  <si>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</si>
  <si>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</si>
  <si>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</si>
  <si>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</si>
  <si>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</si>
  <si>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</si>
  <si>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</si>
  <si>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</si>
  <si>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</si>
  <si>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</si>
  <si>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</si>
  <si>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</si>
  <si>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</si>
  <si>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</si>
  <si>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</si>
  <si>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</si>
  <si>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</si>
  <si>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</si>
  <si>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</si>
  <si>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</si>
  <si>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</si>
  <si>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</si>
  <si>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</si>
  <si>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</si>
  <si>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</si>
  <si>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</si>
  <si>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</si>
  <si>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</si>
  <si>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</si>
  <si>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</si>
  <si>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</si>
  <si>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</si>
  <si>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</si>
  <si>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</si>
  <si>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</si>
  <si>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</si>
  <si>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</si>
  <si>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</si>
  <si>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</si>
  <si>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</si>
  <si>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</si>
  <si>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</si>
  <si>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</si>
  <si>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</si>
  <si>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</si>
  <si>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</si>
  <si>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</si>
  <si>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</si>
  <si>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</si>
  <si>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</si>
  <si>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</si>
  <si>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</si>
  <si>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</si>
  <si>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</si>
  <si>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</si>
  <si>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</si>
  <si>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</si>
  <si>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</si>
  <si>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</si>
  <si>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</si>
  <si>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</si>
  <si>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</si>
  <si>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</si>
  <si>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</si>
  <si>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</si>
  <si>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</si>
  <si>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</si>
  <si>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</si>
  <si>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</si>
  <si>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</si>
  <si>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</si>
  <si>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</si>
  <si>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</si>
  <si>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</si>
  <si>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</si>
  <si>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</si>
  <si>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</si>
  <si>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</si>
  <si>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</si>
  <si>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</si>
  <si>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</si>
  <si>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</si>
  <si>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</si>
  <si>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</si>
  <si>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</si>
  <si>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</si>
  <si>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</si>
  <si>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</si>
  <si>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</si>
  <si>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</si>
  <si>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</si>
  <si>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</si>
  <si>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</si>
  <si>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</si>
  <si>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</si>
  <si>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</si>
  <si>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</si>
  <si>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</si>
  <si>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</si>
  <si>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</si>
  <si>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</si>
  <si>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</si>
  <si>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</si>
  <si>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</si>
  <si>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</si>
  <si>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</si>
  <si>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</si>
  <si>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</si>
  <si>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</si>
  <si>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</si>
  <si>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</si>
  <si>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</si>
  <si>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</si>
  <si>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</si>
  <si>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</si>
  <si>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</si>
  <si>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</si>
  <si>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</si>
  <si>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</si>
  <si>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</si>
  <si>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</si>
  <si>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</si>
  <si>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</si>
  <si>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</si>
  <si>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</si>
  <si>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</si>
  <si>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</si>
  <si>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</si>
  <si>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</si>
  <si>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</si>
  <si>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</si>
  <si>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</si>
  <si>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</si>
  <si>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</si>
  <si>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</si>
  <si>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</si>
  <si>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</si>
  <si>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</si>
  <si>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</si>
  <si>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</si>
  <si>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</si>
  <si>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</si>
  <si>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</si>
  <si>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</si>
  <si>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</si>
  <si>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</si>
  <si>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</si>
  <si>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</si>
  <si>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</si>
  <si>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</si>
  <si>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</si>
  <si>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</si>
  <si>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</si>
  <si>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</si>
  <si>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</si>
  <si>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</si>
  <si>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</si>
  <si>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</si>
  <si>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</si>
  <si>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</si>
  <si>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</si>
  <si>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</si>
  <si>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</si>
  <si>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</si>
  <si>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</si>
  <si>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</si>
  <si>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</si>
  <si>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</si>
  <si>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</si>
  <si>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</si>
  <si>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</si>
  <si>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</si>
  <si>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</si>
  <si>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</si>
  <si>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</si>
  <si>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</si>
  <si>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</si>
  <si>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</si>
  <si>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</si>
  <si>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</si>
  <si>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</si>
  <si>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</si>
  <si>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</si>
  <si>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</si>
  <si>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</si>
  <si>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</si>
  <si>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</si>
  <si>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</si>
  <si>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</si>
  <si>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</si>
  <si>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</si>
  <si>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</si>
  <si>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</si>
  <si>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</si>
  <si>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</si>
  <si>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</si>
  <si>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</si>
  <si>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</si>
  <si>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</si>
  <si>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</si>
  <si>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</si>
  <si>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</si>
  <si>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</si>
  <si>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</si>
  <si>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</si>
  <si>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</si>
  <si>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</si>
  <si>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</si>
  <si>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</si>
  <si>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</si>
  <si>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</si>
  <si>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</si>
  <si>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</si>
  <si>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</si>
  <si>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</si>
  <si>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</si>
  <si>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</si>
  <si>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</si>
  <si>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</si>
  <si>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</si>
  <si>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</si>
  <si>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</si>
  <si>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</si>
  <si>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</si>
  <si>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</si>
  <si>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</si>
  <si>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</si>
  <si>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</si>
  <si>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</si>
  <si>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</si>
  <si>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</si>
  <si>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</si>
  <si>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</si>
  <si>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</si>
  <si>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</si>
  <si>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</si>
  <si>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</si>
  <si>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</si>
  <si>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</si>
  <si>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</si>
  <si>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</si>
  <si>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</si>
  <si>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</si>
  <si>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</si>
  <si>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</si>
  <si>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</si>
  <si>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</si>
  <si>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</si>
  <si>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</si>
  <si>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</si>
  <si>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</si>
  <si>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</si>
  <si>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</si>
  <si>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</si>
  <si>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</si>
  <si>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</si>
  <si>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</si>
  <si>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</si>
  <si>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</si>
  <si>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</si>
  <si>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</si>
  <si>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</si>
  <si>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</si>
  <si>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</si>
  <si>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</si>
  <si>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</si>
  <si>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</si>
  <si>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</si>
  <si>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</si>
  <si>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</si>
  <si>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</si>
  <si>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</si>
  <si>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</si>
  <si>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</si>
  <si>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</si>
  <si>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</si>
  <si>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</si>
  <si>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</si>
  <si>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</si>
  <si>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</si>
  <si>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</si>
  <si>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</si>
  <si>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</si>
  <si>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</si>
  <si>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</si>
  <si>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</si>
  <si>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</si>
  <si>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</si>
  <si>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</si>
  <si>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</si>
  <si>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</si>
  <si>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</si>
  <si>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</si>
  <si>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</si>
  <si>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</si>
  <si>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</si>
  <si>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</si>
  <si>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</si>
  <si>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</si>
  <si>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</si>
  <si>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</si>
  <si>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</si>
  <si>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</si>
  <si>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</si>
  <si>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</si>
  <si>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</si>
  <si>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</si>
  <si>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</si>
  <si>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</si>
  <si>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</si>
  <si>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</si>
  <si>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</si>
  <si>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</si>
  <si>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</si>
  <si>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</si>
  <si>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</si>
  <si>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</si>
  <si>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</si>
  <si>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</si>
  <si>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</si>
  <si>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</si>
  <si>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</si>
  <si>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</si>
  <si>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</si>
  <si>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</si>
  <si>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</si>
  <si>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</si>
  <si>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</si>
  <si>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</si>
  <si>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</si>
  <si>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</si>
  <si>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</si>
  <si>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</si>
  <si>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</si>
  <si>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</si>
  <si>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</si>
  <si>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</si>
  <si>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</si>
  <si>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</si>
  <si>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</si>
  <si>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</si>
  <si>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</si>
  <si>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</si>
  <si>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</si>
  <si>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</si>
  <si>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</si>
  <si>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</si>
  <si>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</si>
  <si>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</si>
  <si>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</si>
  <si>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</si>
  <si>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</si>
  <si>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</si>
  <si>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</si>
  <si>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</si>
  <si>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</si>
  <si>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</si>
  <si>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</si>
  <si>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</si>
  <si>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</si>
  <si>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</si>
  <si>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</si>
  <si>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</si>
  <si>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</si>
  <si>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</si>
  <si>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</si>
  <si>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</si>
  <si>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</si>
  <si>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</si>
  <si>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</si>
  <si>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</si>
  <si>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</si>
  <si>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</si>
  <si>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</si>
  <si>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</si>
  <si>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</si>
  <si>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</si>
  <si>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</si>
  <si>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</si>
  <si>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</si>
  <si>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</si>
  <si>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</si>
  <si>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</si>
  <si>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</si>
  <si>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</si>
  <si>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</si>
  <si>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</si>
  <si>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</si>
  <si>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</si>
  <si>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</si>
  <si>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</si>
  <si>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</si>
  <si>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</si>
  <si>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</si>
  <si>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</si>
  <si>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</si>
  <si>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</si>
  <si>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</si>
  <si>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</si>
  <si>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</si>
  <si>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</si>
  <si>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</si>
  <si>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</si>
  <si>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</si>
  <si>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</si>
  <si>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</si>
  <si>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</si>
  <si>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</si>
  <si>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</si>
  <si>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</si>
  <si>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</si>
  <si>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</si>
  <si>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</si>
  <si>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</si>
  <si>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</si>
  <si>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</si>
  <si>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</si>
  <si>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</si>
  <si>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</si>
  <si>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</si>
  <si>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</si>
  <si>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</si>
  <si>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</si>
  <si>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</si>
  <si>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</si>
  <si>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</si>
  <si>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</si>
  <si>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</si>
  <si>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</si>
  <si>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</si>
  <si>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</si>
  <si>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</si>
  <si>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</si>
  <si>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</si>
  <si>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</si>
  <si>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</si>
  <si>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</si>
  <si>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</si>
  <si>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</si>
  <si>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</si>
  <si>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</si>
  <si>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</si>
  <si>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</si>
  <si>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</si>
  <si>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</si>
  <si>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</si>
  <si>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</si>
  <si>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</si>
  <si>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</si>
  <si>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</si>
  <si>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</si>
  <si>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</si>
  <si>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</si>
  <si>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</si>
  <si>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</si>
  <si>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</si>
  <si>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</si>
  <si>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</si>
  <si>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</si>
  <si>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</si>
  <si>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</si>
  <si>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</si>
  <si>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</si>
  <si>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</si>
  <si>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</si>
  <si>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</si>
  <si>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</si>
  <si>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</si>
  <si>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</si>
  <si>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</si>
  <si>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</si>
  <si>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</si>
  <si>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</si>
  <si>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</si>
  <si>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</si>
  <si>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</si>
  <si>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</si>
  <si>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</si>
  <si>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</si>
  <si>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</si>
  <si>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</si>
  <si>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</si>
  <si>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</si>
  <si>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</si>
  <si>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</si>
  <si>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</si>
  <si>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</si>
  <si>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</si>
  <si>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</si>
  <si>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</si>
  <si>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</si>
  <si>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</si>
  <si>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</si>
  <si>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</si>
  <si>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</si>
  <si>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</si>
  <si>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</si>
  <si>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</si>
  <si>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</si>
  <si>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</si>
  <si>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</si>
  <si>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</si>
  <si>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</si>
  <si>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</si>
  <si>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</si>
  <si>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</si>
  <si>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</si>
  <si>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</si>
  <si>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</si>
  <si>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</si>
  <si>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</si>
  <si>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</si>
  <si>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</si>
  <si>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</si>
  <si>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</si>
  <si>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</si>
  <si>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</si>
  <si>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</si>
  <si>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</si>
  <si>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</si>
  <si>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</si>
  <si>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</si>
  <si>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</si>
  <si>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</si>
  <si>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</si>
  <si>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</si>
  <si>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</si>
  <si>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</si>
  <si>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</si>
  <si>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</si>
  <si>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</si>
  <si>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</si>
  <si>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</si>
  <si>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</si>
  <si>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</si>
  <si>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</si>
  <si>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</si>
  <si>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</si>
  <si>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</si>
  <si>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</si>
  <si>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</si>
  <si>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</si>
  <si>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</si>
  <si>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</si>
  <si>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</si>
  <si>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</si>
  <si>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</si>
  <si>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</si>
  <si>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</si>
  <si>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</si>
  <si>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</si>
  <si>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</si>
  <si>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</si>
  <si>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</si>
  <si>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</si>
  <si>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</si>
  <si>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</si>
  <si>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</si>
  <si>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</si>
  <si>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</si>
  <si>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</si>
  <si>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</si>
  <si>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</si>
  <si>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</si>
  <si>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</si>
  <si>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</si>
  <si>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</si>
  <si>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</si>
  <si>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</si>
  <si>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</si>
  <si>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</si>
  <si>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</si>
  <si>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</si>
  <si>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</si>
  <si>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</si>
  <si>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</si>
  <si>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</si>
  <si>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</si>
  <si>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</si>
  <si>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</si>
  <si>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</si>
  <si>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</si>
  <si>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</si>
  <si>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</si>
  <si>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</si>
  <si>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</si>
  <si>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</si>
  <si>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</si>
  <si>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</si>
  <si>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</si>
  <si>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</si>
  <si>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</si>
  <si>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</si>
  <si>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</si>
  <si>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</si>
  <si>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</si>
  <si>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</si>
  <si>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</si>
  <si>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</si>
  <si>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</si>
  <si>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</si>
  <si>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</si>
  <si>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</si>
  <si>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</si>
  <si>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</si>
  <si>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</si>
  <si>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</si>
  <si>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</si>
  <si>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</si>
  <si>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</si>
  <si>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</si>
  <si>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</si>
  <si>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</si>
  <si>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</si>
  <si>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</si>
  <si>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</si>
  <si>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</si>
  <si>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</si>
  <si>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</si>
  <si>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</si>
  <si>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</si>
  <si>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</si>
  <si>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</si>
  <si>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</si>
  <si>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</si>
  <si>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</si>
  <si>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</si>
  <si>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</si>
  <si>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</si>
  <si>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</si>
  <si>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</si>
  <si>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</si>
  <si>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</si>
  <si>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</si>
  <si>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</si>
  <si>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</si>
  <si>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</si>
  <si>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</si>
  <si>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</si>
  <si>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</si>
  <si>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</si>
  <si>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</si>
  <si>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</si>
  <si>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</si>
  <si>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</si>
  <si>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</si>
  <si>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</si>
  <si>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</si>
  <si>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</si>
  <si>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</si>
  <si>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</si>
  <si>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</si>
  <si>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</si>
  <si>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</si>
  <si>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</si>
  <si>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</si>
  <si>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</si>
  <si>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</si>
  <si>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</si>
  <si>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</si>
  <si>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</si>
  <si>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</si>
  <si>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</si>
  <si>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</si>
  <si>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</si>
  <si>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</si>
  <si>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</si>
  <si>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</si>
  <si>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</si>
  <si>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</si>
  <si>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</si>
  <si>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</si>
  <si>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</si>
  <si>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</si>
  <si>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</si>
  <si>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</si>
  <si>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</si>
  <si>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</si>
  <si>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</si>
  <si>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</si>
  <si>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</si>
  <si>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</si>
  <si>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</si>
  <si>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</si>
  <si>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</si>
  <si>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</si>
  <si>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</si>
  <si>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</si>
  <si>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</si>
  <si>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</si>
  <si>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</si>
  <si>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</si>
  <si>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</si>
  <si>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</si>
  <si>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</si>
  <si>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</si>
  <si>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</si>
  <si>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</si>
  <si>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</si>
  <si>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</si>
  <si>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</si>
  <si>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</si>
  <si>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</si>
  <si>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</si>
  <si>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</si>
  <si>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</si>
  <si>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</si>
  <si>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</si>
  <si>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</si>
  <si>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</si>
  <si>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</si>
  <si>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</si>
  <si>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</si>
  <si>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</si>
  <si>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</si>
  <si>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</si>
  <si>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</si>
  <si>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</si>
  <si>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</si>
  <si>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</si>
  <si>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</si>
  <si>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</si>
  <si>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</si>
  <si>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</si>
  <si>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</si>
  <si>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</si>
  <si>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</si>
  <si>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</si>
  <si>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</si>
  <si>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</si>
  <si>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</si>
  <si>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</si>
  <si>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</si>
  <si>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</si>
  <si>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</si>
  <si>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</si>
  <si>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</si>
  <si>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</si>
  <si>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</si>
  <si>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</si>
  <si>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</si>
  <si>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</si>
  <si>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</si>
  <si>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</si>
  <si>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</si>
  <si>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</si>
  <si>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</si>
  <si>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</si>
  <si>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</si>
  <si>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</si>
  <si>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</si>
  <si>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</si>
  <si>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</si>
  <si>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</si>
  <si>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</si>
  <si>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</si>
  <si>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</si>
  <si>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</si>
  <si>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</si>
  <si>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</si>
  <si>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</si>
  <si>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</si>
  <si>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</si>
  <si>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</si>
  <si>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</si>
  <si>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</si>
  <si>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</si>
  <si>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</si>
  <si>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</si>
  <si>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</si>
  <si>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</si>
  <si>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</si>
  <si>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</si>
  <si>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</si>
  <si>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</si>
  <si>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</si>
  <si>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</si>
  <si>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</si>
  <si>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</si>
  <si>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</si>
  <si>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</si>
  <si>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</si>
  <si>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</si>
  <si>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</si>
  <si>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</si>
  <si>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</si>
  <si>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</si>
  <si>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</si>
  <si>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</si>
  <si>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</si>
  <si>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</si>
  <si>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</si>
  <si>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</si>
  <si>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</si>
  <si>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</si>
  <si>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</si>
  <si>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</si>
  <si>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</si>
  <si>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</si>
  <si>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</si>
  <si>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</si>
  <si>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</si>
  <si>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</si>
  <si>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</si>
  <si>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</si>
  <si>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</si>
  <si>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</si>
  <si>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</si>
  <si>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</si>
  <si>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</si>
  <si>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</si>
  <si>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</si>
  <si>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</si>
  <si>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</si>
  <si>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</si>
  <si>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</si>
  <si>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</si>
  <si>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</si>
  <si>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</si>
  <si>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</si>
  <si>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</si>
  <si>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</si>
  <si>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</si>
  <si>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</si>
  <si>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</si>
  <si>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</si>
  <si>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</si>
  <si>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</si>
  <si>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</si>
  <si>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</si>
  <si>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</si>
  <si>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</si>
  <si>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</si>
  <si>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</si>
  <si>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</si>
  <si>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</si>
  <si>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</si>
  <si>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</si>
  <si>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</si>
  <si>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</si>
  <si>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</si>
  <si>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</si>
  <si>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</si>
  <si>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</si>
  <si>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</si>
  <si>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</si>
  <si>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</si>
  <si>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</si>
  <si>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</si>
  <si>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</si>
  <si>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</si>
  <si>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</si>
  <si>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</si>
  <si>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</si>
  <si>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</si>
  <si>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</si>
  <si>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</si>
  <si>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</si>
  <si>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</si>
  <si>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</si>
  <si>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</si>
  <si>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</si>
  <si>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</si>
  <si>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</si>
  <si>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</si>
  <si>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</si>
  <si>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</si>
  <si>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</si>
  <si>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</si>
  <si>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</si>
  <si>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</si>
  <si>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</si>
  <si>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</si>
  <si>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</si>
  <si>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</si>
  <si>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</si>
  <si>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</si>
  <si>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</si>
  <si>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</si>
  <si>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</si>
  <si>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</si>
  <si>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</si>
  <si>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</si>
  <si>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</si>
  <si>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</si>
  <si>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</si>
  <si>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</si>
  <si>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</si>
  <si>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</si>
  <si>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</si>
  <si>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</si>
  <si>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</si>
  <si>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</si>
  <si>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</si>
  <si>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</si>
  <si>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</si>
  <si>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</si>
  <si>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</si>
  <si>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</si>
  <si>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</si>
  <si>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</si>
  <si>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</si>
  <si>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</si>
  <si>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</si>
  <si>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</si>
  <si>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</si>
  <si>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</si>
  <si>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</si>
  <si>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</si>
  <si>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</si>
  <si>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</si>
  <si>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</si>
  <si>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</si>
  <si>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</si>
  <si>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</si>
  <si>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</si>
  <si>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</si>
  <si>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</si>
  <si>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</si>
  <si>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</si>
  <si>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</si>
  <si>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</si>
  <si>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</si>
  <si>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</si>
  <si>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</si>
  <si>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</si>
  <si>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</si>
  <si>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</si>
  <si>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</si>
  <si>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</si>
  <si>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</si>
  <si>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</si>
  <si>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</si>
  <si>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</si>
  <si>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</si>
  <si>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</si>
  <si>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</si>
  <si>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</si>
  <si>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</si>
  <si>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</si>
  <si>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</si>
  <si>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</si>
  <si>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</si>
  <si>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</si>
  <si>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</si>
  <si>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</si>
  <si>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</si>
  <si>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</si>
  <si>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</si>
  <si>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</si>
  <si>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</si>
  <si>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</si>
  <si>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</si>
  <si>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</si>
  <si>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</si>
  <si>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</si>
  <si>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</si>
  <si>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</si>
  <si>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</si>
  <si>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</si>
  <si>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</si>
  <si>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</si>
  <si>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</si>
  <si>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</si>
  <si>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</si>
  <si>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</si>
  <si>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</si>
  <si>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</si>
  <si>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</si>
  <si>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</si>
  <si>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</si>
  <si>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</si>
  <si>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</si>
  <si>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</si>
  <si>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</si>
  <si>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</si>
  <si>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</si>
  <si>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</si>
  <si>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</si>
  <si>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</si>
  <si>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</si>
  <si>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</si>
  <si>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</si>
  <si>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</si>
  <si>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</si>
  <si>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</si>
  <si>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</si>
  <si>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</si>
  <si>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</si>
  <si>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</si>
  <si>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</si>
  <si>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</si>
  <si>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</si>
  <si>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</si>
  <si>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</si>
  <si>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</si>
  <si>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</si>
  <si>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</si>
  <si>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</si>
  <si>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</si>
  <si>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</si>
  <si>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</si>
  <si>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</si>
  <si>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</si>
  <si>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</si>
  <si>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</si>
  <si>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</si>
  <si>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</si>
  <si>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</si>
  <si>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</si>
  <si>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</si>
  <si>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</si>
  <si>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</si>
  <si>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</si>
  <si>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</si>
  <si>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</si>
  <si>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</si>
  <si>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</si>
  <si>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</si>
  <si>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</si>
  <si>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</si>
  <si>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</si>
  <si>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</si>
  <si>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</si>
  <si>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</si>
  <si>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</si>
  <si>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</si>
  <si>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</si>
  <si>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</si>
  <si>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</si>
  <si>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</si>
  <si>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</si>
  <si>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</si>
  <si>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</si>
  <si>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</si>
  <si>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</si>
  <si>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</si>
  <si>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</si>
  <si>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</si>
  <si>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</si>
  <si>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</si>
  <si>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</si>
  <si>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</si>
  <si>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</si>
  <si>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</si>
  <si>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</si>
  <si>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</si>
  <si>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</si>
  <si>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</si>
  <si>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</si>
  <si>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</si>
  <si>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</si>
  <si>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</si>
  <si>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</si>
  <si>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</si>
  <si>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</si>
  <si>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</si>
  <si>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</si>
  <si>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</si>
  <si>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</si>
  <si>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</si>
  <si>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</si>
  <si>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</si>
  <si>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</si>
  <si>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</si>
  <si>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</si>
  <si>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</si>
  <si>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</si>
  <si>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</si>
  <si>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</si>
  <si>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</si>
  <si>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</si>
  <si>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</si>
  <si>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</si>
  <si>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</si>
  <si>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</si>
  <si>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</si>
  <si>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</si>
  <si>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</si>
  <si>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</si>
  <si>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</si>
  <si>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</si>
  <si>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</si>
  <si>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</si>
  <si>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</si>
  <si>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</si>
  <si>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</si>
  <si>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</si>
  <si>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</si>
  <si>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</si>
  <si>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</si>
  <si>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</si>
  <si>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</si>
  <si>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</si>
  <si>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</si>
  <si>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</si>
  <si>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</si>
  <si>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</si>
  <si>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</si>
  <si>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</si>
  <si>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</si>
  <si>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</si>
  <si>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</si>
  <si>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</si>
  <si>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</si>
  <si>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</si>
  <si>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</si>
  <si>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</si>
  <si>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</si>
  <si>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</si>
  <si>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</si>
  <si>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</si>
  <si>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</si>
  <si>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</si>
  <si>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</si>
  <si>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</si>
  <si>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</si>
  <si>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</si>
  <si>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</si>
  <si>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</si>
  <si>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</si>
  <si>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</si>
  <si>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</si>
  <si>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</si>
  <si>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</si>
  <si>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</si>
  <si>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</si>
  <si>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</si>
  <si>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</si>
  <si>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</si>
  <si>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</si>
  <si>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</si>
  <si>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</si>
  <si>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</si>
  <si>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</si>
  <si>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</si>
  <si>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</si>
  <si>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</si>
  <si>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</si>
  <si>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</si>
  <si>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</si>
  <si>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</si>
  <si>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</si>
  <si>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</si>
  <si>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</si>
  <si>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</si>
  <si>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</si>
  <si>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</si>
  <si>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</si>
  <si>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</si>
  <si>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</si>
  <si>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</si>
  <si>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</si>
  <si>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</si>
  <si>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</si>
  <si>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</si>
  <si>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</si>
  <si>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</si>
  <si>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</si>
  <si>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</si>
  <si>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</si>
  <si>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</si>
  <si>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</si>
  <si>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</si>
  <si>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</si>
  <si>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</si>
  <si>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</si>
  <si>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</si>
  <si>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</si>
  <si>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</si>
  <si>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</si>
  <si>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</si>
  <si>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</si>
  <si>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</si>
  <si>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</si>
  <si>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</si>
  <si>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</si>
  <si>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</si>
  <si>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</si>
  <si>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</si>
  <si>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</si>
  <si>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</si>
  <si>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</si>
  <si>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</si>
  <si>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</si>
  <si>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</si>
  <si>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</si>
  <si>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</si>
  <si>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</si>
  <si>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</si>
  <si>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</si>
  <si>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</si>
  <si>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</si>
  <si>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</si>
  <si>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</si>
  <si>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</si>
  <si>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</si>
  <si>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</si>
  <si>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</si>
  <si>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</si>
  <si>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</si>
  <si>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</si>
  <si>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</si>
  <si>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</si>
  <si>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</si>
  <si>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</si>
  <si>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</si>
  <si>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</si>
  <si>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</si>
  <si>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</si>
  <si>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</si>
  <si>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</si>
  <si>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</si>
  <si>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</si>
  <si>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</si>
  <si>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</si>
  <si>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</si>
  <si>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</si>
  <si>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</si>
  <si>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</si>
  <si>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</si>
  <si>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</si>
  <si>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</si>
  <si>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</si>
  <si>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</si>
  <si>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</si>
  <si>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</si>
  <si>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</si>
  <si>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</si>
  <si>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</si>
  <si>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</si>
  <si>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</si>
  <si>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</si>
  <si>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</si>
  <si>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</si>
  <si>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</si>
  <si>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</si>
  <si>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</si>
  <si>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</si>
  <si>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</si>
  <si>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</si>
  <si>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</si>
  <si>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</si>
  <si>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</si>
  <si>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</si>
  <si>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</si>
  <si>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</si>
  <si>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</si>
  <si>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</si>
  <si>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</si>
  <si>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</si>
  <si>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</si>
  <si>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</si>
  <si>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</si>
  <si>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</si>
  <si>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</si>
  <si>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</si>
  <si>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</si>
  <si>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</si>
  <si>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</si>
  <si>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</si>
  <si>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</si>
  <si>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</si>
  <si>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</si>
  <si>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</si>
  <si>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</si>
  <si>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</si>
  <si>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</si>
  <si>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</si>
  <si>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</si>
  <si>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</si>
  <si>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</si>
  <si>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</si>
  <si>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</si>
  <si>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</si>
  <si>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</si>
  <si>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</si>
  <si>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</si>
  <si>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</si>
  <si>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</si>
  <si>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</si>
  <si>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</si>
  <si>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</si>
  <si>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</si>
  <si>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</si>
  <si>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</si>
  <si>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</si>
  <si>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</si>
  <si>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</si>
  <si>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</si>
  <si>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</si>
  <si>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</si>
  <si>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</si>
  <si>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</si>
  <si>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</si>
  <si>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</si>
  <si>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</si>
  <si>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</si>
  <si>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</si>
  <si>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</si>
  <si>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</si>
  <si>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</si>
  <si>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</si>
  <si>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</si>
  <si>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</si>
  <si>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</si>
  <si>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</si>
  <si>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</si>
  <si>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</si>
  <si>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</si>
  <si>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</si>
  <si>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</si>
  <si>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</si>
  <si>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</si>
  <si>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</si>
  <si>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</si>
  <si>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</si>
  <si>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</si>
  <si>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</si>
  <si>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</si>
  <si>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</si>
  <si>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</si>
  <si>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</si>
  <si>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</si>
  <si>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</si>
  <si>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</si>
  <si>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</si>
  <si>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</si>
  <si>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</si>
  <si>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</si>
  <si>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</si>
  <si>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</si>
  <si>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</si>
  <si>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</si>
  <si>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</si>
  <si>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</si>
  <si>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</si>
  <si>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</si>
  <si>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</si>
  <si>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</si>
  <si>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</si>
  <si>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</si>
  <si>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</si>
  <si>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</si>
  <si>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</si>
  <si>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</si>
  <si>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</si>
  <si>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</si>
  <si>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</si>
  <si>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</si>
  <si>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</si>
  <si>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</si>
  <si>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</si>
  <si>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</si>
  <si>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</si>
  <si>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</si>
  <si>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</si>
  <si>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</si>
  <si>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</si>
  <si>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</si>
  <si>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</si>
  <si>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</si>
  <si>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</si>
  <si>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</si>
  <si>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</si>
  <si>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</si>
  <si>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</si>
  <si>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</si>
  <si>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</si>
  <si>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</si>
  <si>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</si>
  <si>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</si>
  <si>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</si>
  <si>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</si>
  <si>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</si>
  <si>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</si>
  <si>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</si>
  <si>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</si>
  <si>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</si>
  <si>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</si>
  <si>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</si>
  <si>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</si>
  <si>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</si>
  <si>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</si>
  <si>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</si>
  <si>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</si>
  <si>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</si>
  <si>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</si>
  <si>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</si>
  <si>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</si>
  <si>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</si>
  <si>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</si>
  <si>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</si>
  <si>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</si>
  <si>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</si>
  <si>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</si>
  <si>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</si>
  <si>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</si>
  <si>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</si>
  <si>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</si>
  <si>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</si>
  <si>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</si>
  <si>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</si>
  <si>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</si>
  <si>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</si>
  <si>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</si>
  <si>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</si>
  <si>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</si>
  <si>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</si>
  <si>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</si>
  <si>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</si>
  <si>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</si>
  <si>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</si>
  <si>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</si>
  <si>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</si>
  <si>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</si>
  <si>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</si>
  <si>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</si>
  <si>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</si>
  <si>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</si>
  <si>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</si>
  <si>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</si>
  <si>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</si>
  <si>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</si>
  <si>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</si>
  <si>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</si>
  <si>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</si>
  <si>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</si>
  <si>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</si>
  <si>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</si>
  <si>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</si>
  <si>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</si>
  <si>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</si>
  <si>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</si>
  <si>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</si>
  <si>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</si>
  <si>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</si>
  <si>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</si>
  <si>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</si>
  <si>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</si>
  <si>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</si>
  <si>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</si>
  <si>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</si>
  <si>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</si>
  <si>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</si>
  <si>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</si>
  <si>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</si>
  <si>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</si>
  <si>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</si>
  <si>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</si>
  <si>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</si>
  <si>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</si>
  <si>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</si>
  <si>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</si>
  <si>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</si>
  <si>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</si>
  <si>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</si>
  <si>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</si>
  <si>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</si>
  <si>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</si>
  <si>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</si>
  <si>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</si>
  <si>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</si>
  <si>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</si>
  <si>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</si>
  <si>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</si>
  <si>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</si>
  <si>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</si>
  <si>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</si>
  <si>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</si>
  <si>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</si>
  <si>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</si>
  <si>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</si>
  <si>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</si>
  <si>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</si>
  <si>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</si>
  <si>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</si>
  <si>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</si>
  <si>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</si>
  <si>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</si>
  <si>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</si>
  <si>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</si>
  <si>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</si>
  <si>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</si>
  <si>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</si>
  <si>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</si>
  <si>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</si>
  <si>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</si>
  <si>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</si>
  <si>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</si>
  <si>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</si>
  <si>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</si>
  <si>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</si>
  <si>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</si>
  <si>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</si>
  <si>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</si>
  <si>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</si>
  <si>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</si>
  <si>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</si>
  <si>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</si>
  <si>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</si>
  <si>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</si>
  <si>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</si>
  <si>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</si>
  <si>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</si>
  <si>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</si>
  <si>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</si>
  <si>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</si>
  <si>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</si>
  <si>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</si>
  <si>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</si>
  <si>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</si>
  <si>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</si>
  <si>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</si>
  <si>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</si>
  <si>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</si>
  <si>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</si>
  <si>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</si>
  <si>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</si>
  <si>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</si>
  <si>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</si>
  <si>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</si>
  <si>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</si>
  <si>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</si>
  <si>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</si>
  <si>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</si>
  <si>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</si>
  <si>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</si>
  <si>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</si>
  <si>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</si>
  <si>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</si>
  <si>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</si>
  <si>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</si>
  <si>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</si>
  <si>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</si>
  <si>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</si>
  <si>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</si>
  <si>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</si>
  <si>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</si>
  <si>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</si>
  <si>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</si>
  <si>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</si>
  <si>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</si>
  <si>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</si>
  <si>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</si>
  <si>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</si>
  <si>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</si>
  <si>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</si>
  <si>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</si>
  <si>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</si>
  <si>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</si>
  <si>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</si>
  <si>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</si>
  <si>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</si>
  <si>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</si>
  <si>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</si>
  <si>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</si>
  <si>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</si>
  <si>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</si>
  <si>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</si>
  <si>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</si>
  <si>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</si>
  <si>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</si>
  <si>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</si>
  <si>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</si>
  <si>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</si>
  <si>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</si>
  <si>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</si>
  <si>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</si>
  <si>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</si>
  <si>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</si>
  <si>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</si>
  <si>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</si>
  <si>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</si>
  <si>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</si>
  <si>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</si>
  <si>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</si>
  <si>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</si>
  <si>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</si>
  <si>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</si>
  <si>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</si>
  <si>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</si>
  <si>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</si>
  <si>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</si>
  <si>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</si>
  <si>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</si>
  <si>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</si>
  <si>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</si>
  <si>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</si>
  <si>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</si>
  <si>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</si>
  <si>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</si>
  <si>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</si>
  <si>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</si>
  <si>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</si>
  <si>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</si>
  <si>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</si>
  <si>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</si>
  <si>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</si>
  <si>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</si>
  <si>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</si>
  <si>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</si>
  <si>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</si>
  <si>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</si>
  <si>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</si>
  <si>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</si>
  <si>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</si>
  <si>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</si>
  <si>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</si>
  <si>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</si>
  <si>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</si>
  <si>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</si>
  <si>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</si>
  <si>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</si>
  <si>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</si>
  <si>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</si>
  <si>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</si>
  <si>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</si>
  <si>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</si>
  <si>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</si>
  <si>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</si>
  <si>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</si>
  <si>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</si>
  <si>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</si>
  <si>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</si>
  <si>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</si>
  <si>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</si>
  <si>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</si>
  <si>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</si>
  <si>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</si>
  <si>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</si>
  <si>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</si>
  <si>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</si>
  <si>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</si>
  <si>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</si>
  <si>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</si>
  <si>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</si>
  <si>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</si>
  <si>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</si>
  <si>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</si>
  <si>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</si>
  <si>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</si>
  <si>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</si>
  <si>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</si>
  <si>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</si>
  <si>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</si>
  <si>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</si>
  <si>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</si>
  <si>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</si>
  <si>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</si>
  <si>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</si>
  <si>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</si>
  <si>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</si>
  <si>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</si>
  <si>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</si>
  <si>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</si>
  <si>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</si>
  <si>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</si>
  <si>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</si>
  <si>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</si>
  <si>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</si>
  <si>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</si>
  <si>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</si>
  <si>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</si>
  <si>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</si>
  <si>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</si>
  <si>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</si>
  <si>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</si>
  <si>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</si>
  <si>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</si>
  <si>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</si>
  <si>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</si>
  <si>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</si>
  <si>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</si>
  <si>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</si>
  <si>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</si>
  <si>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</si>
  <si>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</si>
  <si>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</si>
  <si>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</si>
  <si>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</si>
  <si>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</si>
  <si>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</si>
  <si>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</si>
  <si>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</si>
  <si>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</si>
  <si>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</si>
  <si>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</si>
  <si>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</si>
  <si>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</si>
  <si>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</si>
  <si>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</si>
  <si>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</si>
  <si>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</si>
  <si>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</si>
  <si>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</si>
  <si>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</si>
  <si>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</si>
  <si>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</si>
  <si>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</si>
  <si>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</si>
  <si>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</si>
  <si>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</si>
  <si>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</si>
  <si>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</si>
  <si>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</si>
  <si>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</si>
  <si>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</si>
  <si>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</si>
  <si>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</si>
  <si>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</si>
  <si>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</si>
  <si>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</si>
  <si>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</si>
  <si>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</si>
  <si>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</si>
  <si>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</si>
  <si>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</si>
  <si>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</si>
  <si>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</si>
  <si>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</si>
  <si>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</si>
  <si>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</si>
  <si>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</si>
  <si>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</si>
  <si>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</si>
  <si>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</si>
  <si>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</si>
  <si>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</si>
  <si>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</si>
  <si>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</si>
  <si>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</si>
  <si>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</si>
  <si>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</si>
  <si>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</si>
  <si>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</si>
  <si>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</si>
  <si>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</si>
  <si>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</si>
  <si>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</si>
  <si>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</si>
  <si>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</si>
  <si>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</si>
  <si>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</si>
  <si>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</si>
  <si>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</si>
  <si>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</si>
  <si>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</si>
  <si>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</si>
  <si>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</si>
  <si>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</si>
  <si>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</si>
  <si>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</si>
  <si>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</si>
  <si>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</si>
  <si>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</si>
  <si>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</si>
  <si>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</si>
  <si>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</si>
  <si>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</si>
  <si>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</si>
  <si>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</si>
  <si>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</si>
  <si>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</si>
  <si>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</si>
  <si>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</si>
  <si>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</si>
  <si>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</si>
  <si>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</si>
  <si>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</si>
  <si>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</si>
  <si>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</si>
  <si>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</si>
  <si>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</si>
  <si>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</si>
  <si>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</si>
  <si>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</si>
  <si>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</si>
  <si>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</si>
  <si>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</si>
  <si>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</si>
  <si>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</si>
  <si>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</si>
  <si>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</si>
  <si>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</si>
  <si>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</si>
  <si>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</si>
  <si>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</si>
  <si>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</si>
  <si>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</si>
  <si>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</si>
  <si>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</si>
  <si>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</si>
  <si>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</si>
  <si>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</si>
  <si>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</si>
  <si>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</si>
  <si>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</si>
  <si>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</si>
  <si>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</si>
  <si>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</si>
  <si>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</si>
  <si>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</si>
  <si>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</si>
  <si>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</si>
  <si>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</si>
  <si>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</si>
  <si>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</si>
  <si>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</si>
  <si>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</si>
  <si>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</si>
  <si>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</si>
  <si>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</si>
  <si>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</si>
  <si>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</si>
  <si>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</si>
  <si>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</si>
  <si>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</si>
  <si>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</si>
  <si>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</si>
  <si>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</si>
  <si>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</si>
  <si>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</si>
  <si>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</si>
  <si>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</si>
  <si>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</si>
  <si>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</si>
  <si>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</si>
  <si>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</si>
  <si>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</si>
  <si>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</si>
  <si>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</si>
  <si>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</si>
  <si>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</si>
  <si>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</si>
  <si>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</si>
  <si>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</si>
  <si>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</si>
  <si>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</si>
  <si>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</si>
  <si>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</si>
  <si>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</si>
  <si>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</si>
  <si>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</si>
  <si>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</si>
  <si>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</si>
  <si>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</si>
  <si>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</si>
  <si>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</si>
  <si>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</si>
  <si>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</si>
  <si>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</si>
  <si>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</si>
  <si>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</si>
  <si>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</si>
  <si>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</si>
  <si>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</si>
  <si>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</si>
  <si>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</si>
  <si>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</si>
  <si>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</si>
  <si>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</si>
  <si>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</si>
  <si>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</si>
  <si>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</si>
  <si>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</si>
  <si>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</si>
  <si>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</si>
  <si>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</si>
  <si>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</si>
  <si>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</si>
  <si>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</si>
  <si>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</si>
  <si>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</si>
  <si>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</si>
  <si>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</si>
  <si>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</si>
  <si>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</si>
  <si>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</si>
  <si>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</si>
  <si>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</si>
  <si>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</si>
  <si>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</si>
  <si>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</si>
  <si>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</si>
  <si>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</si>
  <si>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</si>
  <si>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</si>
  <si>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</si>
  <si>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</si>
  <si>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</si>
  <si>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</si>
  <si>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</si>
  <si>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</si>
  <si>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</si>
  <si>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</si>
  <si>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</si>
  <si>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</si>
  <si>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</si>
  <si>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</si>
  <si>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</si>
  <si>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</si>
  <si>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</si>
  <si>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</si>
  <si>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</si>
  <si>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</si>
  <si>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</si>
  <si>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</si>
  <si>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</si>
  <si>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</si>
  <si>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</si>
  <si>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</si>
  <si>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</si>
  <si>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</si>
  <si>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</si>
  <si>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</si>
  <si>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</si>
  <si>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</si>
  <si>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</si>
  <si>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</si>
  <si>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</si>
  <si>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</si>
  <si>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</si>
  <si>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</si>
  <si>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</si>
  <si>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</si>
  <si>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</si>
  <si>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</si>
  <si>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</si>
  <si>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</si>
  <si>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</si>
  <si>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</si>
  <si>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</si>
  <si>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</si>
  <si>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</si>
  <si>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</si>
  <si>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</si>
  <si>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</si>
  <si>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</si>
  <si>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</si>
  <si>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</si>
  <si>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</si>
  <si>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</si>
  <si>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</si>
  <si>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</si>
  <si>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</si>
  <si>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</si>
  <si>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</si>
  <si>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</si>
  <si>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</si>
  <si>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</si>
  <si>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</si>
  <si>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</si>
  <si>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</si>
  <si>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</si>
  <si>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</si>
  <si>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</si>
  <si>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</si>
  <si>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</si>
  <si>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</si>
  <si>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</si>
  <si>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</si>
  <si>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</si>
  <si>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</si>
  <si>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</si>
  <si>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</si>
  <si>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</si>
  <si>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</si>
  <si>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</si>
  <si>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</si>
  <si>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</si>
  <si>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</si>
  <si>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</si>
  <si>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</si>
  <si>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</si>
  <si>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</si>
  <si>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</si>
  <si>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</si>
  <si>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</si>
  <si>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</si>
  <si>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</si>
  <si>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</si>
  <si>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</si>
  <si>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</si>
  <si>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</si>
  <si>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</si>
  <si>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</si>
  <si>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</si>
  <si>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</si>
  <si>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</si>
  <si>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</si>
  <si>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</si>
  <si>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</si>
  <si>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</si>
  <si>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</si>
  <si>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</si>
  <si>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</si>
  <si>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</si>
  <si>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</si>
  <si>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</si>
  <si>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</si>
  <si>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</si>
  <si>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</si>
  <si>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</si>
  <si>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</si>
  <si>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</si>
  <si>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</si>
  <si>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</si>
  <si>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</si>
  <si>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</si>
  <si>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</si>
  <si>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</si>
  <si>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</si>
  <si>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</si>
  <si>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</si>
  <si>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</si>
  <si>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</si>
  <si>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</si>
  <si>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</si>
  <si>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</si>
  <si>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</si>
  <si>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</si>
  <si>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</si>
  <si>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</si>
  <si>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</si>
  <si>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</si>
  <si>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</si>
  <si>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</si>
  <si>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</si>
  <si>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</si>
  <si>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</si>
  <si>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</si>
  <si>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</si>
  <si>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</si>
  <si>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</si>
  <si>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</si>
  <si>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</si>
  <si>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</si>
  <si>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</si>
  <si>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</si>
  <si>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</si>
  <si>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</si>
  <si>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</si>
  <si>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</si>
  <si>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</si>
  <si>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</si>
  <si>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</si>
  <si>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</si>
  <si>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</si>
  <si>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</si>
  <si>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</si>
  <si>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</si>
  <si>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</si>
  <si>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</si>
  <si>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</si>
  <si>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</si>
  <si>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</si>
  <si>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</si>
  <si>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</si>
  <si>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</si>
  <si>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</si>
  <si>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</si>
  <si>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</si>
  <si>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</si>
  <si>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</si>
  <si>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</si>
  <si>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</si>
  <si>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</si>
  <si>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</si>
  <si>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</si>
  <si>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</si>
  <si>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</si>
  <si>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</si>
  <si>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</si>
  <si>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</si>
  <si>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</si>
  <si>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</si>
  <si>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</si>
  <si>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</si>
  <si>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</si>
  <si>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</si>
  <si>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</si>
  <si>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</si>
  <si>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</si>
  <si>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</si>
  <si>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</si>
  <si>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</si>
  <si>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</si>
  <si>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</si>
  <si>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</si>
  <si>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</si>
  <si>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</si>
  <si>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</si>
  <si>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</si>
  <si>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</si>
  <si>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</si>
  <si>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</si>
  <si>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</si>
  <si>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</si>
  <si>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</si>
  <si>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</si>
  <si>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</si>
  <si>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</si>
  <si>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</si>
  <si>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</si>
  <si>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</si>
  <si>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</si>
  <si>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</si>
  <si>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</si>
  <si>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</si>
  <si>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</si>
  <si>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</si>
  <si>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</si>
  <si>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</si>
  <si>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</si>
  <si>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</si>
  <si>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</si>
  <si>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</si>
  <si>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</si>
  <si>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</si>
  <si>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</si>
  <si>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</si>
  <si>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</si>
  <si>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</si>
  <si>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</si>
  <si>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</si>
  <si>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</si>
  <si>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</si>
  <si>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</si>
  <si>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</si>
  <si>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</si>
  <si>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</si>
  <si>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</si>
  <si>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</si>
  <si>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</si>
  <si>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</si>
  <si>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</si>
  <si>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</si>
  <si>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</si>
  <si>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</si>
  <si>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</si>
  <si>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</si>
  <si>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</si>
  <si>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</si>
  <si>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</si>
  <si>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</si>
  <si>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</si>
  <si>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</si>
  <si>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</si>
  <si>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</si>
  <si>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</si>
  <si>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</si>
  <si>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</si>
  <si>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</si>
  <si>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</si>
  <si>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</si>
  <si>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</si>
  <si>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</si>
  <si>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</si>
  <si>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</si>
  <si>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</si>
  <si>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</si>
  <si>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</si>
  <si>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</si>
  <si>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</si>
  <si>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</si>
  <si>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</si>
  <si>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</si>
  <si>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</si>
  <si>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</si>
  <si>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</si>
  <si>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</si>
  <si>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</si>
  <si>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</si>
  <si>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</si>
  <si>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</si>
  <si>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</si>
  <si>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</si>
  <si>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</si>
  <si>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</si>
  <si>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</si>
  <si>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</si>
  <si>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</si>
  <si>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</si>
  <si>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</si>
  <si>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</si>
  <si>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</si>
  <si>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</si>
  <si>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</si>
  <si>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</si>
  <si>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</si>
  <si>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</si>
  <si>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</si>
  <si>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</si>
  <si>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</si>
  <si>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</si>
  <si>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</si>
  <si>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</si>
  <si>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</si>
  <si>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</si>
  <si>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</si>
  <si>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</si>
  <si>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</si>
  <si>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</si>
  <si>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</si>
  <si>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</si>
  <si>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</si>
  <si>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</si>
  <si>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</si>
  <si>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</si>
  <si>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</si>
  <si>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</si>
  <si>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</si>
  <si>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</si>
  <si>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</si>
  <si>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</si>
  <si>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</si>
  <si>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</si>
  <si>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</si>
  <si>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</si>
  <si>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</si>
  <si>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</si>
  <si>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</si>
  <si>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</si>
  <si>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</si>
  <si>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</si>
  <si>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</si>
  <si>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</si>
  <si>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</si>
  <si>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</si>
  <si>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</si>
  <si>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</si>
  <si>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</si>
  <si>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</si>
  <si>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</si>
  <si>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</si>
  <si>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</si>
  <si>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</si>
  <si>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</si>
  <si>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</si>
  <si>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</si>
  <si>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</si>
  <si>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</si>
  <si>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</si>
  <si>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</si>
  <si>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</si>
  <si>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</si>
  <si>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</si>
  <si>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</si>
  <si>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</si>
  <si>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</si>
  <si>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</si>
  <si>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</si>
  <si>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</si>
  <si>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</si>
  <si>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</si>
  <si>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</si>
  <si>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</si>
  <si>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</si>
  <si>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</si>
  <si>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</si>
  <si>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</si>
  <si>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</si>
  <si>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</si>
  <si>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</si>
  <si>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</si>
  <si>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</si>
  <si>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</si>
  <si>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</si>
  <si>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</si>
  <si>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</si>
  <si>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</si>
  <si>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</si>
  <si>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</si>
  <si>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</si>
  <si>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</si>
  <si>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</si>
  <si>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</si>
  <si>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</si>
  <si>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</si>
  <si>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</si>
  <si>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</si>
  <si>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</si>
  <si>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</si>
  <si>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</si>
  <si>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</si>
  <si>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</si>
  <si>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</si>
  <si>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</si>
  <si>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</si>
  <si>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</si>
  <si>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</si>
  <si>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</si>
  <si>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</si>
  <si>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</si>
  <si>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</si>
  <si>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</si>
  <si>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</si>
  <si>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</si>
  <si>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</si>
  <si>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</si>
  <si>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</si>
  <si>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</si>
  <si>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</si>
  <si>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</si>
  <si>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</si>
  <si>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</si>
  <si>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</si>
  <si>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</si>
  <si>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</si>
  <si>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</si>
  <si>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</si>
  <si>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</si>
  <si>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</si>
  <si>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</si>
  <si>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</si>
  <si>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</si>
  <si>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</si>
  <si>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</si>
  <si>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</si>
  <si>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</si>
  <si>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</si>
  <si>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</si>
  <si>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</si>
  <si>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</si>
  <si>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</si>
  <si>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</si>
  <si>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</si>
  <si>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</si>
  <si>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</si>
  <si>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</si>
  <si>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</si>
  <si>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</si>
  <si>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</si>
  <si>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</si>
  <si>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</si>
  <si>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</si>
  <si>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</si>
  <si>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</si>
  <si>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</si>
  <si>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</si>
  <si>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</si>
  <si>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</si>
  <si>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</si>
  <si>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</si>
  <si>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</si>
  <si>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</si>
  <si>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</si>
  <si>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</si>
  <si>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</si>
  <si>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</si>
  <si>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</si>
  <si>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</si>
  <si>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</si>
  <si>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</si>
  <si>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</si>
  <si>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</si>
  <si>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</si>
  <si>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</si>
  <si>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</si>
  <si>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</si>
  <si>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</si>
  <si>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</si>
  <si>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</si>
  <si>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</si>
  <si>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</si>
  <si>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</si>
  <si>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</si>
  <si>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</si>
  <si>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</si>
  <si>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</si>
  <si>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</si>
  <si>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</si>
  <si>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</si>
  <si>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</si>
  <si>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</si>
  <si>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</si>
  <si>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</si>
  <si>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</si>
  <si>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</si>
  <si>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</si>
  <si>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</si>
  <si>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</si>
  <si>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</si>
  <si>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</si>
  <si>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</si>
  <si>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</si>
  <si>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</si>
  <si>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</si>
  <si>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</si>
  <si>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</si>
  <si>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</si>
  <si>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</si>
  <si>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</si>
  <si>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</si>
  <si>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</si>
  <si>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</si>
  <si>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</si>
  <si>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</si>
  <si>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</si>
  <si>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</si>
  <si>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</si>
  <si>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</si>
  <si>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</si>
  <si>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</si>
  <si>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</si>
  <si>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</si>
  <si>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</si>
  <si>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</si>
  <si>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</si>
  <si>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</si>
  <si>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</si>
  <si>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</si>
  <si>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</si>
  <si>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</si>
  <si>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</si>
  <si>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</si>
  <si>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</si>
  <si>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</si>
  <si>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</si>
  <si>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</si>
  <si>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</si>
  <si>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</si>
  <si>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</si>
  <si>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</si>
  <si>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</si>
  <si>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</si>
  <si>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</si>
  <si>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</si>
  <si>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</si>
  <si>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</si>
  <si>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</si>
  <si>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</si>
  <si>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</si>
  <si>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</si>
  <si>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</si>
  <si>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</si>
  <si>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</si>
  <si>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</si>
  <si>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</si>
  <si>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</si>
  <si>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</si>
  <si>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</si>
  <si>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</si>
  <si>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</si>
  <si>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</si>
  <si>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</si>
  <si>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</si>
  <si>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</si>
  <si>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</si>
  <si>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</si>
  <si>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</si>
  <si>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</si>
  <si>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</si>
  <si>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</si>
  <si>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</si>
  <si>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</si>
  <si>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</si>
  <si>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</si>
  <si>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</si>
  <si>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</si>
  <si>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</si>
  <si>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</si>
  <si>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</si>
  <si>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</si>
  <si>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</si>
  <si>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</si>
  <si>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</si>
  <si>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</si>
  <si>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</si>
  <si>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</si>
  <si>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</si>
  <si>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</si>
  <si>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</si>
  <si>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</si>
  <si>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</si>
  <si>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</si>
  <si>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</si>
  <si>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</si>
  <si>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</si>
  <si>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</si>
  <si>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</si>
  <si>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</si>
  <si>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</si>
  <si>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</si>
  <si>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</si>
  <si>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</si>
  <si>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</si>
  <si>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</si>
  <si>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</si>
  <si>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</si>
  <si>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</si>
  <si>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</si>
  <si>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</si>
  <si>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</si>
  <si>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</si>
  <si>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</si>
  <si>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</si>
  <si>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</si>
  <si>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</si>
  <si>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</si>
  <si>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</si>
  <si>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</si>
  <si>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</si>
  <si>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</si>
  <si>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</si>
  <si>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</si>
  <si>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</si>
  <si>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</si>
  <si>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</si>
  <si>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</si>
  <si>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</si>
  <si>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</si>
  <si>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</si>
  <si>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</si>
  <si>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</si>
  <si>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</si>
  <si>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</si>
  <si>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</si>
  <si>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</si>
  <si>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</si>
  <si>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</si>
  <si>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</si>
  <si>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</si>
  <si>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</si>
  <si>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</si>
  <si>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</si>
  <si>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</si>
  <si>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</si>
  <si>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</si>
  <si>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</si>
  <si>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</si>
  <si>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</si>
  <si>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</si>
  <si>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</si>
  <si>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</si>
  <si>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</si>
  <si>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</si>
  <si>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</si>
  <si>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</si>
  <si>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</si>
  <si>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</si>
  <si>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</si>
  <si>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</si>
  <si>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</si>
  <si>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</si>
  <si>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</si>
  <si>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</si>
  <si>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</si>
  <si>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</si>
  <si>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</si>
  <si>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</si>
  <si>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</si>
  <si>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</si>
  <si>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</si>
  <si>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</si>
  <si>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</si>
  <si>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</si>
  <si>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</si>
  <si>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</si>
  <si>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</si>
  <si>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</si>
  <si>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</si>
  <si>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</si>
  <si>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</si>
  <si>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</si>
  <si>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</si>
  <si>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</si>
  <si>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</si>
  <si>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</si>
  <si>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</si>
  <si>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</si>
  <si>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</si>
  <si>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</si>
  <si>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</si>
  <si>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</si>
  <si>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</si>
  <si>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</si>
  <si>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</si>
  <si>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</si>
  <si>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</si>
  <si>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</si>
  <si>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</si>
  <si>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</si>
  <si>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</si>
  <si>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</si>
  <si>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</si>
  <si>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</si>
  <si>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</si>
  <si>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</si>
  <si>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</si>
  <si>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</si>
  <si>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</si>
  <si>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</si>
  <si>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</si>
  <si>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</si>
  <si>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</si>
  <si>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</si>
  <si>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</si>
  <si>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</si>
  <si>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</si>
  <si>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</si>
  <si>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</si>
  <si>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</si>
  <si>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</si>
  <si>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</si>
  <si>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</si>
  <si>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</si>
  <si>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</si>
  <si>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</si>
  <si>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</si>
  <si>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</si>
  <si>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</si>
  <si>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</si>
  <si>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</si>
  <si>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</si>
  <si>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</si>
  <si>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</si>
  <si>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</si>
  <si>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</si>
  <si>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</si>
  <si>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</si>
  <si>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</si>
  <si>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</si>
  <si>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</si>
  <si>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</si>
  <si>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</si>
  <si>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</si>
  <si>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</si>
  <si>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</si>
  <si>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</si>
  <si>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</si>
  <si>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</si>
  <si>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</si>
  <si>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</si>
  <si>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</si>
  <si>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</si>
  <si>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</si>
  <si>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</si>
  <si>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</si>
  <si>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</si>
  <si>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</si>
  <si>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</si>
  <si>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</si>
  <si>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</si>
  <si>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</si>
  <si>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</si>
  <si>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</si>
  <si>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</si>
  <si>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</si>
  <si>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</si>
  <si>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</si>
  <si>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</si>
  <si>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</si>
  <si>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</si>
  <si>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</si>
  <si>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</si>
  <si>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</si>
  <si>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</si>
  <si>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</si>
  <si>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</si>
  <si>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</si>
  <si>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</si>
  <si>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</si>
  <si>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</si>
  <si>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</si>
  <si>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</si>
  <si>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</si>
  <si>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</si>
  <si>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</si>
  <si>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</si>
  <si>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</si>
  <si>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</si>
  <si>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</si>
  <si>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</si>
  <si>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</si>
  <si>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</si>
  <si>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</si>
  <si>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</si>
  <si>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</si>
  <si>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</si>
  <si>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</si>
  <si>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</si>
  <si>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</si>
  <si>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</si>
  <si>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</si>
  <si>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</si>
  <si>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</si>
  <si>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</si>
  <si>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</si>
  <si>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</si>
  <si>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</si>
  <si>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</si>
  <si>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</si>
  <si>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</si>
  <si>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</si>
  <si>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</si>
  <si>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</si>
  <si>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</si>
  <si>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</si>
  <si>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</si>
  <si>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</si>
  <si>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</si>
  <si>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</si>
  <si>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</si>
  <si>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</si>
  <si>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</si>
  <si>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</si>
  <si>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</si>
  <si>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</si>
  <si>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</si>
  <si>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</si>
  <si>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</si>
  <si>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</si>
  <si>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</si>
  <si>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</si>
  <si>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</si>
  <si>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</si>
  <si>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</si>
  <si>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</si>
  <si>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</si>
  <si>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</si>
  <si>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</si>
  <si>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</si>
  <si>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</si>
  <si>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</si>
  <si>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</si>
  <si>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</si>
  <si>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</si>
  <si>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</si>
  <si>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</si>
  <si>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</si>
  <si>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</si>
  <si>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</si>
  <si>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</si>
  <si>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</si>
  <si>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</si>
  <si>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</si>
  <si>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</si>
  <si>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</si>
  <si>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</si>
  <si>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</si>
  <si>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</si>
  <si>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</si>
  <si>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</si>
  <si>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</si>
  <si>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</si>
  <si>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</si>
  <si>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</si>
  <si>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</si>
  <si>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</si>
  <si>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</si>
  <si>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</si>
  <si>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</si>
  <si>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</si>
  <si>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</si>
  <si>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</si>
  <si>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</si>
  <si>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</si>
  <si>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</si>
  <si>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</si>
  <si>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</si>
  <si>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</si>
  <si>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</si>
  <si>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</si>
  <si>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</si>
  <si>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</si>
  <si>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</si>
  <si>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</si>
  <si>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</si>
  <si>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</si>
  <si>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</si>
  <si>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</si>
  <si>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</si>
  <si>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</si>
  <si>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</si>
  <si>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</si>
  <si>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</si>
  <si>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</si>
  <si>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</si>
  <si>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</si>
  <si>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</si>
  <si>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</si>
  <si>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</si>
  <si>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</si>
  <si>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</si>
  <si>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</si>
  <si>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</si>
  <si>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</si>
  <si>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</si>
  <si>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</si>
  <si>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</si>
  <si>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</si>
  <si>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</si>
  <si>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</si>
  <si>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</si>
  <si>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</si>
  <si>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</si>
  <si>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</si>
  <si>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</si>
  <si>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</si>
  <si>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</si>
  <si>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</si>
  <si>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</si>
  <si>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</si>
  <si>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</si>
  <si>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</si>
  <si>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</si>
  <si>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</si>
  <si>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</si>
  <si>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</si>
  <si>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</si>
  <si>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</si>
  <si>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</si>
  <si>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</si>
  <si>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</si>
  <si>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</si>
  <si>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</si>
  <si>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</si>
  <si>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</si>
  <si>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</si>
  <si>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</si>
  <si>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</si>
  <si>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</si>
  <si>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</si>
  <si>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</si>
  <si>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</si>
  <si>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</si>
  <si>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</si>
  <si>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</si>
  <si>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</si>
  <si>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</si>
  <si>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</si>
  <si>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</si>
  <si>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</si>
  <si>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</si>
  <si>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</si>
  <si>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</si>
  <si>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</si>
  <si>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</si>
  <si>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</si>
  <si>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</si>
  <si>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</si>
  <si>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</si>
  <si>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</si>
  <si>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</si>
  <si>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</si>
  <si>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</si>
  <si>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</si>
  <si>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</si>
  <si>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</si>
  <si>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</si>
  <si>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</si>
  <si>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</si>
  <si>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</si>
  <si>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</si>
  <si>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</si>
  <si>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</si>
  <si>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</si>
  <si>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</si>
  <si>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</si>
  <si>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</si>
  <si>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</si>
  <si>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</si>
  <si>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</si>
  <si>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</si>
  <si>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</si>
  <si>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</si>
  <si>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</si>
  <si>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</si>
  <si>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</si>
  <si>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</si>
  <si>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</si>
  <si>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</si>
  <si>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</si>
  <si>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</si>
  <si>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</si>
  <si>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</si>
  <si>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</si>
  <si>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</si>
  <si>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</si>
  <si>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</si>
  <si>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</si>
  <si>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</si>
  <si>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</si>
  <si>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</si>
  <si>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</si>
  <si>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</si>
  <si>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</si>
  <si>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</si>
  <si>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</si>
  <si>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</si>
  <si>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</si>
  <si>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</si>
  <si>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</si>
  <si>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</si>
  <si>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</si>
  <si>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</si>
  <si>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</si>
  <si>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</si>
  <si>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</si>
  <si>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</si>
  <si>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</si>
  <si>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</si>
  <si>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</si>
  <si>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</si>
  <si>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</si>
  <si>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</si>
  <si>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</si>
  <si>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</si>
  <si>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</si>
  <si>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</si>
  <si>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</si>
  <si>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</si>
  <si>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</si>
  <si>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</si>
  <si>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</si>
  <si>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</si>
  <si>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</si>
  <si>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</si>
  <si>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</si>
  <si>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</si>
  <si>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</si>
  <si>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</si>
  <si>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</si>
  <si>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</si>
  <si>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</si>
  <si>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</si>
  <si>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</si>
  <si>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</si>
  <si>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</si>
  <si>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</si>
  <si>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</si>
  <si>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</si>
  <si>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</si>
  <si>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</si>
  <si>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</si>
  <si>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</si>
  <si>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</si>
  <si>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</si>
  <si>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</si>
  <si>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</si>
  <si>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</si>
  <si>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</si>
  <si>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</si>
  <si>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</si>
  <si>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</si>
  <si>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</si>
  <si>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</si>
  <si>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</si>
  <si>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</si>
  <si>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</si>
  <si>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</si>
  <si>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</si>
  <si>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</si>
  <si>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</si>
  <si>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</si>
  <si>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</si>
  <si>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</si>
  <si>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</si>
  <si>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</si>
  <si>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</si>
  <si>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</si>
  <si>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</si>
  <si>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</si>
  <si>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</si>
  <si>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</si>
  <si>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</si>
  <si>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</si>
  <si>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</si>
  <si>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</si>
  <si>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</si>
  <si>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</si>
  <si>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</si>
  <si>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</si>
  <si>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</si>
  <si>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</si>
  <si>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</si>
  <si>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</si>
  <si>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</si>
  <si>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</si>
  <si>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</si>
  <si>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</si>
  <si>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</si>
  <si>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</si>
  <si>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</si>
  <si>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</si>
  <si>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</si>
  <si>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</si>
  <si>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</si>
  <si>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</si>
  <si>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</si>
  <si>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</si>
  <si>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</si>
  <si>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</si>
  <si>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</si>
  <si>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</si>
  <si>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</si>
  <si>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</si>
  <si>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</si>
  <si>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</si>
  <si>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</si>
  <si>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</si>
  <si>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</si>
  <si>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</si>
  <si>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</si>
  <si>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</si>
  <si>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</si>
  <si>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</si>
  <si>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</si>
  <si>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</si>
  <si>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</si>
  <si>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</si>
  <si>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</si>
  <si>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</si>
  <si>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</si>
  <si>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</si>
  <si>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</si>
  <si>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</si>
  <si>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</si>
  <si>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</si>
  <si>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</si>
  <si>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</si>
  <si>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</si>
  <si>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</si>
  <si>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</si>
  <si>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</si>
  <si>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</si>
  <si>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</si>
  <si>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</si>
  <si>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</si>
  <si>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</si>
  <si>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</si>
  <si>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</si>
  <si>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</si>
  <si>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</si>
  <si>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</si>
  <si>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</si>
  <si>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</si>
  <si>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</si>
  <si>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</si>
  <si>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</si>
  <si>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</si>
  <si>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</si>
  <si>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</si>
  <si>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</si>
  <si>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</si>
  <si>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</si>
  <si>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</si>
  <si>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</si>
  <si>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</si>
  <si>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</si>
  <si>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</si>
  <si>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</si>
  <si>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</si>
  <si>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</si>
  <si>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</si>
  <si>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</si>
  <si>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</si>
  <si>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</si>
  <si>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</si>
  <si>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</si>
  <si>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</si>
  <si>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</si>
  <si>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</si>
  <si>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</si>
  <si>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</si>
  <si>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</si>
  <si>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</si>
  <si>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</si>
  <si>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</si>
  <si>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</si>
  <si>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</si>
  <si>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</si>
  <si>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</si>
  <si>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</si>
  <si>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</si>
  <si>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</si>
  <si>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</si>
  <si>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</si>
  <si>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</si>
  <si>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</si>
  <si>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</si>
  <si>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</si>
  <si>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</si>
  <si>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</si>
  <si>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</si>
  <si>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</si>
  <si>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</si>
  <si>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</si>
  <si>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</si>
  <si>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</si>
  <si>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</si>
  <si>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</si>
  <si>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</si>
  <si>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</si>
  <si>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</si>
  <si>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</si>
  <si>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</si>
  <si>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</si>
  <si>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</si>
  <si>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</si>
  <si>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</si>
  <si>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</si>
  <si>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</si>
  <si>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</si>
  <si>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</si>
  <si>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</si>
  <si>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</si>
  <si>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</si>
  <si>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</si>
  <si>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</si>
  <si>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</si>
  <si>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</si>
  <si>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</si>
  <si>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</si>
  <si>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</si>
  <si>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</si>
  <si>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</si>
  <si>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</si>
  <si>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</si>
  <si>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</si>
  <si>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</si>
  <si>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</si>
  <si>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</si>
  <si>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</si>
  <si>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</si>
  <si>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</si>
  <si>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</si>
  <si>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</si>
  <si>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</si>
  <si>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</si>
  <si>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</si>
  <si>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</si>
  <si>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</si>
  <si>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</si>
  <si>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</si>
  <si>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</si>
  <si>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</si>
  <si>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</si>
  <si>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</si>
  <si>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</si>
  <si>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</si>
  <si>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</si>
  <si>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</si>
  <si>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</si>
  <si>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</si>
  <si>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</si>
  <si>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</si>
  <si>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</si>
  <si>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</si>
  <si>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</si>
  <si>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</si>
  <si>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</si>
  <si>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</si>
  <si>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</si>
  <si>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</si>
  <si>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</si>
  <si>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</si>
  <si>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</si>
  <si>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</si>
  <si>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</si>
  <si>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</si>
  <si>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</si>
  <si>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</si>
  <si>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</si>
  <si>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</si>
  <si>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</si>
  <si>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</si>
  <si>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</si>
  <si>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</si>
  <si>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</si>
  <si>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</si>
  <si>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</si>
  <si>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</si>
  <si>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</si>
  <si>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</si>
  <si>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</si>
  <si>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</si>
  <si>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</si>
  <si>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</si>
  <si>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</si>
  <si>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</si>
  <si>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</si>
  <si>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</si>
  <si>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</si>
  <si>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</si>
  <si>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</si>
  <si>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</si>
  <si>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</si>
  <si>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</si>
  <si>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</si>
  <si>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</si>
  <si>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</si>
  <si>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</si>
  <si>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</si>
  <si>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</si>
  <si>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</si>
  <si>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</si>
  <si>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</si>
  <si>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</si>
  <si>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</si>
  <si>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</si>
  <si>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</si>
  <si>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</si>
  <si>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</si>
  <si>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</si>
  <si>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</si>
  <si>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</si>
  <si>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</si>
  <si>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</si>
  <si>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</si>
  <si>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</si>
  <si>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</si>
  <si>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</si>
  <si>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</si>
  <si>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</si>
  <si>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</si>
  <si>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</si>
  <si>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</si>
  <si>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</si>
  <si>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</si>
  <si>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</si>
  <si>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</si>
  <si>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</si>
  <si>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</si>
  <si>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</si>
  <si>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</si>
  <si>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</si>
  <si>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</si>
  <si>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</si>
  <si>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</si>
  <si>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</si>
  <si>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</si>
  <si>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</si>
  <si>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</si>
  <si>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</si>
  <si>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</si>
  <si>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</si>
  <si>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</si>
  <si>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</si>
  <si>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</si>
  <si>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</si>
  <si>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</si>
  <si>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</si>
  <si>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</si>
  <si>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</si>
  <si>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</si>
  <si>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</si>
  <si>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</si>
  <si>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</si>
  <si>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</si>
  <si>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</si>
  <si>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</si>
  <si>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</si>
  <si>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</si>
  <si>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</si>
  <si>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</si>
  <si>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</si>
  <si>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</si>
  <si>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</si>
  <si>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</si>
  <si>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</si>
  <si>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</si>
  <si>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</si>
  <si>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</si>
  <si>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</si>
  <si>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</si>
  <si>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</si>
  <si>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</si>
  <si>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</si>
  <si>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</si>
  <si>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</si>
  <si>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</si>
  <si>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</si>
  <si>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</si>
  <si>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</si>
  <si>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</si>
  <si>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</si>
  <si>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</si>
  <si>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</si>
  <si>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</si>
  <si>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</si>
  <si>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</si>
  <si>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</si>
  <si>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</si>
  <si>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</si>
  <si>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</si>
  <si>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</si>
  <si>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</si>
  <si>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</si>
  <si>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</si>
  <si>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</si>
  <si>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</si>
  <si>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</si>
  <si>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</si>
  <si>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</si>
  <si>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</si>
  <si>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</si>
  <si>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</si>
  <si>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</si>
  <si>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</si>
  <si>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</si>
  <si>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</si>
  <si>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</si>
  <si>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</si>
  <si>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</si>
  <si>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</si>
  <si>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</si>
  <si>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</si>
  <si>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</si>
  <si>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</si>
  <si>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</si>
  <si>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</si>
  <si>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</si>
  <si>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</si>
  <si>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</si>
  <si>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</si>
  <si>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</si>
  <si>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</si>
  <si>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</si>
  <si>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</si>
  <si>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</si>
  <si>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</si>
  <si>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</si>
  <si>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</si>
  <si>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</si>
  <si>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</si>
  <si>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</si>
  <si>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</si>
  <si>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</si>
  <si>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</si>
  <si>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</si>
  <si>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</si>
  <si>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</si>
  <si>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</si>
  <si>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</si>
  <si>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</si>
  <si>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</si>
  <si>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</si>
  <si>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</si>
  <si>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</si>
  <si>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</si>
  <si>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</si>
  <si>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</si>
  <si>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</si>
  <si>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</si>
  <si>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</si>
  <si>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</si>
  <si>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</si>
  <si>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</si>
  <si>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</si>
  <si>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</si>
  <si>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</si>
  <si>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</si>
  <si>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</si>
  <si>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</si>
  <si>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</si>
  <si>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</si>
  <si>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</si>
  <si>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</si>
  <si>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</si>
  <si>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</si>
  <si>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</si>
  <si>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</si>
  <si>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</si>
  <si>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</si>
  <si>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</si>
  <si>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</si>
  <si>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</si>
  <si>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</si>
  <si>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</si>
  <si>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</si>
  <si>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</si>
  <si>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</si>
  <si>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</si>
  <si>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</si>
  <si>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</si>
  <si>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</si>
  <si>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</si>
  <si>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</si>
  <si>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</si>
  <si>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</si>
  <si>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</si>
  <si>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</si>
  <si>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</si>
  <si>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</si>
  <si>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</si>
  <si>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</si>
  <si>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</si>
  <si>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</si>
  <si>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</si>
  <si>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</si>
  <si>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</si>
  <si>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</si>
  <si>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</si>
  <si>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</si>
  <si>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</si>
  <si>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</si>
  <si>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</si>
  <si>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</si>
  <si>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</si>
  <si>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</si>
  <si>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</si>
  <si>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</si>
  <si>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</si>
  <si>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</si>
  <si>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</si>
  <si>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</si>
  <si>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</si>
  <si>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</si>
  <si>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</si>
  <si>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</si>
  <si>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</si>
  <si>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</si>
  <si>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</si>
  <si>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</si>
  <si>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</si>
  <si>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</si>
  <si>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</si>
  <si>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</si>
  <si>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</si>
  <si>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</si>
  <si>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</si>
  <si>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</si>
  <si>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</si>
  <si>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</si>
  <si>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</si>
  <si>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</si>
  <si>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</si>
  <si>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</si>
  <si>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</si>
  <si>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</si>
  <si>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</si>
  <si>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</si>
  <si>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</si>
  <si>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</si>
  <si>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</si>
  <si>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</si>
  <si>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</si>
  <si>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</si>
  <si>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</si>
  <si>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</si>
  <si>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</si>
  <si>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</si>
  <si>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</si>
  <si>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</si>
  <si>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</si>
  <si>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</si>
  <si>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</si>
  <si>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</si>
  <si>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</si>
  <si>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</si>
  <si>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</si>
  <si>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</si>
  <si>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</si>
  <si>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</si>
  <si>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</si>
  <si>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</si>
  <si>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</si>
  <si>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</si>
  <si>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</si>
  <si>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</si>
  <si>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</si>
  <si>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</si>
  <si>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</si>
  <si>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</si>
  <si>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</si>
  <si>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</si>
  <si>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</si>
  <si>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</si>
  <si>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</si>
  <si>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</si>
  <si>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</si>
  <si>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</si>
  <si>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</si>
  <si>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</si>
  <si>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</si>
  <si>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</si>
  <si>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</si>
  <si>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</si>
  <si>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</si>
  <si>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</si>
  <si>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</si>
  <si>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</si>
  <si>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</si>
  <si>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</si>
  <si>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</si>
  <si>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</si>
  <si>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</si>
  <si>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</si>
  <si>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</si>
  <si>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</si>
  <si>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</si>
  <si>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</si>
  <si>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</si>
  <si>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</si>
  <si>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</si>
  <si>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</si>
  <si>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</si>
  <si>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</si>
  <si>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</si>
  <si>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</si>
  <si>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</si>
  <si>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</si>
  <si>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</si>
  <si>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</si>
  <si>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</si>
  <si>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</si>
  <si>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</si>
  <si>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</si>
  <si>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</si>
  <si>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</si>
  <si>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</si>
  <si>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</si>
  <si>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</si>
  <si>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</si>
  <si>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</si>
  <si>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</si>
  <si>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</si>
  <si>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</si>
  <si>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</si>
  <si>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</si>
  <si>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</si>
  <si>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</si>
  <si>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</si>
  <si>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</si>
  <si>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</si>
  <si>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</si>
  <si>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</si>
  <si>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</si>
  <si>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</si>
  <si>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</si>
  <si>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</si>
  <si>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</si>
  <si>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</si>
  <si>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</si>
  <si>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</si>
  <si>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</si>
  <si>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</si>
  <si>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</si>
  <si>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</si>
  <si>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</si>
  <si>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</si>
  <si>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</si>
  <si>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</si>
  <si>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</si>
  <si>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</si>
  <si>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</si>
  <si>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</si>
  <si>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</si>
  <si>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</si>
  <si>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</si>
  <si>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</si>
  <si>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</si>
  <si>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</si>
  <si>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</si>
  <si>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</si>
  <si>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</si>
  <si>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</si>
  <si>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</si>
  <si>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</si>
  <si>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</si>
  <si>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</si>
  <si>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</si>
  <si>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</si>
  <si>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</si>
  <si>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</si>
  <si>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</si>
  <si>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</si>
  <si>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</si>
  <si>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</si>
  <si>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</si>
  <si>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</si>
  <si>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</si>
  <si>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</si>
  <si>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</si>
  <si>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</si>
  <si>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</si>
  <si>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</si>
  <si>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</si>
  <si>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</si>
  <si>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</si>
  <si>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</si>
  <si>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</si>
  <si>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</si>
  <si>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</si>
  <si>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</si>
  <si>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</si>
  <si>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</si>
  <si>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</si>
  <si>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</si>
  <si>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</si>
  <si>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</si>
  <si>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</si>
  <si>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</si>
  <si>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</si>
  <si>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</si>
  <si>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</si>
  <si>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</si>
  <si>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</si>
  <si>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</si>
  <si>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</si>
  <si>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</si>
  <si>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</si>
  <si>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</si>
  <si>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</si>
  <si>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</si>
  <si>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</si>
  <si>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</si>
  <si>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</si>
  <si>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</si>
  <si>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</si>
  <si>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</si>
  <si>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</si>
  <si>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</si>
  <si>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</si>
  <si>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</si>
  <si>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</si>
  <si>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</si>
  <si>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</si>
  <si>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</si>
  <si>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</si>
  <si>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</si>
  <si>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</si>
  <si>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</si>
  <si>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</si>
  <si>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</si>
  <si>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</si>
  <si>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</si>
  <si>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</si>
  <si>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</si>
  <si>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</si>
  <si>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</si>
  <si>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</si>
  <si>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</si>
  <si>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</si>
  <si>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</si>
  <si>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</si>
  <si>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</si>
  <si>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</si>
  <si>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</si>
  <si>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</si>
  <si>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</si>
  <si>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</si>
  <si>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</si>
  <si>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</si>
  <si>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</si>
  <si>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</si>
  <si>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</si>
  <si>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</si>
  <si>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</si>
  <si>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</si>
  <si>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</si>
  <si>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</si>
  <si>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</si>
  <si>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</si>
  <si>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</si>
  <si>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</si>
  <si>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</si>
  <si>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</si>
  <si>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</si>
  <si>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</si>
  <si>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</si>
  <si>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</si>
  <si>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</si>
  <si>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</si>
  <si>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</si>
  <si>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</si>
  <si>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</si>
  <si>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</si>
  <si>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</si>
  <si>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</si>
  <si>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</si>
  <si>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</si>
  <si>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</si>
  <si>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</si>
  <si>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</si>
  <si>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</si>
  <si>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</si>
  <si>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</si>
  <si>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</si>
  <si>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</si>
  <si>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</si>
  <si>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</si>
  <si>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</si>
  <si>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</si>
  <si>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</si>
  <si>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</si>
  <si>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</si>
  <si>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</si>
  <si>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</si>
  <si>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</si>
  <si>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</si>
  <si>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</si>
  <si>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</si>
  <si>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</si>
  <si>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</si>
  <si>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</si>
  <si>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</si>
  <si>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</si>
  <si>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</si>
  <si>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</si>
  <si>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</si>
  <si>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</si>
  <si>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</si>
  <si>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</si>
  <si>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</si>
  <si>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</si>
  <si>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</si>
  <si>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</si>
  <si>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</si>
  <si>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</si>
  <si>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</si>
  <si>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</si>
  <si>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</si>
  <si>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</si>
  <si>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</si>
  <si>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</si>
  <si>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</si>
  <si>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</si>
  <si>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</si>
  <si>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</si>
  <si>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</si>
  <si>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</si>
  <si>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</si>
  <si>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</si>
  <si>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</si>
  <si>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</si>
  <si>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</si>
  <si>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</si>
  <si>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</si>
  <si>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</si>
  <si>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</si>
  <si>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</si>
  <si>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</si>
  <si>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</si>
  <si>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</si>
  <si>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</si>
  <si>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</si>
  <si>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</si>
  <si>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</si>
  <si>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</si>
  <si>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</si>
  <si>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</si>
  <si>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</si>
  <si>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</si>
  <si>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</si>
  <si>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</si>
  <si>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</si>
  <si>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</si>
  <si>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</si>
  <si>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</si>
  <si>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</si>
  <si>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</si>
  <si>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</si>
  <si>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</si>
  <si>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</si>
  <si>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</si>
  <si>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</si>
  <si>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</si>
  <si>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</si>
  <si>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</si>
  <si>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</si>
  <si>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</si>
  <si>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</si>
  <si>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</si>
  <si>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</si>
  <si>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</si>
  <si>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</si>
  <si>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</si>
  <si>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</si>
  <si>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</si>
  <si>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</si>
  <si>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</si>
  <si>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</si>
  <si>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</si>
  <si>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</si>
  <si>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</si>
  <si>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</si>
  <si>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</si>
  <si>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</si>
  <si>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</si>
  <si>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</si>
  <si>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</si>
  <si>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</si>
  <si>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</si>
  <si>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</si>
  <si>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</si>
  <si>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</si>
  <si>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</si>
  <si>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</si>
  <si>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</si>
  <si>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</si>
  <si>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</si>
  <si>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</si>
  <si>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</si>
  <si>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</si>
  <si>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</si>
  <si>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</si>
  <si>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</si>
  <si>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</si>
  <si>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</si>
  <si>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</si>
  <si>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</si>
  <si>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</si>
  <si>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Burhani mehal main bill</t>
  </si>
  <si>
    <t>dismantling of VFR Tahiri masjid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</si>
  <si>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</si>
  <si>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</si>
  <si>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</si>
  <si>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</si>
  <si>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</si>
  <si>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Karachi parsi club bill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</si>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</sst>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8" borderId="4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165" fontId="2" fillId="18" borderId="1" xfId="1" applyNumberFormat="1" applyFont="1" applyFill="1" applyBorder="1" applyAlignment="1">
      <alignment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433" workbookViewId="0">
      <selection activeCell="A2441" sqref="A2441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2"/>
      <c r="B1" s="752"/>
      <c r="C1" s="752"/>
      <c r="D1" s="752"/>
      <c r="E1" s="75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5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5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5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5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57" t="s">
        <v>3196</v>
      </c>
      <c r="F1120" s="757"/>
      <c r="G1120" s="75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58" t="s">
        <v>4117</v>
      </c>
      <c r="B1490" s="760"/>
      <c r="C1490" s="762" t="s">
        <v>4118</v>
      </c>
      <c r="D1490" s="764"/>
      <c r="E1490" s="764"/>
    </row>
    <row r="1491" spans="1:5" ht="26.45" customHeight="1" x14ac:dyDescent="0.25">
      <c r="A1491" s="759"/>
      <c r="B1491" s="761"/>
      <c r="C1491" s="763"/>
      <c r="D1491" s="765"/>
      <c r="E1491" s="76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66" t="s">
        <v>4925</v>
      </c>
      <c r="D1803" s="76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67" t="s">
        <v>5164</v>
      </c>
      <c r="I1893" s="76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6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6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69" t="s">
        <v>5481</v>
      </c>
      <c r="E2010" s="77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1" t="s">
        <v>5573</v>
      </c>
      <c r="G2048" s="77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1" t="s">
        <v>5904</v>
      </c>
      <c r="D2183" s="751"/>
      <c r="E2183" s="75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5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5"/>
      <c r="B2303" s="63" t="s">
        <v>6193</v>
      </c>
      <c r="C2303" s="241"/>
      <c r="D2303" s="289"/>
      <c r="E2303" s="200"/>
    </row>
    <row r="2304" spans="1:5" ht="20.25" customHeight="1" x14ac:dyDescent="0.3">
      <c r="A2304" s="775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6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6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7" t="s">
        <v>6516</v>
      </c>
      <c r="E2443" s="777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78" t="s">
        <v>6524</v>
      </c>
      <c r="C2446" s="778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7807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44" t="s">
        <v>7723</v>
      </c>
    </row>
    <row r="2688" spans="1:3" ht="23.25" x14ac:dyDescent="0.35">
      <c r="A2688" s="43" t="s">
        <v>7829</v>
      </c>
      <c r="B2688" s="44" t="s">
        <v>7830</v>
      </c>
    </row>
    <row r="2689" spans="1:3" ht="23.25" x14ac:dyDescent="0.35">
      <c r="A2689" s="43" t="s">
        <v>7841</v>
      </c>
      <c r="B2689" s="44" t="s">
        <v>7843</v>
      </c>
      <c r="C2689" s="69" t="s">
        <v>7842</v>
      </c>
    </row>
    <row r="2690" spans="1:3" ht="23.25" x14ac:dyDescent="0.35">
      <c r="A2690" s="43" t="s">
        <v>7968</v>
      </c>
      <c r="B2690" s="44" t="s">
        <v>7969</v>
      </c>
    </row>
    <row r="2691" spans="1:3" ht="31.5" x14ac:dyDescent="0.5">
      <c r="A2691" s="43" t="s">
        <v>7970</v>
      </c>
      <c r="B2691" s="44" t="s">
        <v>7971</v>
      </c>
      <c r="C2691" s="704" t="s">
        <v>7972</v>
      </c>
    </row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9" t="s">
        <v>7385</v>
      </c>
      <c r="B1" s="780"/>
      <c r="C1" s="541"/>
      <c r="D1" s="779" t="s">
        <v>7384</v>
      </c>
      <c r="E1" s="780"/>
      <c r="F1" s="541"/>
      <c r="G1" s="779" t="s">
        <v>7375</v>
      </c>
      <c r="H1" s="780"/>
      <c r="I1" s="541"/>
      <c r="J1" s="779" t="s">
        <v>7369</v>
      </c>
      <c r="K1" s="780"/>
      <c r="L1" s="541"/>
      <c r="M1" s="779" t="s">
        <v>7356</v>
      </c>
      <c r="N1" s="780"/>
      <c r="O1" s="541"/>
      <c r="P1" s="779" t="s">
        <v>7355</v>
      </c>
      <c r="Q1" s="780"/>
      <c r="R1" s="541"/>
      <c r="S1" s="779" t="s">
        <v>7345</v>
      </c>
      <c r="T1" s="780"/>
      <c r="U1" s="541"/>
      <c r="V1" s="779" t="s">
        <v>7321</v>
      </c>
      <c r="W1" s="780"/>
      <c r="X1" s="541"/>
      <c r="Y1" s="779" t="s">
        <v>7306</v>
      </c>
      <c r="Z1" s="780"/>
      <c r="AA1" s="541"/>
      <c r="AB1" s="779" t="s">
        <v>7298</v>
      </c>
      <c r="AC1" s="780"/>
      <c r="AD1" s="541"/>
      <c r="AE1" s="779" t="s">
        <v>7295</v>
      </c>
      <c r="AF1" s="780"/>
      <c r="AG1" s="541"/>
      <c r="AH1" s="779" t="s">
        <v>7282</v>
      </c>
      <c r="AI1" s="780"/>
      <c r="AJ1" s="541"/>
      <c r="AK1" s="779" t="s">
        <v>7262</v>
      </c>
      <c r="AL1" s="780"/>
      <c r="AM1" s="541"/>
      <c r="AN1" s="779" t="s">
        <v>7258</v>
      </c>
      <c r="AO1" s="780"/>
      <c r="AP1" s="541"/>
      <c r="AQ1" s="779" t="s">
        <v>7255</v>
      </c>
      <c r="AR1" s="780"/>
      <c r="AS1" s="541"/>
      <c r="AT1" s="779" t="s">
        <v>7185</v>
      </c>
      <c r="AU1" s="780"/>
      <c r="AV1" s="541"/>
      <c r="AW1" s="779" t="s">
        <v>7186</v>
      </c>
      <c r="AX1" s="780"/>
      <c r="AY1" s="542"/>
      <c r="AZ1" s="779" t="s">
        <v>7187</v>
      </c>
      <c r="BA1" s="780"/>
      <c r="BC1" s="779" t="s">
        <v>7188</v>
      </c>
      <c r="BD1" s="780"/>
      <c r="BE1" s="542"/>
      <c r="BF1" s="779" t="s">
        <v>7189</v>
      </c>
      <c r="BG1" s="780"/>
      <c r="BI1" s="779" t="s">
        <v>7190</v>
      </c>
      <c r="BJ1" s="780"/>
      <c r="BK1" s="543"/>
      <c r="BL1" s="783" t="s">
        <v>7191</v>
      </c>
      <c r="BM1" s="784"/>
      <c r="BN1" s="543"/>
      <c r="BO1" s="543"/>
      <c r="BP1" s="783" t="s">
        <v>7191</v>
      </c>
      <c r="BQ1" s="784"/>
      <c r="BS1" s="783" t="s">
        <v>7192</v>
      </c>
      <c r="BT1" s="784"/>
      <c r="BV1" s="783" t="s">
        <v>7192</v>
      </c>
      <c r="BW1" s="784"/>
      <c r="BY1" s="783" t="s">
        <v>7192</v>
      </c>
      <c r="BZ1" s="784"/>
    </row>
    <row r="2" spans="1:78" s="449" customFormat="1" ht="18" customHeight="1" x14ac:dyDescent="0.35">
      <c r="A2" s="781"/>
      <c r="B2" s="782"/>
      <c r="C2" s="544"/>
      <c r="D2" s="781"/>
      <c r="E2" s="782"/>
      <c r="F2" s="544"/>
      <c r="G2" s="781"/>
      <c r="H2" s="782"/>
      <c r="I2" s="544"/>
      <c r="J2" s="781"/>
      <c r="K2" s="782"/>
      <c r="L2" s="544"/>
      <c r="M2" s="781"/>
      <c r="N2" s="782"/>
      <c r="O2" s="544"/>
      <c r="P2" s="781"/>
      <c r="Q2" s="782"/>
      <c r="R2" s="544"/>
      <c r="S2" s="781"/>
      <c r="T2" s="782"/>
      <c r="U2" s="544"/>
      <c r="V2" s="781"/>
      <c r="W2" s="782"/>
      <c r="X2" s="544"/>
      <c r="Y2" s="781"/>
      <c r="Z2" s="782"/>
      <c r="AA2" s="544"/>
      <c r="AB2" s="781"/>
      <c r="AC2" s="782"/>
      <c r="AD2" s="544"/>
      <c r="AE2" s="781"/>
      <c r="AF2" s="782"/>
      <c r="AG2" s="544"/>
      <c r="AH2" s="781"/>
      <c r="AI2" s="782"/>
      <c r="AJ2" s="544"/>
      <c r="AK2" s="781"/>
      <c r="AL2" s="782"/>
      <c r="AM2" s="544"/>
      <c r="AN2" s="781"/>
      <c r="AO2" s="782"/>
      <c r="AP2" s="544"/>
      <c r="AQ2" s="781"/>
      <c r="AR2" s="782"/>
      <c r="AS2" s="544"/>
      <c r="AT2" s="781"/>
      <c r="AU2" s="782"/>
      <c r="AV2" s="544"/>
      <c r="AW2" s="781"/>
      <c r="AX2" s="782"/>
      <c r="AY2" s="545"/>
      <c r="AZ2" s="781"/>
      <c r="BA2" s="782"/>
      <c r="BC2" s="781"/>
      <c r="BD2" s="782"/>
      <c r="BE2" s="545"/>
      <c r="BF2" s="781"/>
      <c r="BG2" s="782"/>
      <c r="BI2" s="781"/>
      <c r="BJ2" s="782"/>
      <c r="BK2" s="546"/>
      <c r="BL2" s="785"/>
      <c r="BM2" s="786"/>
      <c r="BN2" s="546"/>
      <c r="BO2" s="546"/>
      <c r="BP2" s="785"/>
      <c r="BQ2" s="786"/>
      <c r="BS2" s="785"/>
      <c r="BT2" s="786"/>
      <c r="BV2" s="785"/>
      <c r="BW2" s="786"/>
      <c r="BY2" s="785"/>
      <c r="BZ2" s="786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35"/>
  <sheetViews>
    <sheetView tabSelected="1" zoomScale="120" zoomScaleNormal="120" workbookViewId="0">
      <pane ySplit="2" topLeftCell="A324" activePane="bottomLeft" state="frozen"/>
      <selection pane="bottomLeft" activeCell="E340" sqref="E340"/>
    </sheetView>
  </sheetViews>
  <sheetFormatPr defaultRowHeight="18.75" x14ac:dyDescent="0.3"/>
  <cols>
    <col min="1" max="1" width="9" style="705" bestFit="1" customWidth="1"/>
    <col min="2" max="3" width="11.42578125" style="749" customWidth="1"/>
    <col min="4" max="4" width="37.42578125" style="747" customWidth="1"/>
    <col min="5" max="5" width="13.5703125" style="746" bestFit="1" customWidth="1"/>
    <col min="6" max="6" width="14.7109375" style="705" bestFit="1" customWidth="1"/>
    <col min="7" max="7" width="12.7109375" style="705" customWidth="1"/>
    <col min="8" max="8" width="2.5703125" style="705" customWidth="1"/>
    <col min="9" max="9" width="9" style="705" bestFit="1" customWidth="1"/>
    <col min="10" max="11" width="12.85546875" style="744" customWidth="1"/>
    <col min="12" max="12" width="29.42578125" style="745" customWidth="1"/>
    <col min="13" max="13" width="13.5703125" style="746" customWidth="1"/>
    <col min="14" max="14" width="12.7109375" style="705" customWidth="1"/>
    <col min="15" max="15" width="14.85546875" style="705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87" t="s">
        <v>7392</v>
      </c>
      <c r="B1" s="787"/>
      <c r="C1" s="787"/>
      <c r="D1" s="787"/>
      <c r="E1" s="787"/>
      <c r="F1" s="787"/>
      <c r="G1" s="787"/>
      <c r="I1" s="787" t="s">
        <v>7494</v>
      </c>
      <c r="J1" s="787"/>
      <c r="K1" s="787"/>
      <c r="L1" s="787"/>
      <c r="M1" s="787"/>
      <c r="N1" s="787"/>
      <c r="O1" s="787"/>
      <c r="R1" s="788" t="s">
        <v>7534</v>
      </c>
      <c r="S1" s="788"/>
      <c r="T1" s="788"/>
      <c r="U1" s="788"/>
      <c r="V1" s="788"/>
    </row>
    <row r="2" spans="1:22" ht="37.5" x14ac:dyDescent="0.25">
      <c r="A2" s="706" t="s">
        <v>0</v>
      </c>
      <c r="B2" s="706"/>
      <c r="C2" s="706"/>
      <c r="D2" s="707" t="s">
        <v>1</v>
      </c>
      <c r="E2" s="708" t="s">
        <v>7390</v>
      </c>
      <c r="F2" s="708" t="s">
        <v>7388</v>
      </c>
      <c r="G2" s="708" t="s">
        <v>7389</v>
      </c>
      <c r="H2" s="709"/>
      <c r="I2" s="706" t="s">
        <v>0</v>
      </c>
      <c r="J2" s="706"/>
      <c r="K2" s="706"/>
      <c r="L2" s="707" t="s">
        <v>1</v>
      </c>
      <c r="M2" s="708" t="s">
        <v>7390</v>
      </c>
      <c r="N2" s="708" t="s">
        <v>7388</v>
      </c>
      <c r="O2" s="708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10">
        <v>45160</v>
      </c>
      <c r="B3" s="716"/>
      <c r="C3" s="716"/>
      <c r="D3" s="711" t="s">
        <v>7391</v>
      </c>
      <c r="E3" s="712"/>
      <c r="F3" s="713">
        <v>517123</v>
      </c>
      <c r="G3" s="714">
        <f>F3</f>
        <v>517123</v>
      </c>
      <c r="H3" s="715"/>
      <c r="I3" s="706"/>
      <c r="J3" s="706"/>
      <c r="K3" s="706"/>
      <c r="L3" s="707"/>
      <c r="M3" s="708"/>
      <c r="N3" s="708"/>
      <c r="O3" s="708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10">
        <v>45160</v>
      </c>
      <c r="B4" s="716"/>
      <c r="C4" s="716"/>
      <c r="D4" s="711" t="s">
        <v>7391</v>
      </c>
      <c r="E4" s="712"/>
      <c r="F4" s="713">
        <v>6179844</v>
      </c>
      <c r="G4" s="714">
        <f>F4+G3-E4</f>
        <v>6696967</v>
      </c>
      <c r="I4" s="710">
        <v>45245</v>
      </c>
      <c r="J4" s="716"/>
      <c r="K4" s="716"/>
      <c r="L4" s="717" t="s">
        <v>7495</v>
      </c>
      <c r="M4" s="712"/>
      <c r="N4" s="713">
        <v>5106241</v>
      </c>
      <c r="O4" s="714">
        <f>N4</f>
        <v>5106241</v>
      </c>
      <c r="P4" s="373">
        <f>SUM(E154:E1006)</f>
        <v>59741902</v>
      </c>
      <c r="Q4" s="373">
        <f>P4+P5</f>
        <v>114965903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10">
        <v>45168</v>
      </c>
      <c r="B5" s="716"/>
      <c r="C5" s="716"/>
      <c r="D5" s="718" t="s">
        <v>7393</v>
      </c>
      <c r="E5" s="719"/>
      <c r="F5" s="712"/>
      <c r="G5" s="714">
        <f t="shared" ref="G5:G68" si="0">F5+G4-E5</f>
        <v>6696967</v>
      </c>
      <c r="I5" s="710">
        <v>45245</v>
      </c>
      <c r="J5" s="716"/>
      <c r="K5" s="716"/>
      <c r="L5" s="717" t="s">
        <v>7495</v>
      </c>
      <c r="M5" s="712"/>
      <c r="N5" s="713">
        <v>4806488</v>
      </c>
      <c r="O5" s="714">
        <f>N5+O4-M5</f>
        <v>9912729</v>
      </c>
      <c r="P5" s="373">
        <f>SUM(M93:M902)</f>
        <v>55224001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10">
        <v>45168</v>
      </c>
      <c r="B6" s="716"/>
      <c r="C6" s="716"/>
      <c r="D6" s="720" t="s">
        <v>7376</v>
      </c>
      <c r="E6" s="712">
        <v>1600000</v>
      </c>
      <c r="F6" s="721"/>
      <c r="G6" s="714">
        <f t="shared" si="0"/>
        <v>5096967</v>
      </c>
      <c r="I6" s="710">
        <v>45247</v>
      </c>
      <c r="J6" s="716"/>
      <c r="K6" s="716"/>
      <c r="L6" s="722" t="s">
        <v>7221</v>
      </c>
      <c r="M6" s="712">
        <v>495000</v>
      </c>
      <c r="N6" s="712"/>
      <c r="O6" s="714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10">
        <v>45168</v>
      </c>
      <c r="B7" s="716"/>
      <c r="C7" s="716"/>
      <c r="D7" s="720" t="s">
        <v>7377</v>
      </c>
      <c r="E7" s="712">
        <v>999000</v>
      </c>
      <c r="F7" s="721"/>
      <c r="G7" s="714">
        <f t="shared" si="0"/>
        <v>4097967</v>
      </c>
      <c r="I7" s="710">
        <v>45247</v>
      </c>
      <c r="J7" s="716"/>
      <c r="K7" s="716"/>
      <c r="L7" s="722" t="s">
        <v>7221</v>
      </c>
      <c r="M7" s="712">
        <v>490000</v>
      </c>
      <c r="N7" s="721"/>
      <c r="O7" s="714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10">
        <v>45168</v>
      </c>
      <c r="B8" s="716"/>
      <c r="C8" s="716"/>
      <c r="D8" s="720" t="s">
        <v>7378</v>
      </c>
      <c r="E8" s="712">
        <v>600000</v>
      </c>
      <c r="F8" s="721"/>
      <c r="G8" s="714">
        <f t="shared" si="0"/>
        <v>3497967</v>
      </c>
      <c r="I8" s="710">
        <v>45247</v>
      </c>
      <c r="J8" s="716"/>
      <c r="K8" s="716"/>
      <c r="L8" s="722" t="s">
        <v>7499</v>
      </c>
      <c r="M8" s="712">
        <v>417729</v>
      </c>
      <c r="N8" s="721"/>
      <c r="O8" s="714">
        <f t="shared" si="2"/>
        <v>8510000</v>
      </c>
      <c r="P8" s="693">
        <f>SUM(E:E)</f>
        <v>106673520</v>
      </c>
      <c r="Q8" s="9">
        <f>SUM(M:M)</f>
        <v>78911005.329999998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10">
        <v>45168</v>
      </c>
      <c r="B9" s="716"/>
      <c r="C9" s="716"/>
      <c r="D9" s="720" t="s">
        <v>7379</v>
      </c>
      <c r="E9" s="712">
        <v>657900</v>
      </c>
      <c r="F9" s="721"/>
      <c r="G9" s="714">
        <f t="shared" si="0"/>
        <v>2840067</v>
      </c>
      <c r="I9" s="710">
        <v>45247</v>
      </c>
      <c r="J9" s="716"/>
      <c r="K9" s="716"/>
      <c r="L9" s="722" t="s">
        <v>7496</v>
      </c>
      <c r="M9" s="712">
        <v>500000</v>
      </c>
      <c r="N9" s="721"/>
      <c r="O9" s="714">
        <f t="shared" si="2"/>
        <v>8010000</v>
      </c>
      <c r="P9" s="693">
        <f>SUM(F:F)</f>
        <v>114083483</v>
      </c>
      <c r="Q9" s="9">
        <f>SUM(N:N)</f>
        <v>81171799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10">
        <v>45168</v>
      </c>
      <c r="B10" s="716"/>
      <c r="C10" s="716"/>
      <c r="D10" s="720" t="s">
        <v>7380</v>
      </c>
      <c r="E10" s="712">
        <v>500000</v>
      </c>
      <c r="F10" s="721"/>
      <c r="G10" s="714">
        <f t="shared" si="0"/>
        <v>2340067</v>
      </c>
      <c r="I10" s="710">
        <v>45247</v>
      </c>
      <c r="J10" s="716"/>
      <c r="K10" s="716"/>
      <c r="L10" s="722" t="s">
        <v>7496</v>
      </c>
      <c r="M10" s="712">
        <v>500000</v>
      </c>
      <c r="N10" s="721"/>
      <c r="O10" s="714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10">
        <v>45168</v>
      </c>
      <c r="B11" s="716"/>
      <c r="C11" s="716"/>
      <c r="D11" s="720" t="s">
        <v>7380</v>
      </c>
      <c r="E11" s="712">
        <v>150000</v>
      </c>
      <c r="F11" s="721"/>
      <c r="G11" s="714">
        <f t="shared" si="0"/>
        <v>2190067</v>
      </c>
      <c r="I11" s="710">
        <v>45247</v>
      </c>
      <c r="J11" s="716"/>
      <c r="K11" s="716"/>
      <c r="L11" s="722" t="s">
        <v>7496</v>
      </c>
      <c r="M11" s="712">
        <v>500000</v>
      </c>
      <c r="N11" s="721"/>
      <c r="O11" s="714">
        <f t="shared" si="2"/>
        <v>7010000</v>
      </c>
      <c r="P11" s="373">
        <f>P9-P8</f>
        <v>7409963</v>
      </c>
      <c r="Q11" s="373">
        <f>Q9-Q8</f>
        <v>2260793.6700000018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10">
        <v>45168</v>
      </c>
      <c r="B12" s="716"/>
      <c r="C12" s="716"/>
      <c r="D12" s="711" t="s">
        <v>7391</v>
      </c>
      <c r="E12" s="712"/>
      <c r="F12" s="713">
        <v>5000000</v>
      </c>
      <c r="G12" s="714">
        <f t="shared" si="0"/>
        <v>7190067</v>
      </c>
      <c r="I12" s="710">
        <v>45247</v>
      </c>
      <c r="J12" s="716"/>
      <c r="K12" s="716"/>
      <c r="L12" s="722" t="s">
        <v>7496</v>
      </c>
      <c r="M12" s="712">
        <v>500000</v>
      </c>
      <c r="N12" s="714"/>
      <c r="O12" s="714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10">
        <v>45168</v>
      </c>
      <c r="B13" s="716"/>
      <c r="C13" s="716"/>
      <c r="D13" s="711" t="s">
        <v>7391</v>
      </c>
      <c r="E13" s="712"/>
      <c r="F13" s="713">
        <v>4915067</v>
      </c>
      <c r="G13" s="714">
        <f t="shared" si="0"/>
        <v>12105134</v>
      </c>
      <c r="I13" s="710">
        <v>45247</v>
      </c>
      <c r="J13" s="716"/>
      <c r="K13" s="716"/>
      <c r="L13" s="722" t="s">
        <v>7499</v>
      </c>
      <c r="M13" s="712">
        <v>450000</v>
      </c>
      <c r="N13" s="714"/>
      <c r="O13" s="714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10">
        <v>45168</v>
      </c>
      <c r="B14" s="716"/>
      <c r="C14" s="716"/>
      <c r="D14" s="720" t="s">
        <v>7380</v>
      </c>
      <c r="E14" s="712">
        <v>350000</v>
      </c>
      <c r="F14" s="712"/>
      <c r="G14" s="714">
        <f t="shared" si="0"/>
        <v>11755134</v>
      </c>
      <c r="I14" s="710">
        <v>45247</v>
      </c>
      <c r="J14" s="716"/>
      <c r="K14" s="716"/>
      <c r="L14" s="722" t="s">
        <v>7496</v>
      </c>
      <c r="M14" s="712">
        <v>400000</v>
      </c>
      <c r="N14" s="714"/>
      <c r="O14" s="714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10">
        <v>45168</v>
      </c>
      <c r="B15" s="716"/>
      <c r="C15" s="716"/>
      <c r="D15" s="720" t="s">
        <v>7381</v>
      </c>
      <c r="E15" s="712">
        <v>146800</v>
      </c>
      <c r="F15" s="714"/>
      <c r="G15" s="714">
        <f t="shared" si="0"/>
        <v>11608334</v>
      </c>
      <c r="I15" s="710">
        <v>45247</v>
      </c>
      <c r="J15" s="716"/>
      <c r="K15" s="716"/>
      <c r="L15" s="722" t="s">
        <v>7496</v>
      </c>
      <c r="M15" s="712">
        <v>300000</v>
      </c>
      <c r="N15" s="714"/>
      <c r="O15" s="714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10">
        <v>45168</v>
      </c>
      <c r="B16" s="716"/>
      <c r="C16" s="716"/>
      <c r="D16" s="720" t="s">
        <v>7382</v>
      </c>
      <c r="E16" s="712">
        <v>200000</v>
      </c>
      <c r="F16" s="712"/>
      <c r="G16" s="714">
        <f t="shared" si="0"/>
        <v>11408334</v>
      </c>
      <c r="I16" s="710">
        <v>45247</v>
      </c>
      <c r="J16" s="716"/>
      <c r="K16" s="716"/>
      <c r="L16" s="722" t="s">
        <v>7496</v>
      </c>
      <c r="M16" s="712">
        <v>300000</v>
      </c>
      <c r="N16" s="714"/>
      <c r="O16" s="714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10">
        <v>45174</v>
      </c>
      <c r="B17" s="716"/>
      <c r="C17" s="716"/>
      <c r="D17" s="720" t="s">
        <v>7386</v>
      </c>
      <c r="E17" s="712">
        <v>500000</v>
      </c>
      <c r="F17" s="712"/>
      <c r="G17" s="714">
        <f t="shared" si="0"/>
        <v>10908334</v>
      </c>
      <c r="I17" s="710">
        <v>45247</v>
      </c>
      <c r="J17" s="716"/>
      <c r="K17" s="716"/>
      <c r="L17" s="723" t="s">
        <v>7497</v>
      </c>
      <c r="M17" s="712">
        <v>3800000</v>
      </c>
      <c r="N17" s="714"/>
      <c r="O17" s="714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10">
        <v>45168</v>
      </c>
      <c r="B18" s="716"/>
      <c r="C18" s="716"/>
      <c r="D18" s="718" t="s">
        <v>7197</v>
      </c>
      <c r="E18" s="719"/>
      <c r="F18" s="714"/>
      <c r="G18" s="714">
        <f t="shared" si="0"/>
        <v>10908334</v>
      </c>
      <c r="I18" s="710">
        <v>45247</v>
      </c>
      <c r="J18" s="716"/>
      <c r="K18" s="716"/>
      <c r="L18" s="723" t="s">
        <v>7498</v>
      </c>
      <c r="M18" s="712">
        <v>200000</v>
      </c>
      <c r="N18" s="714"/>
      <c r="O18" s="714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10">
        <v>45175</v>
      </c>
      <c r="B19" s="716"/>
      <c r="C19" s="716"/>
      <c r="D19" s="723" t="s">
        <v>7395</v>
      </c>
      <c r="E19" s="712">
        <v>1000000</v>
      </c>
      <c r="F19" s="714"/>
      <c r="G19" s="714">
        <f t="shared" si="0"/>
        <v>9908334</v>
      </c>
      <c r="I19" s="710">
        <v>45247</v>
      </c>
      <c r="J19" s="716"/>
      <c r="K19" s="716"/>
      <c r="L19" s="723" t="s">
        <v>7497</v>
      </c>
      <c r="M19" s="712">
        <v>800000</v>
      </c>
      <c r="N19" s="714"/>
      <c r="O19" s="714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10">
        <v>45177</v>
      </c>
      <c r="B20" s="716"/>
      <c r="C20" s="716"/>
      <c r="D20" s="723" t="s">
        <v>7394</v>
      </c>
      <c r="E20" s="712">
        <v>26800</v>
      </c>
      <c r="F20" s="714"/>
      <c r="G20" s="714">
        <f t="shared" si="0"/>
        <v>9881534</v>
      </c>
      <c r="I20" s="710">
        <v>45247</v>
      </c>
      <c r="J20" s="716"/>
      <c r="K20" s="716"/>
      <c r="L20" s="723" t="s">
        <v>7497</v>
      </c>
      <c r="M20" s="712">
        <v>260000</v>
      </c>
      <c r="N20" s="714"/>
      <c r="O20" s="714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10">
        <v>45183</v>
      </c>
      <c r="B21" s="716"/>
      <c r="C21" s="716"/>
      <c r="D21" s="722" t="s">
        <v>7401</v>
      </c>
      <c r="E21" s="712">
        <v>500000</v>
      </c>
      <c r="F21" s="714"/>
      <c r="G21" s="714">
        <f t="shared" si="0"/>
        <v>9381534</v>
      </c>
      <c r="I21" s="710">
        <v>45274</v>
      </c>
      <c r="J21" s="716"/>
      <c r="K21" s="716"/>
      <c r="L21" s="717" t="s">
        <v>7522</v>
      </c>
      <c r="M21" s="712"/>
      <c r="N21" s="713">
        <v>3221233</v>
      </c>
      <c r="O21" s="714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10">
        <v>45184</v>
      </c>
      <c r="B22" s="716"/>
      <c r="C22" s="716"/>
      <c r="D22" s="722" t="s">
        <v>7400</v>
      </c>
      <c r="E22" s="712">
        <v>500000</v>
      </c>
      <c r="F22" s="714"/>
      <c r="G22" s="714">
        <f t="shared" si="0"/>
        <v>8881534</v>
      </c>
      <c r="I22" s="710">
        <v>45274</v>
      </c>
      <c r="J22" s="716"/>
      <c r="K22" s="716"/>
      <c r="L22" s="717" t="s">
        <v>7522</v>
      </c>
      <c r="M22" s="712"/>
      <c r="N22" s="713">
        <v>1000000</v>
      </c>
      <c r="O22" s="714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10">
        <v>45184</v>
      </c>
      <c r="B23" s="716"/>
      <c r="C23" s="716"/>
      <c r="D23" s="722" t="s">
        <v>7402</v>
      </c>
      <c r="E23" s="712">
        <v>384000</v>
      </c>
      <c r="F23" s="714"/>
      <c r="G23" s="714">
        <f t="shared" si="0"/>
        <v>8497534</v>
      </c>
      <c r="I23" s="710">
        <v>45279</v>
      </c>
      <c r="J23" s="716"/>
      <c r="K23" s="716"/>
      <c r="L23" s="722" t="s">
        <v>7528</v>
      </c>
      <c r="M23" s="712">
        <v>100000</v>
      </c>
      <c r="N23" s="714"/>
      <c r="O23" s="714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10">
        <v>45184</v>
      </c>
      <c r="B24" s="716"/>
      <c r="C24" s="716"/>
      <c r="D24" s="722" t="s">
        <v>7403</v>
      </c>
      <c r="E24" s="712">
        <v>55000</v>
      </c>
      <c r="F24" s="714"/>
      <c r="G24" s="714">
        <f t="shared" si="0"/>
        <v>8442534</v>
      </c>
      <c r="I24" s="710">
        <v>45279</v>
      </c>
      <c r="J24" s="716"/>
      <c r="K24" s="716"/>
      <c r="L24" s="722" t="s">
        <v>7528</v>
      </c>
      <c r="M24" s="712">
        <v>150000</v>
      </c>
      <c r="N24" s="714"/>
      <c r="O24" s="714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10">
        <v>45188</v>
      </c>
      <c r="B25" s="716"/>
      <c r="C25" s="716"/>
      <c r="D25" s="722" t="s">
        <v>7404</v>
      </c>
      <c r="E25" s="712">
        <v>1000000</v>
      </c>
      <c r="F25" s="714"/>
      <c r="G25" s="714">
        <f t="shared" si="0"/>
        <v>7442534</v>
      </c>
      <c r="I25" s="710">
        <v>45279</v>
      </c>
      <c r="J25" s="716"/>
      <c r="K25" s="716"/>
      <c r="L25" s="722" t="s">
        <v>7529</v>
      </c>
      <c r="M25" s="712">
        <v>250000</v>
      </c>
      <c r="N25" s="714"/>
      <c r="O25" s="714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10">
        <v>45188</v>
      </c>
      <c r="B26" s="716"/>
      <c r="C26" s="716"/>
      <c r="D26" s="722" t="s">
        <v>7405</v>
      </c>
      <c r="E26" s="712">
        <v>60000</v>
      </c>
      <c r="F26" s="714"/>
      <c r="G26" s="714">
        <f t="shared" si="0"/>
        <v>7382534</v>
      </c>
      <c r="I26" s="710">
        <v>45280</v>
      </c>
      <c r="J26" s="716"/>
      <c r="K26" s="716"/>
      <c r="L26" s="722" t="s">
        <v>7529</v>
      </c>
      <c r="M26" s="712">
        <v>250000</v>
      </c>
      <c r="N26" s="714"/>
      <c r="O26" s="714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10">
        <v>45188</v>
      </c>
      <c r="B27" s="716"/>
      <c r="C27" s="716"/>
      <c r="D27" s="722" t="s">
        <v>7406</v>
      </c>
      <c r="E27" s="712">
        <v>250000</v>
      </c>
      <c r="F27" s="714"/>
      <c r="G27" s="714">
        <f t="shared" si="0"/>
        <v>7132534</v>
      </c>
      <c r="I27" s="710">
        <v>45280</v>
      </c>
      <c r="J27" s="716"/>
      <c r="K27" s="716"/>
      <c r="L27" s="722" t="s">
        <v>7532</v>
      </c>
      <c r="M27" s="712">
        <v>100000</v>
      </c>
      <c r="N27" s="714"/>
      <c r="O27" s="714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10">
        <v>45188</v>
      </c>
      <c r="B28" s="716"/>
      <c r="C28" s="716"/>
      <c r="D28" s="722" t="s">
        <v>7420</v>
      </c>
      <c r="E28" s="712">
        <v>500000</v>
      </c>
      <c r="F28" s="714"/>
      <c r="G28" s="714">
        <f t="shared" si="0"/>
        <v>6632534</v>
      </c>
      <c r="I28" s="710">
        <v>45280</v>
      </c>
      <c r="J28" s="716"/>
      <c r="K28" s="716"/>
      <c r="L28" s="722" t="s">
        <v>7531</v>
      </c>
      <c r="M28" s="712">
        <v>1500000</v>
      </c>
      <c r="N28" s="714"/>
      <c r="O28" s="714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10">
        <v>45188</v>
      </c>
      <c r="B29" s="716"/>
      <c r="C29" s="716"/>
      <c r="D29" s="722" t="s">
        <v>7413</v>
      </c>
      <c r="E29" s="712">
        <v>500000</v>
      </c>
      <c r="F29" s="714"/>
      <c r="G29" s="714">
        <f t="shared" si="0"/>
        <v>6132534</v>
      </c>
      <c r="I29" s="710">
        <v>45283</v>
      </c>
      <c r="J29" s="716"/>
      <c r="K29" s="716"/>
      <c r="L29" s="722" t="s">
        <v>7533</v>
      </c>
      <c r="M29" s="712">
        <v>100000</v>
      </c>
      <c r="N29" s="714"/>
      <c r="O29" s="714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10">
        <v>45188</v>
      </c>
      <c r="B30" s="716"/>
      <c r="C30" s="716"/>
      <c r="D30" s="722" t="s">
        <v>7407</v>
      </c>
      <c r="E30" s="712">
        <v>234000</v>
      </c>
      <c r="F30" s="714"/>
      <c r="G30" s="714">
        <f t="shared" si="0"/>
        <v>5898534</v>
      </c>
      <c r="I30" s="710">
        <v>45286</v>
      </c>
      <c r="J30" s="716"/>
      <c r="K30" s="716"/>
      <c r="L30" s="722" t="s">
        <v>7549</v>
      </c>
      <c r="M30" s="712">
        <v>125000</v>
      </c>
      <c r="N30" s="714"/>
      <c r="O30" s="714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10">
        <v>45188</v>
      </c>
      <c r="B31" s="716"/>
      <c r="C31" s="716"/>
      <c r="D31" s="722" t="s">
        <v>7416</v>
      </c>
      <c r="E31" s="712">
        <v>25400</v>
      </c>
      <c r="F31" s="714"/>
      <c r="G31" s="714">
        <f t="shared" si="0"/>
        <v>5873134</v>
      </c>
      <c r="I31" s="710">
        <v>45286</v>
      </c>
      <c r="J31" s="716"/>
      <c r="K31" s="716"/>
      <c r="L31" s="722" t="s">
        <v>7550</v>
      </c>
      <c r="M31" s="712">
        <v>200000</v>
      </c>
      <c r="N31" s="714"/>
      <c r="O31" s="714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10">
        <v>45188</v>
      </c>
      <c r="B32" s="716"/>
      <c r="C32" s="716"/>
      <c r="D32" s="722" t="s">
        <v>7408</v>
      </c>
      <c r="E32" s="712">
        <v>105000</v>
      </c>
      <c r="F32" s="714"/>
      <c r="G32" s="714">
        <f t="shared" si="0"/>
        <v>5768134</v>
      </c>
      <c r="I32" s="710">
        <v>45286</v>
      </c>
      <c r="J32" s="716"/>
      <c r="K32" s="716"/>
      <c r="L32" s="722" t="s">
        <v>7551</v>
      </c>
      <c r="M32" s="712">
        <v>100000</v>
      </c>
      <c r="N32" s="714"/>
      <c r="O32" s="714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10">
        <v>45188</v>
      </c>
      <c r="B33" s="716"/>
      <c r="C33" s="716"/>
      <c r="D33" s="722" t="s">
        <v>7409</v>
      </c>
      <c r="E33" s="712">
        <v>133000</v>
      </c>
      <c r="F33" s="714"/>
      <c r="G33" s="714">
        <f t="shared" si="0"/>
        <v>5635134</v>
      </c>
      <c r="I33" s="710">
        <v>45286</v>
      </c>
      <c r="J33" s="716"/>
      <c r="K33" s="716"/>
      <c r="L33" s="722" t="s">
        <v>7552</v>
      </c>
      <c r="M33" s="712">
        <v>500000</v>
      </c>
      <c r="N33" s="714"/>
      <c r="O33" s="714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10">
        <v>45188</v>
      </c>
      <c r="B34" s="716"/>
      <c r="C34" s="716"/>
      <c r="D34" s="722" t="s">
        <v>7412</v>
      </c>
      <c r="E34" s="712">
        <v>85170</v>
      </c>
      <c r="F34" s="714"/>
      <c r="G34" s="714">
        <f t="shared" si="0"/>
        <v>5549964</v>
      </c>
      <c r="I34" s="710">
        <v>45286</v>
      </c>
      <c r="J34" s="716"/>
      <c r="K34" s="716"/>
      <c r="L34" s="722" t="s">
        <v>7559</v>
      </c>
      <c r="M34" s="712">
        <v>42000</v>
      </c>
      <c r="N34" s="714"/>
      <c r="O34" s="714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10">
        <v>45188</v>
      </c>
      <c r="B35" s="716"/>
      <c r="C35" s="716"/>
      <c r="D35" s="722" t="s">
        <v>7410</v>
      </c>
      <c r="E35" s="712">
        <v>71200</v>
      </c>
      <c r="F35" s="714"/>
      <c r="G35" s="714">
        <f t="shared" si="0"/>
        <v>5478764</v>
      </c>
      <c r="I35" s="710">
        <v>45286</v>
      </c>
      <c r="J35" s="716"/>
      <c r="K35" s="716"/>
      <c r="L35" s="722" t="s">
        <v>7553</v>
      </c>
      <c r="M35" s="712">
        <v>74000</v>
      </c>
      <c r="N35" s="714"/>
      <c r="O35" s="714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10">
        <v>45189</v>
      </c>
      <c r="B36" s="716"/>
      <c r="C36" s="716"/>
      <c r="D36" s="722" t="s">
        <v>7411</v>
      </c>
      <c r="E36" s="712">
        <v>200000</v>
      </c>
      <c r="F36" s="714"/>
      <c r="G36" s="714">
        <f t="shared" si="0"/>
        <v>5278764</v>
      </c>
      <c r="I36" s="710">
        <v>45286</v>
      </c>
      <c r="J36" s="716"/>
      <c r="K36" s="716"/>
      <c r="L36" s="724" t="s">
        <v>7197</v>
      </c>
      <c r="M36" s="719">
        <f>4221233*1%</f>
        <v>42212.33</v>
      </c>
      <c r="N36" s="714"/>
      <c r="O36" s="714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10">
        <v>45189</v>
      </c>
      <c r="B37" s="716"/>
      <c r="C37" s="716"/>
      <c r="D37" s="722" t="s">
        <v>7411</v>
      </c>
      <c r="E37" s="712">
        <v>650000</v>
      </c>
      <c r="F37" s="714"/>
      <c r="G37" s="714">
        <f t="shared" si="0"/>
        <v>4628764</v>
      </c>
      <c r="I37" s="710">
        <v>45286</v>
      </c>
      <c r="J37" s="716"/>
      <c r="K37" s="716"/>
      <c r="L37" s="722" t="s">
        <v>7555</v>
      </c>
      <c r="M37" s="712">
        <v>51000</v>
      </c>
      <c r="N37" s="714"/>
      <c r="O37" s="714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10">
        <v>45189</v>
      </c>
      <c r="B38" s="716"/>
      <c r="C38" s="716"/>
      <c r="D38" s="722" t="s">
        <v>7414</v>
      </c>
      <c r="E38" s="712"/>
      <c r="F38" s="714">
        <v>5000000</v>
      </c>
      <c r="G38" s="714">
        <f t="shared" si="0"/>
        <v>9628764</v>
      </c>
      <c r="I38" s="710">
        <v>45286</v>
      </c>
      <c r="J38" s="716"/>
      <c r="K38" s="716"/>
      <c r="L38" s="722" t="s">
        <v>7554</v>
      </c>
      <c r="M38" s="712">
        <v>218000</v>
      </c>
      <c r="N38" s="714"/>
      <c r="O38" s="714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10">
        <v>45189</v>
      </c>
      <c r="B39" s="716"/>
      <c r="C39" s="716"/>
      <c r="D39" s="722" t="s">
        <v>7417</v>
      </c>
      <c r="E39" s="712">
        <v>996000</v>
      </c>
      <c r="F39" s="714"/>
      <c r="G39" s="714">
        <f t="shared" si="0"/>
        <v>8632764</v>
      </c>
      <c r="I39" s="710">
        <v>45286</v>
      </c>
      <c r="J39" s="716"/>
      <c r="K39" s="716"/>
      <c r="L39" s="722" t="s">
        <v>7560</v>
      </c>
      <c r="M39" s="712">
        <v>39000</v>
      </c>
      <c r="N39" s="714"/>
      <c r="O39" s="714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10">
        <v>45190</v>
      </c>
      <c r="B40" s="716"/>
      <c r="C40" s="716"/>
      <c r="D40" s="722" t="s">
        <v>7418</v>
      </c>
      <c r="E40" s="712">
        <v>500000</v>
      </c>
      <c r="F40" s="714"/>
      <c r="G40" s="714">
        <f t="shared" si="0"/>
        <v>8132764</v>
      </c>
      <c r="I40" s="710">
        <v>45286</v>
      </c>
      <c r="J40" s="716"/>
      <c r="K40" s="716"/>
      <c r="L40" s="722" t="s">
        <v>7556</v>
      </c>
      <c r="M40" s="712">
        <v>80000</v>
      </c>
      <c r="N40" s="714"/>
      <c r="O40" s="714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10">
        <v>45190</v>
      </c>
      <c r="B41" s="716"/>
      <c r="C41" s="716"/>
      <c r="D41" s="722" t="s">
        <v>7419</v>
      </c>
      <c r="E41" s="712">
        <v>183000</v>
      </c>
      <c r="F41" s="714"/>
      <c r="G41" s="714">
        <f t="shared" si="0"/>
        <v>7949764</v>
      </c>
      <c r="I41" s="710">
        <v>45287</v>
      </c>
      <c r="J41" s="716"/>
      <c r="K41" s="716"/>
      <c r="L41" s="722" t="s">
        <v>7557</v>
      </c>
      <c r="M41" s="712">
        <v>50000</v>
      </c>
      <c r="N41" s="714"/>
      <c r="O41" s="714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10">
        <v>45191</v>
      </c>
      <c r="B42" s="716"/>
      <c r="C42" s="716"/>
      <c r="D42" s="722" t="s">
        <v>7386</v>
      </c>
      <c r="E42" s="712">
        <v>1000000</v>
      </c>
      <c r="F42" s="714"/>
      <c r="G42" s="714">
        <f t="shared" si="0"/>
        <v>6949764</v>
      </c>
      <c r="I42" s="710">
        <v>45287</v>
      </c>
      <c r="J42" s="716"/>
      <c r="K42" s="716"/>
      <c r="L42" s="722" t="s">
        <v>7558</v>
      </c>
      <c r="M42" s="712">
        <v>250000</v>
      </c>
      <c r="N42" s="714"/>
      <c r="O42" s="714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10">
        <v>45192</v>
      </c>
      <c r="B43" s="716"/>
      <c r="C43" s="716"/>
      <c r="D43" s="722" t="s">
        <v>7423</v>
      </c>
      <c r="E43" s="712">
        <v>1000000</v>
      </c>
      <c r="F43" s="714"/>
      <c r="G43" s="714">
        <f t="shared" si="0"/>
        <v>5949764</v>
      </c>
      <c r="I43" s="710">
        <v>45288</v>
      </c>
      <c r="J43" s="716"/>
      <c r="K43" s="716"/>
      <c r="L43" s="722" t="s">
        <v>7565</v>
      </c>
      <c r="M43" s="712"/>
      <c r="N43" s="714">
        <v>4548000</v>
      </c>
      <c r="O43" s="714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10">
        <v>45194</v>
      </c>
      <c r="B44" s="716"/>
      <c r="C44" s="716"/>
      <c r="D44" s="722" t="s">
        <v>7440</v>
      </c>
      <c r="E44" s="712">
        <v>400000</v>
      </c>
      <c r="F44" s="714"/>
      <c r="G44" s="714">
        <f t="shared" si="0"/>
        <v>5549764</v>
      </c>
      <c r="I44" s="710">
        <v>45288</v>
      </c>
      <c r="J44" s="716"/>
      <c r="K44" s="716"/>
      <c r="L44" s="724" t="s">
        <v>7197</v>
      </c>
      <c r="M44" s="719">
        <v>45000</v>
      </c>
      <c r="N44" s="714"/>
      <c r="O44" s="714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10">
        <v>45194</v>
      </c>
      <c r="B45" s="716"/>
      <c r="C45" s="716"/>
      <c r="D45" s="722" t="s">
        <v>7436</v>
      </c>
      <c r="E45" s="712">
        <v>27000</v>
      </c>
      <c r="F45" s="714"/>
      <c r="G45" s="714">
        <f t="shared" si="0"/>
        <v>5522764</v>
      </c>
      <c r="I45" s="710">
        <v>45288</v>
      </c>
      <c r="J45" s="716"/>
      <c r="K45" s="716"/>
      <c r="L45" s="722" t="s">
        <v>7566</v>
      </c>
      <c r="M45" s="712">
        <v>28300</v>
      </c>
      <c r="N45" s="714"/>
      <c r="O45" s="714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10">
        <v>45194</v>
      </c>
      <c r="B46" s="716"/>
      <c r="C46" s="716"/>
      <c r="D46" s="722" t="s">
        <v>7437</v>
      </c>
      <c r="E46" s="712">
        <v>139775</v>
      </c>
      <c r="F46" s="714"/>
      <c r="G46" s="714">
        <f t="shared" si="0"/>
        <v>5382989</v>
      </c>
      <c r="I46" s="710">
        <v>45288</v>
      </c>
      <c r="J46" s="716"/>
      <c r="K46" s="716"/>
      <c r="L46" s="722" t="s">
        <v>7567</v>
      </c>
      <c r="M46" s="712">
        <v>35000</v>
      </c>
      <c r="N46" s="714"/>
      <c r="O46" s="714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10">
        <v>45194</v>
      </c>
      <c r="B47" s="716"/>
      <c r="C47" s="716"/>
      <c r="D47" s="722" t="s">
        <v>7438</v>
      </c>
      <c r="E47" s="712">
        <v>50000</v>
      </c>
      <c r="F47" s="714"/>
      <c r="G47" s="714">
        <f t="shared" si="0"/>
        <v>5332989</v>
      </c>
      <c r="I47" s="710">
        <v>45289</v>
      </c>
      <c r="J47" s="716"/>
      <c r="K47" s="716"/>
      <c r="L47" s="722" t="s">
        <v>7568</v>
      </c>
      <c r="M47" s="712">
        <v>250000</v>
      </c>
      <c r="N47" s="714"/>
      <c r="O47" s="714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10">
        <v>45194</v>
      </c>
      <c r="B48" s="716"/>
      <c r="C48" s="716"/>
      <c r="D48" s="722" t="s">
        <v>7441</v>
      </c>
      <c r="E48" s="712">
        <v>500000</v>
      </c>
      <c r="F48" s="714"/>
      <c r="G48" s="714">
        <f t="shared" si="0"/>
        <v>4832989</v>
      </c>
      <c r="I48" s="710">
        <v>45290</v>
      </c>
      <c r="J48" s="716"/>
      <c r="K48" s="716"/>
      <c r="L48" s="722" t="s">
        <v>7568</v>
      </c>
      <c r="M48" s="712">
        <v>250000</v>
      </c>
      <c r="N48" s="714"/>
      <c r="O48" s="714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10">
        <v>45194</v>
      </c>
      <c r="B49" s="716"/>
      <c r="C49" s="716"/>
      <c r="D49" s="722" t="s">
        <v>7439</v>
      </c>
      <c r="E49" s="712">
        <v>30000</v>
      </c>
      <c r="F49" s="714"/>
      <c r="G49" s="714">
        <f t="shared" si="0"/>
        <v>4802989</v>
      </c>
      <c r="I49" s="710">
        <v>45290</v>
      </c>
      <c r="J49" s="716"/>
      <c r="K49" s="716"/>
      <c r="L49" s="722" t="s">
        <v>7572</v>
      </c>
      <c r="M49" s="712">
        <v>47000</v>
      </c>
      <c r="N49" s="714"/>
      <c r="O49" s="714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10">
        <v>45194</v>
      </c>
      <c r="B50" s="716"/>
      <c r="C50" s="716"/>
      <c r="D50" s="722" t="s">
        <v>7400</v>
      </c>
      <c r="E50" s="712">
        <v>340000</v>
      </c>
      <c r="F50" s="714"/>
      <c r="G50" s="714">
        <f t="shared" si="0"/>
        <v>4462989</v>
      </c>
      <c r="I50" s="710">
        <v>45290</v>
      </c>
      <c r="J50" s="716"/>
      <c r="K50" s="716"/>
      <c r="L50" s="722" t="s">
        <v>7575</v>
      </c>
      <c r="M50" s="712">
        <v>250000</v>
      </c>
      <c r="N50" s="714"/>
      <c r="O50" s="714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10">
        <v>45194</v>
      </c>
      <c r="B51" s="716"/>
      <c r="C51" s="716"/>
      <c r="D51" s="722" t="s">
        <v>7436</v>
      </c>
      <c r="E51" s="712">
        <v>54400</v>
      </c>
      <c r="F51" s="714"/>
      <c r="G51" s="714">
        <f t="shared" si="0"/>
        <v>4408589</v>
      </c>
      <c r="I51" s="710">
        <v>45293</v>
      </c>
      <c r="J51" s="716"/>
      <c r="K51" s="716"/>
      <c r="L51" s="722" t="s">
        <v>7576</v>
      </c>
      <c r="M51" s="712">
        <v>357400</v>
      </c>
      <c r="N51" s="714"/>
      <c r="O51" s="714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10">
        <v>45194</v>
      </c>
      <c r="B52" s="716"/>
      <c r="C52" s="716"/>
      <c r="D52" s="722" t="s">
        <v>7442</v>
      </c>
      <c r="E52" s="712">
        <v>25400</v>
      </c>
      <c r="F52" s="714"/>
      <c r="G52" s="714">
        <f t="shared" si="0"/>
        <v>4383189</v>
      </c>
      <c r="I52" s="710">
        <v>45293</v>
      </c>
      <c r="J52" s="716"/>
      <c r="K52" s="716"/>
      <c r="L52" s="722" t="s">
        <v>7540</v>
      </c>
      <c r="M52" s="712">
        <v>267000</v>
      </c>
      <c r="N52" s="714"/>
      <c r="O52" s="714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10">
        <v>45194</v>
      </c>
      <c r="B53" s="716"/>
      <c r="C53" s="716"/>
      <c r="D53" s="722" t="s">
        <v>7411</v>
      </c>
      <c r="E53" s="712">
        <v>150000</v>
      </c>
      <c r="F53" s="714"/>
      <c r="G53" s="714">
        <f t="shared" si="0"/>
        <v>4233189</v>
      </c>
      <c r="I53" s="710">
        <v>45293</v>
      </c>
      <c r="J53" s="716"/>
      <c r="K53" s="716"/>
      <c r="L53" s="722" t="s">
        <v>7578</v>
      </c>
      <c r="M53" s="712">
        <v>76000</v>
      </c>
      <c r="N53" s="714"/>
      <c r="O53" s="714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10">
        <v>45195</v>
      </c>
      <c r="B54" s="716"/>
      <c r="C54" s="716"/>
      <c r="D54" s="722" t="s">
        <v>7379</v>
      </c>
      <c r="E54" s="712">
        <v>1000000</v>
      </c>
      <c r="F54" s="714"/>
      <c r="G54" s="714">
        <f t="shared" si="0"/>
        <v>3233189</v>
      </c>
      <c r="H54" s="725"/>
      <c r="I54" s="710">
        <v>45293</v>
      </c>
      <c r="J54" s="716"/>
      <c r="K54" s="716"/>
      <c r="L54" s="722" t="s">
        <v>7577</v>
      </c>
      <c r="M54" s="712">
        <v>100000</v>
      </c>
      <c r="N54" s="714"/>
      <c r="O54" s="714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10">
        <v>45195</v>
      </c>
      <c r="B55" s="716"/>
      <c r="C55" s="716"/>
      <c r="D55" s="722" t="s">
        <v>7441</v>
      </c>
      <c r="E55" s="712">
        <v>800000</v>
      </c>
      <c r="F55" s="714"/>
      <c r="G55" s="714">
        <f t="shared" si="0"/>
        <v>2433189</v>
      </c>
      <c r="I55" s="710">
        <v>45294</v>
      </c>
      <c r="J55" s="716"/>
      <c r="K55" s="716"/>
      <c r="L55" s="722" t="s">
        <v>7581</v>
      </c>
      <c r="M55" s="712">
        <v>250000</v>
      </c>
      <c r="N55" s="714"/>
      <c r="O55" s="714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10">
        <v>45195</v>
      </c>
      <c r="B56" s="716"/>
      <c r="C56" s="716"/>
      <c r="D56" s="722" t="s">
        <v>7441</v>
      </c>
      <c r="E56" s="712">
        <v>500000</v>
      </c>
      <c r="F56" s="714"/>
      <c r="G56" s="714">
        <f t="shared" si="0"/>
        <v>1933189</v>
      </c>
      <c r="I56" s="710">
        <v>45294</v>
      </c>
      <c r="J56" s="716"/>
      <c r="K56" s="716"/>
      <c r="L56" s="722" t="s">
        <v>7582</v>
      </c>
      <c r="M56" s="712">
        <v>500000</v>
      </c>
      <c r="N56" s="714"/>
      <c r="O56" s="714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10">
        <v>45197</v>
      </c>
      <c r="B57" s="716"/>
      <c r="C57" s="716"/>
      <c r="D57" s="722" t="s">
        <v>7444</v>
      </c>
      <c r="E57" s="712">
        <v>14000</v>
      </c>
      <c r="F57" s="714"/>
      <c r="G57" s="714">
        <f t="shared" si="0"/>
        <v>1919189</v>
      </c>
      <c r="I57" s="710">
        <v>45295</v>
      </c>
      <c r="J57" s="716"/>
      <c r="K57" s="716"/>
      <c r="L57" s="722" t="s">
        <v>7585</v>
      </c>
      <c r="M57" s="712">
        <v>85000</v>
      </c>
      <c r="N57" s="714"/>
      <c r="O57" s="714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10">
        <v>45197</v>
      </c>
      <c r="B58" s="716"/>
      <c r="C58" s="716"/>
      <c r="D58" s="722" t="s">
        <v>7447</v>
      </c>
      <c r="E58" s="712">
        <v>30000</v>
      </c>
      <c r="F58" s="714"/>
      <c r="G58" s="714">
        <f t="shared" si="0"/>
        <v>1889189</v>
      </c>
      <c r="I58" s="710">
        <v>45295</v>
      </c>
      <c r="J58" s="716"/>
      <c r="K58" s="716"/>
      <c r="L58" s="722" t="s">
        <v>7586</v>
      </c>
      <c r="M58" s="712">
        <v>165988</v>
      </c>
      <c r="N58" s="714"/>
      <c r="O58" s="714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10">
        <v>45197</v>
      </c>
      <c r="B59" s="716"/>
      <c r="C59" s="716"/>
      <c r="D59" s="722" t="s">
        <v>7445</v>
      </c>
      <c r="E59" s="712">
        <v>80000</v>
      </c>
      <c r="F59" s="714"/>
      <c r="G59" s="714">
        <f t="shared" si="0"/>
        <v>1809189</v>
      </c>
      <c r="I59" s="710">
        <v>45295</v>
      </c>
      <c r="J59" s="716"/>
      <c r="K59" s="716"/>
      <c r="L59" s="722" t="s">
        <v>7587</v>
      </c>
      <c r="M59" s="712">
        <v>60000</v>
      </c>
      <c r="N59" s="714"/>
      <c r="O59" s="714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10">
        <v>45197</v>
      </c>
      <c r="B60" s="716"/>
      <c r="C60" s="716"/>
      <c r="D60" s="722" t="s">
        <v>7446</v>
      </c>
      <c r="E60" s="712">
        <v>215000</v>
      </c>
      <c r="F60" s="714"/>
      <c r="G60" s="714">
        <f t="shared" si="0"/>
        <v>1594189</v>
      </c>
      <c r="I60" s="710">
        <v>45296</v>
      </c>
      <c r="J60" s="716"/>
      <c r="K60" s="716"/>
      <c r="L60" s="726" t="s">
        <v>7589</v>
      </c>
      <c r="M60" s="727">
        <v>75000</v>
      </c>
      <c r="N60" s="714"/>
      <c r="O60" s="714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10">
        <v>45197</v>
      </c>
      <c r="B61" s="716"/>
      <c r="C61" s="716"/>
      <c r="D61" s="722" t="s">
        <v>7423</v>
      </c>
      <c r="E61" s="712">
        <v>100000</v>
      </c>
      <c r="F61" s="714"/>
      <c r="G61" s="714">
        <f t="shared" si="0"/>
        <v>1494189</v>
      </c>
      <c r="I61" s="710">
        <v>45297</v>
      </c>
      <c r="J61" s="716"/>
      <c r="K61" s="716"/>
      <c r="L61" s="722" t="s">
        <v>7590</v>
      </c>
      <c r="M61" s="712">
        <v>50000</v>
      </c>
      <c r="N61" s="714"/>
      <c r="O61" s="714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10">
        <v>45202</v>
      </c>
      <c r="B62" s="716"/>
      <c r="C62" s="716"/>
      <c r="D62" s="722" t="s">
        <v>7441</v>
      </c>
      <c r="E62" s="712">
        <v>200000</v>
      </c>
      <c r="F62" s="714"/>
      <c r="G62" s="714">
        <f t="shared" si="0"/>
        <v>1294189</v>
      </c>
      <c r="I62" s="710">
        <v>45297</v>
      </c>
      <c r="J62" s="716"/>
      <c r="K62" s="716"/>
      <c r="L62" s="722" t="s">
        <v>7591</v>
      </c>
      <c r="M62" s="712">
        <v>200000</v>
      </c>
      <c r="N62" s="714"/>
      <c r="O62" s="714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10">
        <v>45202</v>
      </c>
      <c r="B63" s="716"/>
      <c r="C63" s="716"/>
      <c r="D63" s="722" t="s">
        <v>7450</v>
      </c>
      <c r="E63" s="712">
        <v>50000</v>
      </c>
      <c r="F63" s="714"/>
      <c r="G63" s="714">
        <f t="shared" si="0"/>
        <v>1244189</v>
      </c>
      <c r="I63" s="710">
        <v>45300</v>
      </c>
      <c r="J63" s="716"/>
      <c r="K63" s="716"/>
      <c r="L63" s="722" t="s">
        <v>7599</v>
      </c>
      <c r="M63" s="712">
        <v>275000</v>
      </c>
      <c r="N63" s="714"/>
      <c r="O63" s="714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10">
        <v>45202</v>
      </c>
      <c r="B64" s="716"/>
      <c r="C64" s="716"/>
      <c r="D64" s="722" t="s">
        <v>7451</v>
      </c>
      <c r="E64" s="712">
        <v>500000</v>
      </c>
      <c r="F64" s="714"/>
      <c r="G64" s="714">
        <f t="shared" si="0"/>
        <v>744189</v>
      </c>
      <c r="I64" s="710">
        <v>45306</v>
      </c>
      <c r="J64" s="716"/>
      <c r="K64" s="716"/>
      <c r="L64" s="722" t="s">
        <v>7601</v>
      </c>
      <c r="M64" s="712"/>
      <c r="N64" s="714">
        <v>4096986</v>
      </c>
      <c r="O64" s="714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10">
        <v>45202</v>
      </c>
      <c r="B65" s="716"/>
      <c r="C65" s="716"/>
      <c r="D65" s="722" t="s">
        <v>7452</v>
      </c>
      <c r="E65" s="712">
        <v>15000</v>
      </c>
      <c r="F65" s="714"/>
      <c r="G65" s="714">
        <f t="shared" si="0"/>
        <v>729189</v>
      </c>
      <c r="I65" s="710">
        <v>45306</v>
      </c>
      <c r="J65" s="716"/>
      <c r="K65" s="716"/>
      <c r="L65" s="722" t="s">
        <v>7522</v>
      </c>
      <c r="M65" s="712"/>
      <c r="N65" s="714">
        <v>8000000</v>
      </c>
      <c r="O65" s="714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10">
        <v>45202</v>
      </c>
      <c r="B66" s="716"/>
      <c r="C66" s="716"/>
      <c r="D66" s="722" t="s">
        <v>7386</v>
      </c>
      <c r="E66" s="712">
        <v>500000</v>
      </c>
      <c r="F66" s="714"/>
      <c r="G66" s="714">
        <f t="shared" si="0"/>
        <v>229189</v>
      </c>
      <c r="I66" s="710">
        <v>45306</v>
      </c>
      <c r="J66" s="716"/>
      <c r="K66" s="716"/>
      <c r="L66" s="724" t="s">
        <v>7197</v>
      </c>
      <c r="M66" s="719">
        <v>80000</v>
      </c>
      <c r="N66" s="714"/>
      <c r="O66" s="714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10">
        <v>45203</v>
      </c>
      <c r="B67" s="716"/>
      <c r="C67" s="716"/>
      <c r="D67" s="722" t="s">
        <v>7453</v>
      </c>
      <c r="E67" s="712">
        <v>179200</v>
      </c>
      <c r="F67" s="714"/>
      <c r="G67" s="714">
        <f t="shared" si="0"/>
        <v>49989</v>
      </c>
      <c r="I67" s="710">
        <v>45306</v>
      </c>
      <c r="J67" s="716"/>
      <c r="K67" s="716"/>
      <c r="L67" s="724" t="s">
        <v>7197</v>
      </c>
      <c r="M67" s="719">
        <v>41000</v>
      </c>
      <c r="N67" s="714"/>
      <c r="O67" s="714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10">
        <v>45203</v>
      </c>
      <c r="B68" s="716"/>
      <c r="C68" s="716"/>
      <c r="D68" s="728" t="s">
        <v>7197</v>
      </c>
      <c r="E68" s="727">
        <v>50000</v>
      </c>
      <c r="F68" s="714"/>
      <c r="G68" s="714">
        <f t="shared" si="0"/>
        <v>-11</v>
      </c>
      <c r="I68" s="710">
        <v>45302</v>
      </c>
      <c r="J68" s="716"/>
      <c r="K68" s="716"/>
      <c r="L68" s="722" t="s">
        <v>7616</v>
      </c>
      <c r="M68" s="712">
        <v>85000</v>
      </c>
      <c r="N68" s="714"/>
      <c r="O68" s="714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10">
        <v>45203</v>
      </c>
      <c r="B69" s="716"/>
      <c r="C69" s="716"/>
      <c r="D69" s="711" t="s">
        <v>7391</v>
      </c>
      <c r="E69" s="712"/>
      <c r="F69" s="713">
        <v>3450000</v>
      </c>
      <c r="G69" s="714">
        <f>F69+G68-E69</f>
        <v>3449989</v>
      </c>
      <c r="I69" s="710">
        <v>45302</v>
      </c>
      <c r="J69" s="716"/>
      <c r="K69" s="716"/>
      <c r="L69" s="722" t="s">
        <v>7602</v>
      </c>
      <c r="M69" s="712">
        <v>306300</v>
      </c>
      <c r="N69" s="714"/>
      <c r="O69" s="714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10">
        <v>45203</v>
      </c>
      <c r="B70" s="716"/>
      <c r="C70" s="716"/>
      <c r="D70" s="711" t="s">
        <v>7391</v>
      </c>
      <c r="E70" s="712"/>
      <c r="F70" s="713">
        <v>3524056</v>
      </c>
      <c r="G70" s="714">
        <f t="shared" ref="G70:G72" si="3">F70+G69-E70</f>
        <v>6974045</v>
      </c>
      <c r="I70" s="710">
        <v>45304</v>
      </c>
      <c r="J70" s="716"/>
      <c r="K70" s="716"/>
      <c r="L70" s="722" t="s">
        <v>7603</v>
      </c>
      <c r="M70" s="712">
        <v>207180</v>
      </c>
      <c r="N70" s="714"/>
      <c r="O70" s="714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10">
        <v>45203</v>
      </c>
      <c r="B71" s="716"/>
      <c r="C71" s="716"/>
      <c r="D71" s="726" t="s">
        <v>7197</v>
      </c>
      <c r="E71" s="727">
        <v>69740</v>
      </c>
      <c r="F71" s="714"/>
      <c r="G71" s="714">
        <f t="shared" si="3"/>
        <v>6904305</v>
      </c>
      <c r="H71" s="725"/>
      <c r="I71" s="710">
        <v>45304</v>
      </c>
      <c r="J71" s="716"/>
      <c r="K71" s="716"/>
      <c r="L71" s="722" t="s">
        <v>7554</v>
      </c>
      <c r="M71" s="712">
        <v>125000</v>
      </c>
      <c r="N71" s="714"/>
      <c r="O71" s="714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10">
        <v>45205</v>
      </c>
      <c r="B72" s="716"/>
      <c r="C72" s="716"/>
      <c r="D72" s="722" t="s">
        <v>7456</v>
      </c>
      <c r="E72" s="712">
        <v>1000000</v>
      </c>
      <c r="F72" s="714"/>
      <c r="G72" s="714">
        <f t="shared" si="3"/>
        <v>5904305</v>
      </c>
      <c r="H72" s="725"/>
      <c r="I72" s="710">
        <v>45304</v>
      </c>
      <c r="J72" s="716"/>
      <c r="K72" s="716"/>
      <c r="L72" s="722" t="s">
        <v>7606</v>
      </c>
      <c r="M72" s="714">
        <v>300000</v>
      </c>
      <c r="N72" s="714"/>
      <c r="O72" s="714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10">
        <v>45206</v>
      </c>
      <c r="B73" s="716"/>
      <c r="C73" s="716"/>
      <c r="D73" s="722" t="s">
        <v>7457</v>
      </c>
      <c r="E73" s="712">
        <v>900000</v>
      </c>
      <c r="F73" s="714"/>
      <c r="G73" s="714">
        <f t="shared" ref="G73:G75" si="5">G72+F73-E73</f>
        <v>5004305</v>
      </c>
      <c r="H73" s="725"/>
      <c r="I73" s="710">
        <v>45304</v>
      </c>
      <c r="J73" s="716"/>
      <c r="K73" s="716"/>
      <c r="L73" s="722" t="s">
        <v>7617</v>
      </c>
      <c r="M73" s="714">
        <v>700000</v>
      </c>
      <c r="N73" s="714"/>
      <c r="O73" s="714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10">
        <v>45208</v>
      </c>
      <c r="B74" s="716"/>
      <c r="C74" s="716"/>
      <c r="D74" s="722" t="s">
        <v>7458</v>
      </c>
      <c r="E74" s="712">
        <v>460000</v>
      </c>
      <c r="F74" s="714"/>
      <c r="G74" s="714">
        <f t="shared" si="5"/>
        <v>4544305</v>
      </c>
      <c r="H74" s="725"/>
      <c r="I74" s="710">
        <v>45304</v>
      </c>
      <c r="J74" s="716"/>
      <c r="K74" s="716"/>
      <c r="L74" s="722" t="s">
        <v>7617</v>
      </c>
      <c r="M74" s="714">
        <v>700000</v>
      </c>
      <c r="N74" s="714"/>
      <c r="O74" s="714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10">
        <v>45209</v>
      </c>
      <c r="B75" s="716"/>
      <c r="C75" s="716"/>
      <c r="D75" s="722" t="s">
        <v>7459</v>
      </c>
      <c r="E75" s="712">
        <v>1000000</v>
      </c>
      <c r="F75" s="714"/>
      <c r="G75" s="714">
        <f t="shared" si="5"/>
        <v>3544305</v>
      </c>
      <c r="H75" s="725"/>
      <c r="I75" s="710">
        <v>45304</v>
      </c>
      <c r="J75" s="716"/>
      <c r="K75" s="716"/>
      <c r="L75" s="722" t="s">
        <v>7618</v>
      </c>
      <c r="M75" s="714">
        <v>400000</v>
      </c>
      <c r="N75" s="714"/>
      <c r="O75" s="714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10">
        <v>45210</v>
      </c>
      <c r="B76" s="716"/>
      <c r="C76" s="716"/>
      <c r="D76" s="722" t="s">
        <v>7460</v>
      </c>
      <c r="E76" s="712">
        <v>222000</v>
      </c>
      <c r="F76" s="714"/>
      <c r="G76" s="714">
        <f t="shared" ref="G76:G128" si="6">G75+F76-E76</f>
        <v>3322305</v>
      </c>
      <c r="H76" s="725"/>
      <c r="I76" s="710">
        <v>45306</v>
      </c>
      <c r="J76" s="716"/>
      <c r="K76" s="716"/>
      <c r="L76" s="722" t="s">
        <v>7605</v>
      </c>
      <c r="M76" s="712">
        <v>25000</v>
      </c>
      <c r="N76" s="714"/>
      <c r="O76" s="714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10">
        <v>45210</v>
      </c>
      <c r="B77" s="716"/>
      <c r="C77" s="716"/>
      <c r="D77" s="722" t="s">
        <v>7461</v>
      </c>
      <c r="E77" s="712">
        <v>300000</v>
      </c>
      <c r="F77" s="714"/>
      <c r="G77" s="714">
        <f t="shared" si="6"/>
        <v>3022305</v>
      </c>
      <c r="H77" s="725"/>
      <c r="I77" s="710">
        <v>45306</v>
      </c>
      <c r="J77" s="716"/>
      <c r="K77" s="716"/>
      <c r="L77" s="722" t="s">
        <v>7605</v>
      </c>
      <c r="M77" s="712">
        <v>25000</v>
      </c>
      <c r="N77" s="714"/>
      <c r="O77" s="714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10">
        <v>45210</v>
      </c>
      <c r="B78" s="716"/>
      <c r="C78" s="716"/>
      <c r="D78" s="722" t="s">
        <v>7462</v>
      </c>
      <c r="E78" s="712">
        <v>204800</v>
      </c>
      <c r="F78" s="714"/>
      <c r="G78" s="714">
        <f t="shared" si="6"/>
        <v>2817505</v>
      </c>
      <c r="H78" s="725"/>
      <c r="I78" s="710">
        <v>45306</v>
      </c>
      <c r="J78" s="716"/>
      <c r="K78" s="716"/>
      <c r="L78" s="722" t="s">
        <v>7605</v>
      </c>
      <c r="M78" s="712">
        <v>25000</v>
      </c>
      <c r="N78" s="714"/>
      <c r="O78" s="714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10">
        <v>45211</v>
      </c>
      <c r="B79" s="716"/>
      <c r="C79" s="716"/>
      <c r="D79" s="722" t="s">
        <v>7463</v>
      </c>
      <c r="E79" s="712">
        <v>140000</v>
      </c>
      <c r="F79" s="714"/>
      <c r="G79" s="714">
        <f t="shared" si="6"/>
        <v>2677505</v>
      </c>
      <c r="H79" s="725"/>
      <c r="I79" s="710">
        <v>45306</v>
      </c>
      <c r="J79" s="716"/>
      <c r="K79" s="716"/>
      <c r="L79" s="722" t="s">
        <v>7605</v>
      </c>
      <c r="M79" s="712">
        <v>25000</v>
      </c>
      <c r="N79" s="714"/>
      <c r="O79" s="714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10">
        <v>45212</v>
      </c>
      <c r="B80" s="716"/>
      <c r="C80" s="716"/>
      <c r="D80" s="722" t="s">
        <v>7464</v>
      </c>
      <c r="E80" s="712">
        <v>471000</v>
      </c>
      <c r="F80" s="714"/>
      <c r="G80" s="714">
        <f t="shared" si="6"/>
        <v>2206505</v>
      </c>
      <c r="H80" s="725"/>
      <c r="I80" s="710">
        <v>45306</v>
      </c>
      <c r="J80" s="716"/>
      <c r="K80" s="716"/>
      <c r="L80" s="722" t="s">
        <v>7604</v>
      </c>
      <c r="M80" s="712">
        <v>240000</v>
      </c>
      <c r="N80" s="714"/>
      <c r="O80" s="714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10">
        <v>45213</v>
      </c>
      <c r="B81" s="716"/>
      <c r="C81" s="716"/>
      <c r="D81" s="722" t="s">
        <v>7465</v>
      </c>
      <c r="E81" s="712">
        <v>200000</v>
      </c>
      <c r="F81" s="714"/>
      <c r="G81" s="714">
        <f t="shared" si="6"/>
        <v>2006505</v>
      </c>
      <c r="H81" s="725"/>
      <c r="I81" s="710">
        <v>45307</v>
      </c>
      <c r="J81" s="716"/>
      <c r="K81" s="716"/>
      <c r="L81" s="722" t="s">
        <v>7608</v>
      </c>
      <c r="M81" s="712">
        <v>100000</v>
      </c>
      <c r="N81" s="714"/>
      <c r="O81" s="714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10">
        <v>45213</v>
      </c>
      <c r="B82" s="716"/>
      <c r="C82" s="716"/>
      <c r="D82" s="722" t="s">
        <v>7466</v>
      </c>
      <c r="E82" s="712">
        <v>400000</v>
      </c>
      <c r="F82" s="714"/>
      <c r="G82" s="714">
        <f t="shared" si="6"/>
        <v>1606505</v>
      </c>
      <c r="H82" s="725"/>
      <c r="I82" s="710">
        <v>45308</v>
      </c>
      <c r="J82" s="716"/>
      <c r="K82" s="716"/>
      <c r="L82" s="722" t="s">
        <v>7607</v>
      </c>
      <c r="M82" s="712">
        <v>520000</v>
      </c>
      <c r="N82" s="714"/>
      <c r="O82" s="714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10">
        <v>45213</v>
      </c>
      <c r="B83" s="716"/>
      <c r="C83" s="716"/>
      <c r="D83" s="722" t="s">
        <v>7466</v>
      </c>
      <c r="E83" s="712">
        <v>300000</v>
      </c>
      <c r="F83" s="714"/>
      <c r="G83" s="714">
        <f t="shared" si="6"/>
        <v>1306505</v>
      </c>
      <c r="H83" s="725"/>
      <c r="I83" s="710">
        <v>45309</v>
      </c>
      <c r="J83" s="716"/>
      <c r="K83" s="716"/>
      <c r="L83" s="722" t="s">
        <v>7611</v>
      </c>
      <c r="M83" s="712">
        <v>75000</v>
      </c>
      <c r="N83" s="714"/>
      <c r="O83" s="714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10">
        <v>45213</v>
      </c>
      <c r="B84" s="716"/>
      <c r="C84" s="716"/>
      <c r="D84" s="722" t="s">
        <v>7469</v>
      </c>
      <c r="E84" s="712">
        <v>65000</v>
      </c>
      <c r="F84" s="714"/>
      <c r="G84" s="714">
        <f t="shared" si="6"/>
        <v>1241505</v>
      </c>
      <c r="H84" s="725"/>
      <c r="I84" s="710">
        <v>45310</v>
      </c>
      <c r="J84" s="716"/>
      <c r="K84" s="716"/>
      <c r="L84" s="722" t="s">
        <v>7612</v>
      </c>
      <c r="M84" s="712">
        <v>150000</v>
      </c>
      <c r="N84" s="714"/>
      <c r="O84" s="714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10">
        <v>45213</v>
      </c>
      <c r="B85" s="716"/>
      <c r="C85" s="716"/>
      <c r="D85" s="722" t="s">
        <v>7467</v>
      </c>
      <c r="E85" s="712">
        <v>30900</v>
      </c>
      <c r="F85" s="714"/>
      <c r="G85" s="714">
        <f t="shared" si="6"/>
        <v>1210605</v>
      </c>
      <c r="H85" s="725"/>
      <c r="I85" s="710">
        <v>45310</v>
      </c>
      <c r="J85" s="716"/>
      <c r="K85" s="716"/>
      <c r="L85" s="722" t="s">
        <v>7615</v>
      </c>
      <c r="M85" s="712">
        <v>24000</v>
      </c>
      <c r="N85" s="714"/>
      <c r="O85" s="714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10">
        <v>45213</v>
      </c>
      <c r="B86" s="716"/>
      <c r="C86" s="716"/>
      <c r="D86" s="722" t="s">
        <v>7468</v>
      </c>
      <c r="E86" s="712">
        <v>110300</v>
      </c>
      <c r="F86" s="714"/>
      <c r="G86" s="714">
        <f t="shared" si="6"/>
        <v>1100305</v>
      </c>
      <c r="H86" s="725"/>
      <c r="I86" s="710">
        <v>45311</v>
      </c>
      <c r="J86" s="716"/>
      <c r="K86" s="716"/>
      <c r="L86" s="722" t="s">
        <v>7550</v>
      </c>
      <c r="M86" s="712">
        <v>100000</v>
      </c>
      <c r="N86" s="714"/>
      <c r="O86" s="714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10">
        <v>45215</v>
      </c>
      <c r="B87" s="716"/>
      <c r="C87" s="716"/>
      <c r="D87" s="722" t="s">
        <v>7470</v>
      </c>
      <c r="E87" s="712">
        <v>1000000</v>
      </c>
      <c r="F87" s="714"/>
      <c r="G87" s="714">
        <f t="shared" si="6"/>
        <v>100305</v>
      </c>
      <c r="H87" s="725"/>
      <c r="I87" s="710">
        <v>45313</v>
      </c>
      <c r="J87" s="716"/>
      <c r="K87" s="716"/>
      <c r="L87" s="722" t="s">
        <v>7608</v>
      </c>
      <c r="M87" s="712">
        <v>75000</v>
      </c>
      <c r="N87" s="714"/>
      <c r="O87" s="714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10">
        <v>45216</v>
      </c>
      <c r="B88" s="716"/>
      <c r="C88" s="716"/>
      <c r="D88" s="717" t="s">
        <v>7472</v>
      </c>
      <c r="E88" s="712"/>
      <c r="F88" s="713">
        <v>1380000</v>
      </c>
      <c r="G88" s="714">
        <f t="shared" si="6"/>
        <v>1480305</v>
      </c>
      <c r="H88" s="725"/>
      <c r="I88" s="710">
        <v>45313</v>
      </c>
      <c r="J88" s="716"/>
      <c r="K88" s="716"/>
      <c r="L88" s="722" t="s">
        <v>7631</v>
      </c>
      <c r="M88" s="714">
        <v>207895</v>
      </c>
      <c r="N88" s="714"/>
      <c r="O88" s="714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10">
        <v>45216</v>
      </c>
      <c r="B89" s="716"/>
      <c r="C89" s="716"/>
      <c r="D89" s="717" t="s">
        <v>7472</v>
      </c>
      <c r="E89" s="712"/>
      <c r="F89" s="713">
        <v>2000000</v>
      </c>
      <c r="G89" s="714">
        <f t="shared" si="6"/>
        <v>3480305</v>
      </c>
      <c r="H89" s="725"/>
      <c r="I89" s="710">
        <v>45313</v>
      </c>
      <c r="J89" s="716"/>
      <c r="K89" s="716"/>
      <c r="L89" s="722" t="s">
        <v>7633</v>
      </c>
      <c r="M89" s="714">
        <v>50000</v>
      </c>
      <c r="N89" s="714"/>
      <c r="O89" s="714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10">
        <v>45216</v>
      </c>
      <c r="B90" s="716"/>
      <c r="C90" s="716"/>
      <c r="D90" s="722" t="s">
        <v>7471</v>
      </c>
      <c r="E90" s="712">
        <v>500000</v>
      </c>
      <c r="F90" s="714"/>
      <c r="G90" s="714">
        <f t="shared" si="6"/>
        <v>2980305</v>
      </c>
      <c r="H90" s="725"/>
      <c r="I90" s="710">
        <v>45314</v>
      </c>
      <c r="J90" s="716"/>
      <c r="K90" s="716"/>
      <c r="L90" s="722" t="s">
        <v>7634</v>
      </c>
      <c r="M90" s="714">
        <v>200000</v>
      </c>
      <c r="N90" s="714"/>
      <c r="O90" s="714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10">
        <v>45216</v>
      </c>
      <c r="B91" s="716"/>
      <c r="C91" s="716"/>
      <c r="D91" s="724" t="s">
        <v>7393</v>
      </c>
      <c r="E91" s="719">
        <v>15560</v>
      </c>
      <c r="F91" s="714"/>
      <c r="G91" s="714">
        <f t="shared" si="6"/>
        <v>2964745</v>
      </c>
      <c r="H91" s="725"/>
      <c r="I91" s="710">
        <v>45314</v>
      </c>
      <c r="J91" s="716"/>
      <c r="K91" s="716"/>
      <c r="L91" s="722" t="s">
        <v>7635</v>
      </c>
      <c r="M91" s="714">
        <v>400000</v>
      </c>
      <c r="N91" s="714"/>
      <c r="O91" s="714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10">
        <v>45216</v>
      </c>
      <c r="B92" s="716"/>
      <c r="C92" s="716"/>
      <c r="D92" s="722" t="s">
        <v>7473</v>
      </c>
      <c r="E92" s="712">
        <v>1500000</v>
      </c>
      <c r="F92" s="714"/>
      <c r="G92" s="714">
        <f t="shared" si="6"/>
        <v>1464745</v>
      </c>
      <c r="H92" s="725"/>
      <c r="I92" s="710">
        <v>45315</v>
      </c>
      <c r="J92" s="716"/>
      <c r="K92" s="716"/>
      <c r="L92" s="722" t="s">
        <v>7636</v>
      </c>
      <c r="M92" s="714">
        <v>1000000</v>
      </c>
      <c r="N92" s="714"/>
      <c r="O92" s="714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10">
        <v>45216</v>
      </c>
      <c r="B93" s="716"/>
      <c r="C93" s="716"/>
      <c r="D93" s="722" t="s">
        <v>7475</v>
      </c>
      <c r="E93" s="712">
        <v>500000</v>
      </c>
      <c r="F93" s="714"/>
      <c r="G93" s="714">
        <f t="shared" si="6"/>
        <v>964745</v>
      </c>
      <c r="H93" s="725"/>
      <c r="I93" s="710">
        <v>45316</v>
      </c>
      <c r="J93" s="716"/>
      <c r="K93" s="716"/>
      <c r="L93" s="722" t="s">
        <v>7641</v>
      </c>
      <c r="M93" s="712">
        <v>500000</v>
      </c>
      <c r="N93" s="714"/>
      <c r="O93" s="714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10">
        <v>45216</v>
      </c>
      <c r="B94" s="716"/>
      <c r="C94" s="716"/>
      <c r="D94" s="722" t="s">
        <v>7474</v>
      </c>
      <c r="E94" s="712">
        <v>50000</v>
      </c>
      <c r="F94" s="714"/>
      <c r="G94" s="714">
        <f t="shared" si="6"/>
        <v>914745</v>
      </c>
      <c r="H94" s="725"/>
      <c r="I94" s="710">
        <v>45316</v>
      </c>
      <c r="J94" s="716"/>
      <c r="K94" s="716"/>
      <c r="L94" s="722" t="s">
        <v>7639</v>
      </c>
      <c r="M94" s="712">
        <v>310000</v>
      </c>
      <c r="N94" s="714"/>
      <c r="O94" s="714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10">
        <v>45217</v>
      </c>
      <c r="B95" s="716"/>
      <c r="C95" s="716"/>
      <c r="D95" s="717" t="s">
        <v>7472</v>
      </c>
      <c r="E95" s="712"/>
      <c r="F95" s="713">
        <v>1300000</v>
      </c>
      <c r="G95" s="714">
        <f t="shared" si="6"/>
        <v>2214745</v>
      </c>
      <c r="H95" s="725"/>
      <c r="I95" s="710">
        <v>45316</v>
      </c>
      <c r="J95" s="716"/>
      <c r="K95" s="716"/>
      <c r="L95" s="722" t="s">
        <v>7639</v>
      </c>
      <c r="M95" s="712">
        <v>300000</v>
      </c>
      <c r="N95" s="714"/>
      <c r="O95" s="714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10">
        <v>45218</v>
      </c>
      <c r="B96" s="716"/>
      <c r="C96" s="716"/>
      <c r="D96" s="722" t="s">
        <v>7478</v>
      </c>
      <c r="E96" s="714">
        <v>400000</v>
      </c>
      <c r="F96" s="714"/>
      <c r="G96" s="714">
        <f t="shared" si="6"/>
        <v>1814745</v>
      </c>
      <c r="H96" s="725"/>
      <c r="I96" s="710">
        <v>45316</v>
      </c>
      <c r="J96" s="716"/>
      <c r="K96" s="716"/>
      <c r="L96" s="722" t="s">
        <v>7639</v>
      </c>
      <c r="M96" s="712">
        <v>400000</v>
      </c>
      <c r="N96" s="714"/>
      <c r="O96" s="714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10">
        <v>45219</v>
      </c>
      <c r="B97" s="716"/>
      <c r="C97" s="716"/>
      <c r="D97" s="722" t="s">
        <v>7468</v>
      </c>
      <c r="E97" s="712">
        <v>75900</v>
      </c>
      <c r="F97" s="714"/>
      <c r="G97" s="714">
        <f t="shared" si="6"/>
        <v>1738845</v>
      </c>
      <c r="H97" s="725"/>
      <c r="I97" s="710">
        <v>45316</v>
      </c>
      <c r="J97" s="716"/>
      <c r="K97" s="716"/>
      <c r="L97" s="722" t="s">
        <v>7648</v>
      </c>
      <c r="M97" s="712">
        <v>491000</v>
      </c>
      <c r="N97" s="714"/>
      <c r="O97" s="714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10">
        <v>45219</v>
      </c>
      <c r="B98" s="716"/>
      <c r="C98" s="716"/>
      <c r="D98" s="724" t="s">
        <v>7393</v>
      </c>
      <c r="E98" s="719">
        <v>13000</v>
      </c>
      <c r="F98" s="714"/>
      <c r="G98" s="714">
        <f t="shared" ref="G98:G99" si="7">G97+F98-E98</f>
        <v>1725845</v>
      </c>
      <c r="H98" s="725"/>
      <c r="I98" s="710">
        <v>45316</v>
      </c>
      <c r="J98" s="716"/>
      <c r="K98" s="716"/>
      <c r="L98" s="722" t="s">
        <v>7697</v>
      </c>
      <c r="M98" s="712">
        <v>480000</v>
      </c>
      <c r="N98" s="714"/>
      <c r="O98" s="714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10">
        <v>45219</v>
      </c>
      <c r="B99" s="716"/>
      <c r="C99" s="716"/>
      <c r="D99" s="722" t="s">
        <v>7477</v>
      </c>
      <c r="E99" s="712">
        <v>400000</v>
      </c>
      <c r="F99" s="714"/>
      <c r="G99" s="714">
        <f t="shared" si="7"/>
        <v>1325845</v>
      </c>
      <c r="H99" s="725"/>
      <c r="I99" s="710">
        <v>45316</v>
      </c>
      <c r="J99" s="716"/>
      <c r="K99" s="716"/>
      <c r="L99" s="722" t="s">
        <v>7697</v>
      </c>
      <c r="M99" s="712">
        <v>370000</v>
      </c>
      <c r="N99" s="714"/>
      <c r="O99" s="714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10">
        <v>45220</v>
      </c>
      <c r="B100" s="716"/>
      <c r="C100" s="716"/>
      <c r="D100" s="722" t="s">
        <v>7476</v>
      </c>
      <c r="E100" s="712">
        <v>324000</v>
      </c>
      <c r="F100" s="714"/>
      <c r="G100" s="714">
        <f t="shared" si="6"/>
        <v>1001845</v>
      </c>
      <c r="I100" s="710">
        <v>45317</v>
      </c>
      <c r="J100" s="716"/>
      <c r="K100" s="716"/>
      <c r="L100" s="722" t="s">
        <v>7643</v>
      </c>
      <c r="M100" s="714"/>
      <c r="N100" s="714">
        <v>7831493</v>
      </c>
      <c r="O100" s="714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10">
        <v>45223</v>
      </c>
      <c r="B101" s="716"/>
      <c r="C101" s="716"/>
      <c r="D101" s="722" t="s">
        <v>7480</v>
      </c>
      <c r="E101" s="712">
        <v>73600</v>
      </c>
      <c r="F101" s="714"/>
      <c r="G101" s="714">
        <f t="shared" si="6"/>
        <v>928245</v>
      </c>
      <c r="I101" s="710">
        <v>45317</v>
      </c>
      <c r="J101" s="716"/>
      <c r="K101" s="716"/>
      <c r="L101" s="724" t="s">
        <v>7197</v>
      </c>
      <c r="M101" s="719">
        <v>78000</v>
      </c>
      <c r="N101" s="714"/>
      <c r="O101" s="714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10">
        <v>45223</v>
      </c>
      <c r="B102" s="716"/>
      <c r="C102" s="716"/>
      <c r="D102" s="722" t="s">
        <v>7481</v>
      </c>
      <c r="E102" s="712">
        <v>181880</v>
      </c>
      <c r="F102" s="714"/>
      <c r="G102" s="714">
        <f t="shared" si="6"/>
        <v>746365</v>
      </c>
      <c r="I102" s="710">
        <v>45318</v>
      </c>
      <c r="J102" s="716"/>
      <c r="K102" s="716"/>
      <c r="L102" s="722" t="s">
        <v>7646</v>
      </c>
      <c r="M102" s="714">
        <v>48000</v>
      </c>
      <c r="N102" s="714"/>
      <c r="O102" s="714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10">
        <v>45223</v>
      </c>
      <c r="B103" s="716"/>
      <c r="C103" s="716"/>
      <c r="D103" s="722" t="s">
        <v>7478</v>
      </c>
      <c r="E103" s="714">
        <v>300000</v>
      </c>
      <c r="F103" s="714"/>
      <c r="G103" s="714">
        <f t="shared" si="6"/>
        <v>446365</v>
      </c>
      <c r="I103" s="710">
        <v>45318</v>
      </c>
      <c r="J103" s="716"/>
      <c r="K103" s="716"/>
      <c r="L103" s="722" t="s">
        <v>7611</v>
      </c>
      <c r="M103" s="714">
        <v>50000</v>
      </c>
      <c r="N103" s="714"/>
      <c r="O103" s="714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10">
        <v>45223</v>
      </c>
      <c r="B104" s="716"/>
      <c r="C104" s="716"/>
      <c r="D104" s="722" t="s">
        <v>7482</v>
      </c>
      <c r="E104" s="712">
        <v>100000</v>
      </c>
      <c r="F104" s="714"/>
      <c r="G104" s="714">
        <f t="shared" si="6"/>
        <v>346365</v>
      </c>
      <c r="I104" s="710">
        <v>45322</v>
      </c>
      <c r="J104" s="716"/>
      <c r="K104" s="716"/>
      <c r="L104" s="722" t="s">
        <v>7649</v>
      </c>
      <c r="M104" s="714">
        <v>25000</v>
      </c>
      <c r="N104" s="714"/>
      <c r="O104" s="714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10">
        <v>45227</v>
      </c>
      <c r="B105" s="716"/>
      <c r="C105" s="716"/>
      <c r="D105" s="722" t="s">
        <v>7487</v>
      </c>
      <c r="E105" s="712">
        <v>152120</v>
      </c>
      <c r="F105" s="714"/>
      <c r="G105" s="714">
        <f t="shared" si="6"/>
        <v>194245</v>
      </c>
      <c r="I105" s="710">
        <v>45323</v>
      </c>
      <c r="J105" s="716"/>
      <c r="K105" s="716"/>
      <c r="L105" s="729" t="s">
        <v>7653</v>
      </c>
      <c r="M105" s="730">
        <v>500000</v>
      </c>
      <c r="N105" s="714"/>
      <c r="O105" s="714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10">
        <v>45232</v>
      </c>
      <c r="B106" s="716"/>
      <c r="C106" s="716"/>
      <c r="D106" s="722" t="s">
        <v>7490</v>
      </c>
      <c r="E106" s="712">
        <v>56840</v>
      </c>
      <c r="F106" s="714"/>
      <c r="G106" s="714">
        <f t="shared" si="6"/>
        <v>137405</v>
      </c>
      <c r="I106" s="710">
        <v>45324</v>
      </c>
      <c r="J106" s="716"/>
      <c r="K106" s="716"/>
      <c r="L106" s="722" t="s">
        <v>7649</v>
      </c>
      <c r="M106" s="714">
        <v>25000</v>
      </c>
      <c r="N106" s="714"/>
      <c r="O106" s="714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10">
        <v>45234</v>
      </c>
      <c r="B107" s="716"/>
      <c r="C107" s="716"/>
      <c r="D107" s="717" t="s">
        <v>7472</v>
      </c>
      <c r="E107" s="712"/>
      <c r="F107" s="713">
        <v>1500000</v>
      </c>
      <c r="G107" s="714">
        <f t="shared" si="6"/>
        <v>1637405</v>
      </c>
      <c r="I107" s="710">
        <v>45325</v>
      </c>
      <c r="J107" s="716"/>
      <c r="K107" s="716"/>
      <c r="L107" s="722" t="s">
        <v>7654</v>
      </c>
      <c r="M107" s="712">
        <v>50000</v>
      </c>
      <c r="N107" s="714"/>
      <c r="O107" s="714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10">
        <v>45237</v>
      </c>
      <c r="B108" s="716"/>
      <c r="C108" s="716"/>
      <c r="D108" s="720" t="s">
        <v>7492</v>
      </c>
      <c r="E108" s="712">
        <v>1300000</v>
      </c>
      <c r="F108" s="714"/>
      <c r="G108" s="714">
        <f t="shared" si="6"/>
        <v>337405</v>
      </c>
      <c r="I108" s="710">
        <v>45325</v>
      </c>
      <c r="J108" s="716"/>
      <c r="K108" s="716"/>
      <c r="L108" s="722" t="s">
        <v>7655</v>
      </c>
      <c r="M108" s="712">
        <v>50000</v>
      </c>
      <c r="N108" s="714"/>
      <c r="O108" s="714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10">
        <v>45237</v>
      </c>
      <c r="B109" s="716"/>
      <c r="C109" s="716"/>
      <c r="D109" s="724" t="s">
        <v>7393</v>
      </c>
      <c r="E109" s="719">
        <v>2000</v>
      </c>
      <c r="F109" s="714"/>
      <c r="G109" s="714">
        <f t="shared" si="6"/>
        <v>335405</v>
      </c>
      <c r="I109" s="710">
        <v>45328</v>
      </c>
      <c r="J109" s="716"/>
      <c r="K109" s="716"/>
      <c r="L109" s="722" t="s">
        <v>7656</v>
      </c>
      <c r="M109" s="712">
        <v>100000</v>
      </c>
      <c r="N109" s="714"/>
      <c r="O109" s="714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10">
        <v>45237</v>
      </c>
      <c r="B110" s="716"/>
      <c r="C110" s="716"/>
      <c r="D110" s="722" t="s">
        <v>7493</v>
      </c>
      <c r="E110" s="712">
        <v>63920</v>
      </c>
      <c r="F110" s="714"/>
      <c r="G110" s="714">
        <f t="shared" si="6"/>
        <v>271485</v>
      </c>
      <c r="I110" s="710">
        <v>45329</v>
      </c>
      <c r="J110" s="716"/>
      <c r="K110" s="716"/>
      <c r="L110" s="722" t="s">
        <v>7657</v>
      </c>
      <c r="M110" s="721">
        <v>162500</v>
      </c>
      <c r="N110" s="714"/>
      <c r="O110" s="714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10">
        <v>45237</v>
      </c>
      <c r="B111" s="716"/>
      <c r="C111" s="716"/>
      <c r="D111" s="717" t="s">
        <v>7472</v>
      </c>
      <c r="E111" s="712"/>
      <c r="F111" s="713">
        <v>1600000</v>
      </c>
      <c r="G111" s="714">
        <f t="shared" si="6"/>
        <v>1871485</v>
      </c>
      <c r="I111" s="710">
        <v>45329</v>
      </c>
      <c r="J111" s="716"/>
      <c r="K111" s="716"/>
      <c r="L111" s="722" t="s">
        <v>7658</v>
      </c>
      <c r="M111" s="721">
        <v>153500</v>
      </c>
      <c r="N111" s="714"/>
      <c r="O111" s="714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10">
        <v>45251</v>
      </c>
      <c r="B112" s="716"/>
      <c r="C112" s="716"/>
      <c r="D112" s="722" t="s">
        <v>7500</v>
      </c>
      <c r="E112" s="712">
        <v>500000</v>
      </c>
      <c r="F112" s="714"/>
      <c r="G112" s="714">
        <f t="shared" si="6"/>
        <v>1371485</v>
      </c>
      <c r="I112" s="710">
        <v>45329</v>
      </c>
      <c r="J112" s="716"/>
      <c r="K112" s="716"/>
      <c r="L112" s="722" t="s">
        <v>7659</v>
      </c>
      <c r="M112" s="712">
        <v>88800</v>
      </c>
      <c r="N112" s="714"/>
      <c r="O112" s="714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10">
        <v>45253</v>
      </c>
      <c r="B113" s="716"/>
      <c r="C113" s="716"/>
      <c r="D113" s="720" t="s">
        <v>7492</v>
      </c>
      <c r="E113" s="712">
        <v>1000000</v>
      </c>
      <c r="F113" s="714"/>
      <c r="G113" s="714">
        <f t="shared" si="6"/>
        <v>371485</v>
      </c>
      <c r="I113" s="710">
        <v>45329</v>
      </c>
      <c r="J113" s="716"/>
      <c r="K113" s="716"/>
      <c r="L113" s="722" t="s">
        <v>7661</v>
      </c>
      <c r="M113" s="712">
        <v>164000</v>
      </c>
      <c r="N113" s="714"/>
      <c r="O113" s="714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10">
        <v>45253</v>
      </c>
      <c r="B114" s="716"/>
      <c r="C114" s="716"/>
      <c r="D114" s="724" t="s">
        <v>7393</v>
      </c>
      <c r="E114" s="719">
        <v>6000</v>
      </c>
      <c r="F114" s="714"/>
      <c r="G114" s="714">
        <f t="shared" si="6"/>
        <v>365485</v>
      </c>
      <c r="H114" s="725"/>
      <c r="I114" s="710">
        <v>45329</v>
      </c>
      <c r="J114" s="716"/>
      <c r="K114" s="716"/>
      <c r="L114" s="722" t="s">
        <v>7660</v>
      </c>
      <c r="M114" s="712">
        <v>140000</v>
      </c>
      <c r="N114" s="714"/>
      <c r="O114" s="714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10">
        <v>45254</v>
      </c>
      <c r="B115" s="716"/>
      <c r="C115" s="716"/>
      <c r="D115" s="722" t="s">
        <v>7490</v>
      </c>
      <c r="E115" s="712">
        <v>44420</v>
      </c>
      <c r="F115" s="714"/>
      <c r="G115" s="714">
        <f t="shared" si="6"/>
        <v>321065</v>
      </c>
      <c r="H115" s="725"/>
      <c r="I115" s="710">
        <v>45332</v>
      </c>
      <c r="J115" s="716"/>
      <c r="K115" s="716"/>
      <c r="L115" s="722" t="s">
        <v>7665</v>
      </c>
      <c r="M115" s="712">
        <v>85000</v>
      </c>
      <c r="N115" s="714"/>
      <c r="O115" s="714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10">
        <v>45258</v>
      </c>
      <c r="B116" s="716"/>
      <c r="C116" s="716"/>
      <c r="D116" s="722" t="s">
        <v>7515</v>
      </c>
      <c r="E116" s="712"/>
      <c r="F116" s="713">
        <v>1000000</v>
      </c>
      <c r="G116" s="714">
        <f t="shared" si="6"/>
        <v>1321065</v>
      </c>
      <c r="I116" s="710">
        <v>45332</v>
      </c>
      <c r="J116" s="716"/>
      <c r="K116" s="716"/>
      <c r="L116" s="722" t="s">
        <v>7664</v>
      </c>
      <c r="M116" s="712">
        <v>500000</v>
      </c>
      <c r="N116" s="714"/>
      <c r="O116" s="714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10">
        <v>45258</v>
      </c>
      <c r="B117" s="716"/>
      <c r="C117" s="716"/>
      <c r="D117" s="722" t="s">
        <v>7515</v>
      </c>
      <c r="E117" s="712"/>
      <c r="F117" s="713">
        <v>1000000</v>
      </c>
      <c r="G117" s="714">
        <f t="shared" si="6"/>
        <v>2321065</v>
      </c>
      <c r="I117" s="710">
        <v>45334</v>
      </c>
      <c r="J117" s="716"/>
      <c r="K117" s="716"/>
      <c r="L117" s="722" t="s">
        <v>7666</v>
      </c>
      <c r="M117" s="712">
        <v>60000</v>
      </c>
      <c r="N117" s="714"/>
      <c r="O117" s="714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10">
        <v>45258</v>
      </c>
      <c r="B118" s="716"/>
      <c r="C118" s="716"/>
      <c r="D118" s="722" t="s">
        <v>7515</v>
      </c>
      <c r="E118" s="712"/>
      <c r="F118" s="713">
        <v>1000000</v>
      </c>
      <c r="G118" s="714">
        <f t="shared" si="6"/>
        <v>3321065</v>
      </c>
      <c r="I118" s="710">
        <v>45334</v>
      </c>
      <c r="J118" s="716"/>
      <c r="K118" s="716"/>
      <c r="L118" s="722" t="s">
        <v>7633</v>
      </c>
      <c r="M118" s="712">
        <v>100000</v>
      </c>
      <c r="N118" s="714"/>
      <c r="O118" s="714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10">
        <v>45258</v>
      </c>
      <c r="B119" s="716"/>
      <c r="C119" s="716"/>
      <c r="D119" s="722" t="s">
        <v>7515</v>
      </c>
      <c r="E119" s="721"/>
      <c r="F119" s="713">
        <v>1000000</v>
      </c>
      <c r="G119" s="714">
        <f t="shared" si="6"/>
        <v>4321065</v>
      </c>
      <c r="I119" s="710">
        <v>45335</v>
      </c>
      <c r="J119" s="716"/>
      <c r="K119" s="716"/>
      <c r="L119" s="722" t="s">
        <v>7660</v>
      </c>
      <c r="M119" s="712">
        <v>140000</v>
      </c>
      <c r="N119" s="714"/>
      <c r="O119" s="714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10">
        <v>45258</v>
      </c>
      <c r="B120" s="716"/>
      <c r="C120" s="716"/>
      <c r="D120" s="722" t="s">
        <v>7515</v>
      </c>
      <c r="E120" s="721"/>
      <c r="F120" s="713">
        <v>1204349</v>
      </c>
      <c r="G120" s="714">
        <f t="shared" si="6"/>
        <v>5525414</v>
      </c>
      <c r="I120" s="710">
        <v>45338</v>
      </c>
      <c r="J120" s="716"/>
      <c r="K120" s="716"/>
      <c r="L120" s="722" t="s">
        <v>7672</v>
      </c>
      <c r="M120" s="712">
        <v>50000</v>
      </c>
      <c r="N120" s="714"/>
      <c r="O120" s="714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10">
        <v>45262</v>
      </c>
      <c r="B121" s="716"/>
      <c r="C121" s="716"/>
      <c r="D121" s="722" t="s">
        <v>7506</v>
      </c>
      <c r="E121" s="721">
        <v>1000000</v>
      </c>
      <c r="F121" s="714"/>
      <c r="G121" s="714">
        <f t="shared" si="6"/>
        <v>4525414</v>
      </c>
      <c r="H121" s="725"/>
      <c r="I121" s="710">
        <v>45339</v>
      </c>
      <c r="J121" s="716"/>
      <c r="K121" s="716"/>
      <c r="L121" s="722" t="s">
        <v>7676</v>
      </c>
      <c r="M121" s="712">
        <v>108600</v>
      </c>
      <c r="N121" s="714"/>
      <c r="O121" s="714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10">
        <v>45262</v>
      </c>
      <c r="B122" s="716"/>
      <c r="C122" s="716"/>
      <c r="D122" s="724" t="s">
        <v>7546</v>
      </c>
      <c r="E122" s="719">
        <v>52043</v>
      </c>
      <c r="F122" s="714"/>
      <c r="G122" s="714">
        <f t="shared" si="6"/>
        <v>4473371</v>
      </c>
      <c r="H122" s="725"/>
      <c r="I122" s="710">
        <v>45339</v>
      </c>
      <c r="J122" s="716"/>
      <c r="K122" s="716"/>
      <c r="L122" s="722" t="s">
        <v>7681</v>
      </c>
      <c r="M122" s="712">
        <v>250000</v>
      </c>
      <c r="N122" s="714"/>
      <c r="O122" s="714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10">
        <v>45264</v>
      </c>
      <c r="B123" s="716"/>
      <c r="C123" s="716"/>
      <c r="D123" s="722" t="s">
        <v>7507</v>
      </c>
      <c r="E123" s="721">
        <v>600000</v>
      </c>
      <c r="F123" s="714"/>
      <c r="G123" s="714">
        <f t="shared" si="6"/>
        <v>3873371</v>
      </c>
      <c r="H123" s="725"/>
      <c r="I123" s="710">
        <v>45339</v>
      </c>
      <c r="J123" s="716"/>
      <c r="K123" s="716"/>
      <c r="L123" s="722" t="s">
        <v>7677</v>
      </c>
      <c r="M123" s="712">
        <v>200000</v>
      </c>
      <c r="N123" s="714"/>
      <c r="O123" s="714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10">
        <v>45265</v>
      </c>
      <c r="B124" s="716"/>
      <c r="C124" s="716"/>
      <c r="D124" s="722" t="s">
        <v>7508</v>
      </c>
      <c r="E124" s="721">
        <v>132000</v>
      </c>
      <c r="F124" s="714"/>
      <c r="G124" s="714">
        <f t="shared" si="6"/>
        <v>3741371</v>
      </c>
      <c r="H124" s="725"/>
      <c r="I124" s="710">
        <v>45339</v>
      </c>
      <c r="J124" s="716"/>
      <c r="K124" s="716"/>
      <c r="L124" s="722" t="s">
        <v>7677</v>
      </c>
      <c r="M124" s="712">
        <v>104800</v>
      </c>
      <c r="N124" s="714"/>
      <c r="O124" s="714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10">
        <v>45265</v>
      </c>
      <c r="B125" s="716"/>
      <c r="C125" s="716"/>
      <c r="D125" s="722" t="s">
        <v>7509</v>
      </c>
      <c r="E125" s="712">
        <v>100000</v>
      </c>
      <c r="F125" s="714"/>
      <c r="G125" s="714">
        <f t="shared" si="6"/>
        <v>3641371</v>
      </c>
      <c r="H125" s="725"/>
      <c r="I125" s="710">
        <v>45339</v>
      </c>
      <c r="J125" s="716"/>
      <c r="K125" s="716"/>
      <c r="L125" s="722" t="s">
        <v>7677</v>
      </c>
      <c r="M125" s="712">
        <v>200000</v>
      </c>
      <c r="N125" s="714"/>
      <c r="O125" s="714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10">
        <v>45265</v>
      </c>
      <c r="B126" s="716"/>
      <c r="C126" s="716"/>
      <c r="D126" s="722" t="s">
        <v>7510</v>
      </c>
      <c r="E126" s="712">
        <v>300000</v>
      </c>
      <c r="F126" s="714"/>
      <c r="G126" s="714">
        <f t="shared" si="6"/>
        <v>3341371</v>
      </c>
      <c r="H126" s="725"/>
      <c r="I126" s="710">
        <v>45339</v>
      </c>
      <c r="J126" s="716"/>
      <c r="K126" s="716"/>
      <c r="L126" s="722" t="s">
        <v>7677</v>
      </c>
      <c r="M126" s="712">
        <v>200000</v>
      </c>
      <c r="N126" s="714"/>
      <c r="O126" s="714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10">
        <v>45265</v>
      </c>
      <c r="B127" s="716"/>
      <c r="C127" s="716"/>
      <c r="D127" s="722" t="s">
        <v>8009</v>
      </c>
      <c r="E127" s="712">
        <v>500000</v>
      </c>
      <c r="F127" s="714"/>
      <c r="G127" s="714">
        <f t="shared" si="6"/>
        <v>2841371</v>
      </c>
      <c r="H127" s="725"/>
      <c r="I127" s="710">
        <v>45339</v>
      </c>
      <c r="J127" s="716"/>
      <c r="K127" s="716"/>
      <c r="L127" s="722" t="s">
        <v>7678</v>
      </c>
      <c r="M127" s="712">
        <v>40000</v>
      </c>
      <c r="N127" s="714"/>
      <c r="O127" s="714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10">
        <v>45268</v>
      </c>
      <c r="B128" s="716"/>
      <c r="C128" s="716"/>
      <c r="D128" s="722" t="s">
        <v>7513</v>
      </c>
      <c r="E128" s="712">
        <v>112700</v>
      </c>
      <c r="F128" s="714"/>
      <c r="G128" s="714">
        <f t="shared" si="6"/>
        <v>2728671</v>
      </c>
      <c r="H128" s="725"/>
      <c r="I128" s="710">
        <v>45339</v>
      </c>
      <c r="J128" s="716"/>
      <c r="K128" s="716"/>
      <c r="L128" s="722" t="s">
        <v>7683</v>
      </c>
      <c r="M128" s="712">
        <v>250000</v>
      </c>
      <c r="N128" s="714"/>
      <c r="O128" s="714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10">
        <v>45268</v>
      </c>
      <c r="B129" s="716"/>
      <c r="C129" s="716"/>
      <c r="D129" s="722" t="s">
        <v>7512</v>
      </c>
      <c r="E129" s="712">
        <v>61500</v>
      </c>
      <c r="F129" s="714"/>
      <c r="G129" s="714">
        <f t="shared" ref="G129:G184" si="8">G128+F129-E129</f>
        <v>2667171</v>
      </c>
      <c r="H129" s="725"/>
      <c r="I129" s="710">
        <v>45341</v>
      </c>
      <c r="J129" s="716"/>
      <c r="K129" s="716"/>
      <c r="L129" s="722" t="s">
        <v>7680</v>
      </c>
      <c r="M129" s="712">
        <v>40000</v>
      </c>
      <c r="N129" s="714"/>
      <c r="O129" s="714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10">
        <v>45268</v>
      </c>
      <c r="B130" s="716"/>
      <c r="C130" s="716"/>
      <c r="D130" s="722" t="s">
        <v>7511</v>
      </c>
      <c r="E130" s="712">
        <v>165000</v>
      </c>
      <c r="F130" s="714"/>
      <c r="G130" s="714">
        <f t="shared" si="8"/>
        <v>2502171</v>
      </c>
      <c r="H130" s="725"/>
      <c r="I130" s="710">
        <v>45341</v>
      </c>
      <c r="J130" s="716"/>
      <c r="K130" s="716"/>
      <c r="L130" s="722" t="s">
        <v>7657</v>
      </c>
      <c r="M130" s="712">
        <v>20180</v>
      </c>
      <c r="N130" s="714"/>
      <c r="O130" s="714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10">
        <v>45269</v>
      </c>
      <c r="B131" s="716"/>
      <c r="C131" s="716"/>
      <c r="D131" s="722" t="s">
        <v>7514</v>
      </c>
      <c r="E131" s="712">
        <v>340000</v>
      </c>
      <c r="F131" s="714"/>
      <c r="G131" s="714">
        <f t="shared" si="8"/>
        <v>2162171</v>
      </c>
      <c r="H131" s="725"/>
      <c r="I131" s="710">
        <v>45341</v>
      </c>
      <c r="J131" s="716"/>
      <c r="K131" s="716"/>
      <c r="L131" s="722" t="s">
        <v>7684</v>
      </c>
      <c r="M131" s="712">
        <v>300000</v>
      </c>
      <c r="N131" s="714"/>
      <c r="O131" s="714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10">
        <v>45271</v>
      </c>
      <c r="B132" s="716"/>
      <c r="C132" s="716"/>
      <c r="D132" s="722" t="s">
        <v>7519</v>
      </c>
      <c r="E132" s="712">
        <v>59000</v>
      </c>
      <c r="F132" s="714"/>
      <c r="G132" s="714">
        <f t="shared" si="8"/>
        <v>2103171</v>
      </c>
      <c r="H132" s="725"/>
      <c r="I132" s="710">
        <v>45341</v>
      </c>
      <c r="J132" s="716"/>
      <c r="K132" s="716"/>
      <c r="L132" s="722" t="s">
        <v>7540</v>
      </c>
      <c r="M132" s="712">
        <v>628670</v>
      </c>
      <c r="N132" s="714"/>
      <c r="O132" s="714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10">
        <v>45272</v>
      </c>
      <c r="B133" s="716"/>
      <c r="C133" s="716"/>
      <c r="D133" s="722" t="s">
        <v>7520</v>
      </c>
      <c r="E133" s="712">
        <v>400000</v>
      </c>
      <c r="F133" s="714"/>
      <c r="G133" s="714">
        <f t="shared" si="8"/>
        <v>1703171</v>
      </c>
      <c r="H133" s="725"/>
      <c r="I133" s="710">
        <v>45341</v>
      </c>
      <c r="J133" s="716"/>
      <c r="K133" s="716"/>
      <c r="L133" s="722" t="s">
        <v>7554</v>
      </c>
      <c r="M133" s="712">
        <v>196890</v>
      </c>
      <c r="N133" s="714"/>
      <c r="O133" s="714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10">
        <v>45273</v>
      </c>
      <c r="B134" s="716"/>
      <c r="C134" s="716"/>
      <c r="D134" s="722" t="s">
        <v>7520</v>
      </c>
      <c r="E134" s="712">
        <v>600000</v>
      </c>
      <c r="F134" s="714"/>
      <c r="G134" s="714">
        <f t="shared" si="8"/>
        <v>1103171</v>
      </c>
      <c r="H134" s="725"/>
      <c r="I134" s="710">
        <v>45341</v>
      </c>
      <c r="J134" s="716"/>
      <c r="K134" s="716"/>
      <c r="L134" s="722" t="s">
        <v>7658</v>
      </c>
      <c r="M134" s="712">
        <v>74950</v>
      </c>
      <c r="N134" s="714"/>
      <c r="O134" s="714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10">
        <v>45273</v>
      </c>
      <c r="B135" s="716"/>
      <c r="C135" s="716"/>
      <c r="D135" s="722" t="s">
        <v>7521</v>
      </c>
      <c r="E135" s="712">
        <v>200000</v>
      </c>
      <c r="F135" s="714"/>
      <c r="G135" s="714">
        <f t="shared" si="8"/>
        <v>903171</v>
      </c>
      <c r="H135" s="725"/>
      <c r="I135" s="710">
        <v>45341</v>
      </c>
      <c r="J135" s="716"/>
      <c r="K135" s="716"/>
      <c r="L135" s="722" t="s">
        <v>7685</v>
      </c>
      <c r="M135" s="712">
        <v>304620</v>
      </c>
      <c r="N135" s="714"/>
      <c r="O135" s="714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10">
        <v>45274</v>
      </c>
      <c r="B136" s="716"/>
      <c r="C136" s="716"/>
      <c r="D136" s="722" t="s">
        <v>7525</v>
      </c>
      <c r="E136" s="712">
        <v>155000</v>
      </c>
      <c r="F136" s="714"/>
      <c r="G136" s="714">
        <f t="shared" si="8"/>
        <v>748171</v>
      </c>
      <c r="H136" s="725"/>
      <c r="I136" s="710">
        <v>45342</v>
      </c>
      <c r="J136" s="716"/>
      <c r="K136" s="716"/>
      <c r="L136" s="722" t="s">
        <v>7686</v>
      </c>
      <c r="M136" s="712">
        <v>40000</v>
      </c>
      <c r="N136" s="714"/>
      <c r="O136" s="714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10">
        <v>45274</v>
      </c>
      <c r="B137" s="716"/>
      <c r="C137" s="716"/>
      <c r="D137" s="722" t="s">
        <v>7436</v>
      </c>
      <c r="E137" s="712">
        <v>95000</v>
      </c>
      <c r="F137" s="714"/>
      <c r="G137" s="714">
        <f t="shared" si="8"/>
        <v>653171</v>
      </c>
      <c r="I137" s="710">
        <v>45342</v>
      </c>
      <c r="J137" s="716"/>
      <c r="K137" s="716"/>
      <c r="L137" s="722" t="s">
        <v>7687</v>
      </c>
      <c r="M137" s="712">
        <v>149000</v>
      </c>
      <c r="N137" s="714"/>
      <c r="O137" s="714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10">
        <v>45275</v>
      </c>
      <c r="B138" s="716"/>
      <c r="C138" s="716"/>
      <c r="D138" s="722" t="s">
        <v>7526</v>
      </c>
      <c r="E138" s="712">
        <v>40000</v>
      </c>
      <c r="F138" s="714"/>
      <c r="G138" s="714">
        <f t="shared" si="8"/>
        <v>613171</v>
      </c>
      <c r="I138" s="710">
        <v>45342</v>
      </c>
      <c r="J138" s="716"/>
      <c r="K138" s="716"/>
      <c r="L138" s="722" t="s">
        <v>7688</v>
      </c>
      <c r="M138" s="712">
        <v>300000</v>
      </c>
      <c r="N138" s="714"/>
      <c r="O138" s="714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10">
        <v>45275</v>
      </c>
      <c r="B139" s="716"/>
      <c r="C139" s="716"/>
      <c r="D139" s="722" t="s">
        <v>7510</v>
      </c>
      <c r="E139" s="712">
        <v>300000</v>
      </c>
      <c r="F139" s="714"/>
      <c r="G139" s="714">
        <f t="shared" si="8"/>
        <v>313171</v>
      </c>
      <c r="H139" s="715"/>
      <c r="I139" s="710">
        <v>45343</v>
      </c>
      <c r="J139" s="716"/>
      <c r="K139" s="716"/>
      <c r="L139" s="722" t="s">
        <v>7689</v>
      </c>
      <c r="M139" s="712">
        <v>275000</v>
      </c>
      <c r="N139" s="714"/>
      <c r="O139" s="714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10">
        <v>45275</v>
      </c>
      <c r="B140" s="716"/>
      <c r="C140" s="716"/>
      <c r="D140" s="722" t="s">
        <v>7527</v>
      </c>
      <c r="E140" s="712">
        <v>143500</v>
      </c>
      <c r="F140" s="714"/>
      <c r="G140" s="714">
        <f t="shared" si="8"/>
        <v>169671</v>
      </c>
      <c r="I140" s="710">
        <v>45343</v>
      </c>
      <c r="J140" s="716"/>
      <c r="K140" s="716"/>
      <c r="L140" s="722" t="s">
        <v>7636</v>
      </c>
      <c r="M140" s="712">
        <v>1000000</v>
      </c>
      <c r="N140" s="714"/>
      <c r="O140" s="714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10">
        <v>45276</v>
      </c>
      <c r="B141" s="716"/>
      <c r="C141" s="716"/>
      <c r="D141" s="722" t="s">
        <v>7409</v>
      </c>
      <c r="E141" s="712">
        <v>160000</v>
      </c>
      <c r="F141" s="714"/>
      <c r="G141" s="714">
        <f t="shared" si="8"/>
        <v>9671</v>
      </c>
      <c r="H141" s="715"/>
      <c r="I141" s="710">
        <v>45345</v>
      </c>
      <c r="J141" s="716"/>
      <c r="K141" s="716"/>
      <c r="L141" s="722" t="s">
        <v>7691</v>
      </c>
      <c r="M141" s="712">
        <v>195500</v>
      </c>
      <c r="N141" s="714"/>
      <c r="O141" s="714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10">
        <v>45280</v>
      </c>
      <c r="B142" s="716"/>
      <c r="C142" s="716"/>
      <c r="D142" s="722" t="s">
        <v>7547</v>
      </c>
      <c r="E142" s="712"/>
      <c r="F142" s="714">
        <v>5000000</v>
      </c>
      <c r="G142" s="731">
        <f t="shared" si="8"/>
        <v>5009671</v>
      </c>
      <c r="I142" s="710">
        <v>45345</v>
      </c>
      <c r="J142" s="716"/>
      <c r="K142" s="716"/>
      <c r="L142" s="722" t="s">
        <v>7692</v>
      </c>
      <c r="M142" s="712">
        <v>21600</v>
      </c>
      <c r="N142" s="714"/>
      <c r="O142" s="714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10">
        <v>45287</v>
      </c>
      <c r="B143" s="716"/>
      <c r="C143" s="716"/>
      <c r="D143" s="720" t="s">
        <v>7564</v>
      </c>
      <c r="E143" s="712">
        <v>250000</v>
      </c>
      <c r="F143" s="714"/>
      <c r="G143" s="714">
        <f t="shared" si="8"/>
        <v>4759671</v>
      </c>
      <c r="H143" s="715"/>
      <c r="I143" s="710">
        <v>45345</v>
      </c>
      <c r="J143" s="716"/>
      <c r="K143" s="716"/>
      <c r="L143" s="722" t="s">
        <v>7690</v>
      </c>
      <c r="M143" s="712">
        <v>78500</v>
      </c>
      <c r="N143" s="714"/>
      <c r="O143" s="714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10">
        <v>45288</v>
      </c>
      <c r="B144" s="716"/>
      <c r="C144" s="716"/>
      <c r="D144" s="722" t="s">
        <v>7476</v>
      </c>
      <c r="E144" s="712">
        <v>765000</v>
      </c>
      <c r="F144" s="714"/>
      <c r="G144" s="714">
        <f t="shared" si="8"/>
        <v>3994671</v>
      </c>
      <c r="I144" s="710">
        <v>45345</v>
      </c>
      <c r="J144" s="716"/>
      <c r="K144" s="716"/>
      <c r="L144" s="722" t="s">
        <v>7693</v>
      </c>
      <c r="M144" s="712">
        <v>200000</v>
      </c>
      <c r="N144" s="714"/>
      <c r="O144" s="714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10">
        <v>45288</v>
      </c>
      <c r="B145" s="716"/>
      <c r="C145" s="716"/>
      <c r="D145" s="722" t="s">
        <v>7569</v>
      </c>
      <c r="E145" s="721">
        <v>1000000</v>
      </c>
      <c r="F145" s="714"/>
      <c r="G145" s="714">
        <f t="shared" si="8"/>
        <v>2994671</v>
      </c>
      <c r="I145" s="710">
        <v>45345</v>
      </c>
      <c r="J145" s="716"/>
      <c r="K145" s="716"/>
      <c r="L145" s="722" t="s">
        <v>7694</v>
      </c>
      <c r="M145" s="712">
        <v>200000</v>
      </c>
      <c r="N145" s="714"/>
      <c r="O145" s="714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10">
        <v>45295</v>
      </c>
      <c r="B146" s="716"/>
      <c r="C146" s="716"/>
      <c r="D146" s="722" t="s">
        <v>7584</v>
      </c>
      <c r="E146" s="721">
        <v>1000000</v>
      </c>
      <c r="F146" s="714"/>
      <c r="G146" s="714">
        <f t="shared" si="8"/>
        <v>1994671</v>
      </c>
      <c r="I146" s="710">
        <v>45347</v>
      </c>
      <c r="J146" s="716"/>
      <c r="K146" s="716"/>
      <c r="L146" s="722" t="s">
        <v>7696</v>
      </c>
      <c r="M146" s="712">
        <v>16000</v>
      </c>
      <c r="N146" s="714"/>
      <c r="O146" s="714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10">
        <v>45295</v>
      </c>
      <c r="B147" s="716"/>
      <c r="C147" s="716"/>
      <c r="D147" s="722" t="s">
        <v>7476</v>
      </c>
      <c r="E147" s="712">
        <v>750000</v>
      </c>
      <c r="F147" s="714"/>
      <c r="G147" s="714">
        <f t="shared" si="8"/>
        <v>1244671</v>
      </c>
      <c r="H147" s="725"/>
      <c r="I147" s="710">
        <v>45347</v>
      </c>
      <c r="J147" s="716"/>
      <c r="K147" s="716"/>
      <c r="L147" s="722" t="s">
        <v>7700</v>
      </c>
      <c r="M147" s="712">
        <v>100000</v>
      </c>
      <c r="N147" s="714"/>
      <c r="O147" s="714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10">
        <v>45300</v>
      </c>
      <c r="B148" s="716"/>
      <c r="C148" s="716"/>
      <c r="D148" s="722" t="s">
        <v>7584</v>
      </c>
      <c r="E148" s="721">
        <v>900000</v>
      </c>
      <c r="F148" s="714"/>
      <c r="G148" s="714">
        <f t="shared" si="8"/>
        <v>344671</v>
      </c>
      <c r="I148" s="710">
        <v>45347</v>
      </c>
      <c r="J148" s="716"/>
      <c r="K148" s="716"/>
      <c r="L148" s="722" t="s">
        <v>7698</v>
      </c>
      <c r="M148" s="712">
        <v>33000</v>
      </c>
      <c r="N148" s="714"/>
      <c r="O148" s="714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10">
        <v>45300</v>
      </c>
      <c r="B149" s="716"/>
      <c r="C149" s="716"/>
      <c r="D149" s="722" t="s">
        <v>7600</v>
      </c>
      <c r="E149" s="712">
        <v>40000</v>
      </c>
      <c r="F149" s="714"/>
      <c r="G149" s="714">
        <f t="shared" si="8"/>
        <v>304671</v>
      </c>
      <c r="H149" s="725"/>
      <c r="I149" s="710">
        <v>45348</v>
      </c>
      <c r="J149" s="716"/>
      <c r="K149" s="716"/>
      <c r="L149" s="722" t="s">
        <v>7550</v>
      </c>
      <c r="M149" s="712">
        <v>50000</v>
      </c>
      <c r="N149" s="714"/>
      <c r="O149" s="714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10">
        <v>45313</v>
      </c>
      <c r="B150" s="716"/>
      <c r="C150" s="716"/>
      <c r="D150" s="724" t="s">
        <v>7630</v>
      </c>
      <c r="E150" s="719">
        <v>15850</v>
      </c>
      <c r="F150" s="714"/>
      <c r="G150" s="714">
        <f t="shared" si="8"/>
        <v>288821</v>
      </c>
      <c r="H150" s="725"/>
      <c r="I150" s="710">
        <v>45348</v>
      </c>
      <c r="J150" s="716"/>
      <c r="K150" s="716"/>
      <c r="L150" s="722" t="s">
        <v>7703</v>
      </c>
      <c r="M150" s="712">
        <v>146000</v>
      </c>
      <c r="N150" s="714"/>
      <c r="O150" s="714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10">
        <v>45313</v>
      </c>
      <c r="B151" s="716"/>
      <c r="C151" s="716"/>
      <c r="D151" s="722" t="s">
        <v>7632</v>
      </c>
      <c r="E151" s="712"/>
      <c r="F151" s="714">
        <v>10000000</v>
      </c>
      <c r="G151" s="714">
        <f t="shared" si="8"/>
        <v>10288821</v>
      </c>
      <c r="H151" s="725"/>
      <c r="I151" s="710">
        <v>45348</v>
      </c>
      <c r="J151" s="716"/>
      <c r="K151" s="716"/>
      <c r="L151" s="722" t="s">
        <v>7701</v>
      </c>
      <c r="M151" s="712">
        <v>135936</v>
      </c>
      <c r="N151" s="712"/>
      <c r="O151" s="714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10">
        <v>45315</v>
      </c>
      <c r="B152" s="716"/>
      <c r="C152" s="716"/>
      <c r="D152" s="722" t="s">
        <v>7637</v>
      </c>
      <c r="E152" s="712">
        <v>500000</v>
      </c>
      <c r="F152" s="714"/>
      <c r="G152" s="714">
        <f t="shared" si="8"/>
        <v>9788821</v>
      </c>
      <c r="H152" s="725"/>
      <c r="I152" s="710">
        <v>45349</v>
      </c>
      <c r="J152" s="716"/>
      <c r="K152" s="716"/>
      <c r="L152" s="722" t="s">
        <v>7704</v>
      </c>
      <c r="M152" s="712">
        <v>30000</v>
      </c>
      <c r="N152" s="712"/>
      <c r="O152" s="714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10">
        <v>45315</v>
      </c>
      <c r="B153" s="716"/>
      <c r="C153" s="716"/>
      <c r="D153" s="722" t="s">
        <v>7638</v>
      </c>
      <c r="E153" s="712">
        <v>150000</v>
      </c>
      <c r="F153" s="714"/>
      <c r="G153" s="714">
        <f t="shared" si="8"/>
        <v>9638821</v>
      </c>
      <c r="H153" s="725"/>
      <c r="I153" s="710">
        <v>45349</v>
      </c>
      <c r="J153" s="716"/>
      <c r="K153" s="716"/>
      <c r="L153" s="722" t="s">
        <v>7705</v>
      </c>
      <c r="M153" s="712">
        <v>1333000</v>
      </c>
      <c r="N153" s="712"/>
      <c r="O153" s="714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10">
        <v>45316</v>
      </c>
      <c r="B154" s="716"/>
      <c r="C154" s="716"/>
      <c r="D154" s="722" t="s">
        <v>7584</v>
      </c>
      <c r="E154" s="721">
        <v>1000000</v>
      </c>
      <c r="F154" s="714"/>
      <c r="G154" s="714">
        <f t="shared" si="8"/>
        <v>8638821</v>
      </c>
      <c r="H154" s="725"/>
      <c r="I154" s="710">
        <v>45350</v>
      </c>
      <c r="J154" s="716"/>
      <c r="K154" s="716"/>
      <c r="L154" s="722" t="s">
        <v>7708</v>
      </c>
      <c r="M154" s="712">
        <v>54400</v>
      </c>
      <c r="N154" s="712"/>
      <c r="O154" s="714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10">
        <v>45316</v>
      </c>
      <c r="B155" s="716"/>
      <c r="C155" s="716"/>
      <c r="D155" s="722" t="s">
        <v>7640</v>
      </c>
      <c r="E155" s="712">
        <v>200000</v>
      </c>
      <c r="F155" s="714"/>
      <c r="G155" s="714">
        <f t="shared" si="8"/>
        <v>8438821</v>
      </c>
      <c r="H155" s="725"/>
      <c r="I155" s="710">
        <v>45350</v>
      </c>
      <c r="J155" s="716"/>
      <c r="K155" s="716"/>
      <c r="L155" s="722" t="s">
        <v>7709</v>
      </c>
      <c r="M155" s="712">
        <v>100000</v>
      </c>
      <c r="N155" s="712"/>
      <c r="O155" s="714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10">
        <v>45317</v>
      </c>
      <c r="B156" s="716"/>
      <c r="C156" s="716"/>
      <c r="D156" s="722" t="s">
        <v>7645</v>
      </c>
      <c r="E156" s="712">
        <v>500000</v>
      </c>
      <c r="F156" s="714"/>
      <c r="G156" s="714">
        <f t="shared" si="8"/>
        <v>7938821</v>
      </c>
      <c r="H156" s="725"/>
      <c r="I156" s="710">
        <v>45351</v>
      </c>
      <c r="J156" s="716"/>
      <c r="K156" s="716"/>
      <c r="L156" s="722" t="s">
        <v>7656</v>
      </c>
      <c r="M156" s="712">
        <v>100000</v>
      </c>
      <c r="N156" s="712"/>
      <c r="O156" s="714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10">
        <v>45317</v>
      </c>
      <c r="B157" s="716"/>
      <c r="C157" s="716"/>
      <c r="D157" s="722" t="s">
        <v>7644</v>
      </c>
      <c r="E157" s="712">
        <v>500000</v>
      </c>
      <c r="F157" s="714"/>
      <c r="G157" s="714">
        <f t="shared" si="8"/>
        <v>7438821</v>
      </c>
      <c r="H157" s="725"/>
      <c r="I157" s="710">
        <v>45351</v>
      </c>
      <c r="J157" s="716"/>
      <c r="K157" s="716"/>
      <c r="L157" s="722" t="s">
        <v>7672</v>
      </c>
      <c r="M157" s="712">
        <v>70000</v>
      </c>
      <c r="N157" s="712"/>
      <c r="O157" s="714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10">
        <v>45322</v>
      </c>
      <c r="B158" s="716"/>
      <c r="C158" s="716"/>
      <c r="D158" s="720" t="s">
        <v>7650</v>
      </c>
      <c r="E158" s="732">
        <v>300000</v>
      </c>
      <c r="F158" s="733"/>
      <c r="G158" s="714">
        <f t="shared" si="8"/>
        <v>7138821</v>
      </c>
      <c r="I158" s="710">
        <v>45352</v>
      </c>
      <c r="J158" s="716"/>
      <c r="K158" s="716"/>
      <c r="L158" s="722" t="s">
        <v>7712</v>
      </c>
      <c r="M158" s="712">
        <v>50000</v>
      </c>
      <c r="N158" s="712"/>
      <c r="O158" s="714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10">
        <v>45322</v>
      </c>
      <c r="B159" s="716"/>
      <c r="C159" s="716"/>
      <c r="D159" s="720" t="s">
        <v>7651</v>
      </c>
      <c r="E159" s="712">
        <v>90000</v>
      </c>
      <c r="F159" s="714"/>
      <c r="G159" s="714">
        <f t="shared" si="8"/>
        <v>7048821</v>
      </c>
      <c r="I159" s="710">
        <v>45355</v>
      </c>
      <c r="J159" s="716"/>
      <c r="K159" s="716"/>
      <c r="L159" s="722" t="s">
        <v>7715</v>
      </c>
      <c r="M159" s="712">
        <v>225000</v>
      </c>
      <c r="N159" s="712"/>
      <c r="O159" s="714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10">
        <v>45324</v>
      </c>
      <c r="B160" s="716"/>
      <c r="C160" s="716"/>
      <c r="D160" s="720" t="s">
        <v>7652</v>
      </c>
      <c r="E160" s="712">
        <v>2000000</v>
      </c>
      <c r="F160" s="714"/>
      <c r="G160" s="714">
        <f t="shared" si="8"/>
        <v>5048821</v>
      </c>
      <c r="I160" s="710">
        <v>45356</v>
      </c>
      <c r="J160" s="716"/>
      <c r="K160" s="716"/>
      <c r="L160" s="722" t="s">
        <v>7716</v>
      </c>
      <c r="M160" s="712">
        <v>21000</v>
      </c>
      <c r="N160" s="712"/>
      <c r="O160" s="714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10">
        <v>45328</v>
      </c>
      <c r="B161" s="716"/>
      <c r="C161" s="716"/>
      <c r="D161" s="722" t="s">
        <v>7652</v>
      </c>
      <c r="E161" s="712">
        <v>1500000</v>
      </c>
      <c r="F161" s="714"/>
      <c r="G161" s="714">
        <f t="shared" si="8"/>
        <v>3548821</v>
      </c>
      <c r="I161" s="710">
        <v>45357</v>
      </c>
      <c r="J161" s="716"/>
      <c r="K161" s="716"/>
      <c r="L161" s="722" t="s">
        <v>7716</v>
      </c>
      <c r="M161" s="712">
        <v>9000</v>
      </c>
      <c r="N161" s="712"/>
      <c r="O161" s="714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10">
        <v>45329</v>
      </c>
      <c r="B162" s="716"/>
      <c r="C162" s="716"/>
      <c r="D162" s="722" t="s">
        <v>7662</v>
      </c>
      <c r="E162" s="712">
        <v>208000</v>
      </c>
      <c r="F162" s="714"/>
      <c r="G162" s="714">
        <f t="shared" si="8"/>
        <v>3340821</v>
      </c>
      <c r="I162" s="710">
        <v>45359</v>
      </c>
      <c r="J162" s="716"/>
      <c r="K162" s="716"/>
      <c r="L162" s="722" t="s">
        <v>7719</v>
      </c>
      <c r="M162" s="712">
        <v>233500</v>
      </c>
      <c r="N162" s="712"/>
      <c r="O162" s="714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10">
        <v>45329</v>
      </c>
      <c r="B163" s="716"/>
      <c r="C163" s="716"/>
      <c r="D163" s="722" t="s">
        <v>7663</v>
      </c>
      <c r="E163" s="712">
        <v>23680</v>
      </c>
      <c r="F163" s="712"/>
      <c r="G163" s="714">
        <f t="shared" si="8"/>
        <v>3317141</v>
      </c>
      <c r="I163" s="710">
        <v>45359</v>
      </c>
      <c r="J163" s="716"/>
      <c r="K163" s="716"/>
      <c r="L163" s="722" t="s">
        <v>7718</v>
      </c>
      <c r="M163" s="712">
        <v>35600</v>
      </c>
      <c r="N163" s="712"/>
      <c r="O163" s="714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10">
        <v>45334</v>
      </c>
      <c r="B164" s="716"/>
      <c r="C164" s="716"/>
      <c r="D164" s="722" t="s">
        <v>7667</v>
      </c>
      <c r="E164" s="712">
        <v>500000</v>
      </c>
      <c r="F164" s="712"/>
      <c r="G164" s="714">
        <f t="shared" si="8"/>
        <v>2817141</v>
      </c>
      <c r="I164" s="710">
        <v>45359</v>
      </c>
      <c r="J164" s="716"/>
      <c r="K164" s="716"/>
      <c r="L164" s="722" t="s">
        <v>7720</v>
      </c>
      <c r="M164" s="712">
        <v>32000</v>
      </c>
      <c r="N164" s="712"/>
      <c r="O164" s="714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10">
        <v>45335</v>
      </c>
      <c r="B165" s="716"/>
      <c r="C165" s="716"/>
      <c r="D165" s="722" t="s">
        <v>7663</v>
      </c>
      <c r="E165" s="712">
        <v>10900</v>
      </c>
      <c r="F165" s="712"/>
      <c r="G165" s="714">
        <f t="shared" si="8"/>
        <v>2806241</v>
      </c>
      <c r="I165" s="710">
        <v>45359</v>
      </c>
      <c r="J165" s="716"/>
      <c r="K165" s="716"/>
      <c r="L165" s="722" t="s">
        <v>7721</v>
      </c>
      <c r="M165" s="712">
        <v>12000</v>
      </c>
      <c r="N165" s="712"/>
      <c r="O165" s="714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10">
        <v>45336</v>
      </c>
      <c r="B166" s="716"/>
      <c r="C166" s="716"/>
      <c r="D166" s="722" t="s">
        <v>7584</v>
      </c>
      <c r="E166" s="712">
        <v>1000000</v>
      </c>
      <c r="F166" s="712"/>
      <c r="G166" s="714">
        <f t="shared" si="8"/>
        <v>1806241</v>
      </c>
      <c r="I166" s="710">
        <v>45361</v>
      </c>
      <c r="J166" s="716"/>
      <c r="K166" s="716"/>
      <c r="L166" s="722" t="s">
        <v>7550</v>
      </c>
      <c r="M166" s="712">
        <v>40000</v>
      </c>
      <c r="N166" s="712"/>
      <c r="O166" s="714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10">
        <v>45336</v>
      </c>
      <c r="B167" s="716"/>
      <c r="C167" s="716"/>
      <c r="D167" s="722" t="s">
        <v>7540</v>
      </c>
      <c r="E167" s="712">
        <v>500000</v>
      </c>
      <c r="F167" s="712"/>
      <c r="G167" s="714">
        <f t="shared" si="8"/>
        <v>1306241</v>
      </c>
      <c r="I167" s="710">
        <v>45362</v>
      </c>
      <c r="J167" s="716"/>
      <c r="K167" s="716"/>
      <c r="L167" s="722" t="s">
        <v>7681</v>
      </c>
      <c r="M167" s="712">
        <v>250000</v>
      </c>
      <c r="N167" s="712"/>
      <c r="O167" s="714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10">
        <v>45337</v>
      </c>
      <c r="B168" s="716"/>
      <c r="C168" s="716"/>
      <c r="D168" s="722" t="s">
        <v>7671</v>
      </c>
      <c r="E168" s="712">
        <v>500000</v>
      </c>
      <c r="F168" s="712"/>
      <c r="G168" s="714">
        <f t="shared" si="8"/>
        <v>806241</v>
      </c>
      <c r="I168" s="710">
        <v>45362</v>
      </c>
      <c r="J168" s="716"/>
      <c r="K168" s="716"/>
      <c r="L168" s="722" t="s">
        <v>7724</v>
      </c>
      <c r="M168" s="712">
        <v>125000</v>
      </c>
      <c r="N168" s="712"/>
      <c r="O168" s="714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10">
        <v>45338</v>
      </c>
      <c r="B169" s="716"/>
      <c r="C169" s="716"/>
      <c r="D169" s="722" t="s">
        <v>7673</v>
      </c>
      <c r="E169" s="712">
        <v>50000</v>
      </c>
      <c r="F169" s="712"/>
      <c r="G169" s="714">
        <f t="shared" si="8"/>
        <v>756241</v>
      </c>
      <c r="I169" s="710">
        <v>45362</v>
      </c>
      <c r="J169" s="716"/>
      <c r="K169" s="716"/>
      <c r="L169" s="722" t="s">
        <v>7658</v>
      </c>
      <c r="M169" s="712">
        <v>47000</v>
      </c>
      <c r="N169" s="712"/>
      <c r="O169" s="714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10">
        <v>45339</v>
      </c>
      <c r="B170" s="716"/>
      <c r="C170" s="716"/>
      <c r="D170" s="722" t="s">
        <v>7679</v>
      </c>
      <c r="E170" s="712">
        <v>100000</v>
      </c>
      <c r="F170" s="712"/>
      <c r="G170" s="714">
        <f t="shared" si="8"/>
        <v>656241</v>
      </c>
      <c r="I170" s="710">
        <v>45363</v>
      </c>
      <c r="J170" s="716"/>
      <c r="K170" s="716"/>
      <c r="L170" s="722" t="s">
        <v>7659</v>
      </c>
      <c r="M170" s="712">
        <v>60600</v>
      </c>
      <c r="N170" s="712"/>
      <c r="O170" s="714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10">
        <v>45339</v>
      </c>
      <c r="B171" s="716"/>
      <c r="C171" s="716"/>
      <c r="D171" s="722" t="s">
        <v>7476</v>
      </c>
      <c r="E171" s="712">
        <v>400000</v>
      </c>
      <c r="F171" s="712"/>
      <c r="G171" s="714">
        <f t="shared" si="8"/>
        <v>256241</v>
      </c>
      <c r="I171" s="710">
        <v>45363</v>
      </c>
      <c r="J171" s="716"/>
      <c r="K171" s="716"/>
      <c r="L171" s="722" t="s">
        <v>7718</v>
      </c>
      <c r="M171" s="712">
        <v>9600</v>
      </c>
      <c r="N171" s="712"/>
      <c r="O171" s="714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10">
        <v>45339</v>
      </c>
      <c r="B172" s="716"/>
      <c r="C172" s="716"/>
      <c r="D172" s="722" t="s">
        <v>7510</v>
      </c>
      <c r="E172" s="712">
        <v>100000</v>
      </c>
      <c r="F172" s="712"/>
      <c r="G172" s="714">
        <f t="shared" si="8"/>
        <v>156241</v>
      </c>
      <c r="I172" s="710">
        <v>45363</v>
      </c>
      <c r="J172" s="716"/>
      <c r="K172" s="716"/>
      <c r="L172" s="722" t="s">
        <v>7603</v>
      </c>
      <c r="M172" s="712">
        <v>39950</v>
      </c>
      <c r="N172" s="712"/>
      <c r="O172" s="714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10">
        <v>45339</v>
      </c>
      <c r="B173" s="716"/>
      <c r="C173" s="716"/>
      <c r="D173" s="722" t="s">
        <v>7682</v>
      </c>
      <c r="E173" s="712">
        <v>17400</v>
      </c>
      <c r="F173" s="712"/>
      <c r="G173" s="714">
        <f t="shared" si="8"/>
        <v>138841</v>
      </c>
      <c r="I173" s="710">
        <v>45364</v>
      </c>
      <c r="J173" s="716"/>
      <c r="K173" s="716"/>
      <c r="L173" s="722" t="s">
        <v>7725</v>
      </c>
      <c r="M173" s="712"/>
      <c r="N173" s="712">
        <v>5060000</v>
      </c>
      <c r="O173" s="714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10">
        <v>45339</v>
      </c>
      <c r="B174" s="716"/>
      <c r="C174" s="716"/>
      <c r="D174" s="724" t="s">
        <v>7630</v>
      </c>
      <c r="E174" s="712">
        <v>76000</v>
      </c>
      <c r="F174" s="712"/>
      <c r="G174" s="714">
        <f t="shared" si="8"/>
        <v>62841</v>
      </c>
      <c r="I174" s="710">
        <v>45364</v>
      </c>
      <c r="J174" s="716"/>
      <c r="K174" s="716"/>
      <c r="L174" s="722" t="s">
        <v>7725</v>
      </c>
      <c r="M174" s="712"/>
      <c r="N174" s="712">
        <v>6010000</v>
      </c>
      <c r="O174" s="714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10">
        <v>45343</v>
      </c>
      <c r="B175" s="716"/>
      <c r="C175" s="716"/>
      <c r="D175" s="722" t="s">
        <v>7695</v>
      </c>
      <c r="E175" s="712"/>
      <c r="F175" s="712">
        <v>5000000</v>
      </c>
      <c r="G175" s="714">
        <f t="shared" si="8"/>
        <v>5062841</v>
      </c>
      <c r="I175" s="710">
        <v>45364</v>
      </c>
      <c r="J175" s="716"/>
      <c r="K175" s="716"/>
      <c r="L175" s="724" t="s">
        <v>7197</v>
      </c>
      <c r="M175" s="719">
        <v>110000</v>
      </c>
      <c r="N175" s="712"/>
      <c r="O175" s="714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10">
        <v>45346</v>
      </c>
      <c r="B176" s="716"/>
      <c r="C176" s="716"/>
      <c r="D176" s="722" t="s">
        <v>7584</v>
      </c>
      <c r="E176" s="721">
        <v>500000</v>
      </c>
      <c r="F176" s="712"/>
      <c r="G176" s="714">
        <f t="shared" si="8"/>
        <v>4562841</v>
      </c>
      <c r="I176" s="710">
        <v>45364</v>
      </c>
      <c r="J176" s="716"/>
      <c r="K176" s="716"/>
      <c r="L176" s="722" t="s">
        <v>7726</v>
      </c>
      <c r="M176" s="712">
        <v>5060000</v>
      </c>
      <c r="N176" s="712"/>
      <c r="O176" s="714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10">
        <v>45346</v>
      </c>
      <c r="B177" s="716"/>
      <c r="C177" s="716"/>
      <c r="D177" s="722" t="s">
        <v>7699</v>
      </c>
      <c r="E177" s="721">
        <v>500000</v>
      </c>
      <c r="F177" s="712"/>
      <c r="G177" s="714">
        <f t="shared" si="8"/>
        <v>4062841</v>
      </c>
      <c r="I177" s="710">
        <v>45364</v>
      </c>
      <c r="J177" s="716"/>
      <c r="K177" s="716"/>
      <c r="L177" s="722" t="s">
        <v>7727</v>
      </c>
      <c r="M177" s="712">
        <v>250000</v>
      </c>
      <c r="N177" s="712"/>
      <c r="O177" s="714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10">
        <v>45349</v>
      </c>
      <c r="B178" s="716"/>
      <c r="C178" s="716"/>
      <c r="D178" s="722" t="s">
        <v>7441</v>
      </c>
      <c r="E178" s="712">
        <v>1000000</v>
      </c>
      <c r="F178" s="712"/>
      <c r="G178" s="714">
        <f t="shared" si="8"/>
        <v>3062841</v>
      </c>
      <c r="I178" s="710">
        <v>45364</v>
      </c>
      <c r="J178" s="716"/>
      <c r="K178" s="716"/>
      <c r="L178" s="722" t="s">
        <v>7728</v>
      </c>
      <c r="M178" s="712">
        <v>50000</v>
      </c>
      <c r="N178" s="712"/>
      <c r="O178" s="714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10">
        <v>45350</v>
      </c>
      <c r="B179" s="716"/>
      <c r="C179" s="716"/>
      <c r="D179" s="722" t="s">
        <v>7510</v>
      </c>
      <c r="E179" s="712">
        <v>300000</v>
      </c>
      <c r="F179" s="712"/>
      <c r="G179" s="714">
        <f t="shared" si="8"/>
        <v>2762841</v>
      </c>
      <c r="I179" s="710">
        <v>45364</v>
      </c>
      <c r="J179" s="716"/>
      <c r="K179" s="716"/>
      <c r="L179" s="722" t="s">
        <v>7729</v>
      </c>
      <c r="M179" s="712">
        <v>25500</v>
      </c>
      <c r="N179" s="712"/>
      <c r="O179" s="714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10">
        <v>45353</v>
      </c>
      <c r="B180" s="716"/>
      <c r="C180" s="716"/>
      <c r="D180" s="722" t="s">
        <v>7510</v>
      </c>
      <c r="E180" s="712">
        <v>100000</v>
      </c>
      <c r="F180" s="712"/>
      <c r="G180" s="714">
        <f t="shared" si="8"/>
        <v>2662841</v>
      </c>
      <c r="I180" s="710">
        <v>45365</v>
      </c>
      <c r="J180" s="716"/>
      <c r="K180" s="716"/>
      <c r="L180" s="722" t="s">
        <v>7709</v>
      </c>
      <c r="M180" s="712">
        <v>100000</v>
      </c>
      <c r="N180" s="712"/>
      <c r="O180" s="714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10">
        <v>45355</v>
      </c>
      <c r="B181" s="716"/>
      <c r="C181" s="716"/>
      <c r="D181" s="722" t="s">
        <v>7713</v>
      </c>
      <c r="E181" s="712">
        <v>1000000</v>
      </c>
      <c r="F181" s="712"/>
      <c r="G181" s="714">
        <f t="shared" si="8"/>
        <v>1662841</v>
      </c>
      <c r="I181" s="710">
        <v>45366</v>
      </c>
      <c r="J181" s="716"/>
      <c r="K181" s="716"/>
      <c r="L181" s="722" t="s">
        <v>7732</v>
      </c>
      <c r="M181" s="712">
        <v>250000</v>
      </c>
      <c r="N181" s="712"/>
      <c r="O181" s="714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10">
        <v>45355</v>
      </c>
      <c r="B182" s="716"/>
      <c r="C182" s="716"/>
      <c r="D182" s="722" t="s">
        <v>7713</v>
      </c>
      <c r="E182" s="712">
        <v>500000</v>
      </c>
      <c r="F182" s="712"/>
      <c r="G182" s="714">
        <f t="shared" si="8"/>
        <v>1162841</v>
      </c>
      <c r="I182" s="710">
        <v>45367</v>
      </c>
      <c r="J182" s="716"/>
      <c r="K182" s="716"/>
      <c r="L182" s="722" t="s">
        <v>7731</v>
      </c>
      <c r="M182" s="712">
        <v>58470</v>
      </c>
      <c r="N182" s="712"/>
      <c r="O182" s="714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10">
        <v>45358</v>
      </c>
      <c r="B183" s="716"/>
      <c r="C183" s="716"/>
      <c r="D183" s="724" t="s">
        <v>7197</v>
      </c>
      <c r="E183" s="712">
        <v>45000</v>
      </c>
      <c r="F183" s="712"/>
      <c r="G183" s="714">
        <f t="shared" si="8"/>
        <v>1117841</v>
      </c>
      <c r="I183" s="710">
        <v>45369</v>
      </c>
      <c r="J183" s="716"/>
      <c r="K183" s="716"/>
      <c r="L183" s="722" t="s">
        <v>7378</v>
      </c>
      <c r="M183" s="712">
        <v>791000</v>
      </c>
      <c r="N183" s="712"/>
      <c r="O183" s="714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10">
        <v>45358</v>
      </c>
      <c r="B184" s="716"/>
      <c r="C184" s="716"/>
      <c r="D184" s="722" t="s">
        <v>7510</v>
      </c>
      <c r="E184" s="712">
        <v>1000000</v>
      </c>
      <c r="F184" s="712"/>
      <c r="G184" s="714">
        <f t="shared" si="8"/>
        <v>117841</v>
      </c>
      <c r="I184" s="710">
        <v>45369</v>
      </c>
      <c r="J184" s="716"/>
      <c r="K184" s="716"/>
      <c r="L184" s="722" t="s">
        <v>7734</v>
      </c>
      <c r="M184" s="712">
        <v>10000</v>
      </c>
      <c r="N184" s="712"/>
      <c r="O184" s="714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10">
        <v>45359</v>
      </c>
      <c r="B185" s="716"/>
      <c r="C185" s="716"/>
      <c r="D185" s="722" t="s">
        <v>7717</v>
      </c>
      <c r="E185" s="712">
        <v>117850</v>
      </c>
      <c r="F185" s="712"/>
      <c r="G185" s="714">
        <v>0</v>
      </c>
      <c r="I185" s="710">
        <v>45369</v>
      </c>
      <c r="J185" s="716"/>
      <c r="K185" s="716"/>
      <c r="L185" s="722" t="s">
        <v>7718</v>
      </c>
      <c r="M185" s="712">
        <v>38000</v>
      </c>
      <c r="N185" s="712"/>
      <c r="O185" s="714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10">
        <v>45364</v>
      </c>
      <c r="B186" s="716"/>
      <c r="C186" s="716"/>
      <c r="D186" s="720" t="s">
        <v>7725</v>
      </c>
      <c r="E186" s="712"/>
      <c r="F186" s="712">
        <v>10000000</v>
      </c>
      <c r="G186" s="714">
        <f>F186</f>
        <v>10000000</v>
      </c>
      <c r="I186" s="710">
        <v>45370</v>
      </c>
      <c r="J186" s="716"/>
      <c r="K186" s="716"/>
      <c r="L186" s="722" t="s">
        <v>7698</v>
      </c>
      <c r="M186" s="712">
        <v>30000</v>
      </c>
      <c r="N186" s="712"/>
      <c r="O186" s="714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10">
        <v>45364</v>
      </c>
      <c r="B187" s="716"/>
      <c r="C187" s="716"/>
      <c r="D187" s="724" t="s">
        <v>7197</v>
      </c>
      <c r="E187" s="712">
        <v>100000</v>
      </c>
      <c r="F187" s="712"/>
      <c r="G187" s="714">
        <f>G186-E187+F187</f>
        <v>9900000</v>
      </c>
      <c r="I187" s="710">
        <v>45370</v>
      </c>
      <c r="J187" s="716"/>
      <c r="K187" s="716"/>
      <c r="L187" s="722" t="s">
        <v>7735</v>
      </c>
      <c r="M187" s="712">
        <v>43500</v>
      </c>
      <c r="N187" s="712"/>
      <c r="O187" s="714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10">
        <v>45367</v>
      </c>
      <c r="B188" s="716"/>
      <c r="C188" s="716"/>
      <c r="D188" s="722" t="s">
        <v>7717</v>
      </c>
      <c r="E188" s="712">
        <v>100000</v>
      </c>
      <c r="F188" s="712"/>
      <c r="G188" s="714">
        <f t="shared" ref="G188:G339" si="11">G187-E188+F188</f>
        <v>9800000</v>
      </c>
      <c r="I188" s="710">
        <v>45371</v>
      </c>
      <c r="J188" s="716"/>
      <c r="K188" s="716"/>
      <c r="L188" s="722" t="s">
        <v>7738</v>
      </c>
      <c r="M188" s="712">
        <v>288000</v>
      </c>
      <c r="N188" s="712"/>
      <c r="O188" s="714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10">
        <v>45367</v>
      </c>
      <c r="B189" s="716"/>
      <c r="C189" s="716"/>
      <c r="D189" s="720" t="s">
        <v>7733</v>
      </c>
      <c r="E189" s="712">
        <v>1000000</v>
      </c>
      <c r="F189" s="712"/>
      <c r="G189" s="714">
        <f t="shared" si="11"/>
        <v>8800000</v>
      </c>
      <c r="I189" s="710">
        <v>45371</v>
      </c>
      <c r="J189" s="716"/>
      <c r="K189" s="716"/>
      <c r="L189" s="724" t="s">
        <v>7739</v>
      </c>
      <c r="M189" s="719">
        <v>150000</v>
      </c>
      <c r="N189" s="712"/>
      <c r="O189" s="714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10">
        <v>45369</v>
      </c>
      <c r="B190" s="716"/>
      <c r="C190" s="716"/>
      <c r="D190" s="720" t="s">
        <v>7733</v>
      </c>
      <c r="E190" s="712">
        <v>1000000</v>
      </c>
      <c r="F190" s="712"/>
      <c r="G190" s="714">
        <f t="shared" si="11"/>
        <v>7800000</v>
      </c>
      <c r="I190" s="710">
        <v>45373</v>
      </c>
      <c r="J190" s="716"/>
      <c r="K190" s="716"/>
      <c r="L190" s="722" t="s">
        <v>7740</v>
      </c>
      <c r="M190" s="712">
        <v>60000</v>
      </c>
      <c r="N190" s="712"/>
      <c r="O190" s="714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10">
        <v>45369</v>
      </c>
      <c r="B191" s="716"/>
      <c r="C191" s="716"/>
      <c r="D191" s="722" t="s">
        <v>7584</v>
      </c>
      <c r="E191" s="712">
        <v>1000000</v>
      </c>
      <c r="F191" s="712"/>
      <c r="G191" s="714">
        <f t="shared" si="11"/>
        <v>6800000</v>
      </c>
      <c r="I191" s="710">
        <v>45373</v>
      </c>
      <c r="J191" s="716"/>
      <c r="K191" s="716"/>
      <c r="L191" s="722" t="s">
        <v>7744</v>
      </c>
      <c r="M191" s="712">
        <v>20000</v>
      </c>
      <c r="N191" s="712"/>
      <c r="O191" s="714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10">
        <v>45370</v>
      </c>
      <c r="B192" s="716"/>
      <c r="C192" s="716"/>
      <c r="D192" s="720" t="s">
        <v>7736</v>
      </c>
      <c r="E192" s="712">
        <v>300000</v>
      </c>
      <c r="F192" s="712"/>
      <c r="G192" s="714">
        <f t="shared" si="11"/>
        <v>6500000</v>
      </c>
      <c r="I192" s="710">
        <v>45376</v>
      </c>
      <c r="J192" s="716"/>
      <c r="K192" s="716"/>
      <c r="L192" s="722" t="s">
        <v>7750</v>
      </c>
      <c r="M192" s="712">
        <v>151240</v>
      </c>
      <c r="N192" s="712"/>
      <c r="O192" s="714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10">
        <v>45371</v>
      </c>
      <c r="B193" s="716"/>
      <c r="C193" s="716"/>
      <c r="D193" s="720" t="s">
        <v>7737</v>
      </c>
      <c r="E193" s="712">
        <v>50000</v>
      </c>
      <c r="F193" s="712"/>
      <c r="G193" s="714">
        <f t="shared" si="11"/>
        <v>6450000</v>
      </c>
      <c r="I193" s="710">
        <v>45376</v>
      </c>
      <c r="J193" s="716"/>
      <c r="K193" s="716"/>
      <c r="L193" s="722" t="s">
        <v>7749</v>
      </c>
      <c r="M193" s="712">
        <v>46370</v>
      </c>
      <c r="N193" s="712"/>
      <c r="O193" s="714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10">
        <v>45373</v>
      </c>
      <c r="B194" s="716"/>
      <c r="C194" s="716"/>
      <c r="D194" s="720" t="s">
        <v>7741</v>
      </c>
      <c r="E194" s="712">
        <v>500000</v>
      </c>
      <c r="F194" s="712"/>
      <c r="G194" s="714">
        <f t="shared" si="11"/>
        <v>5950000</v>
      </c>
      <c r="I194" s="710">
        <v>45376</v>
      </c>
      <c r="J194" s="716"/>
      <c r="K194" s="716"/>
      <c r="L194" s="722" t="s">
        <v>7748</v>
      </c>
      <c r="M194" s="712">
        <v>368853</v>
      </c>
      <c r="N194" s="712"/>
      <c r="O194" s="714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10">
        <v>45377</v>
      </c>
      <c r="B195" s="716"/>
      <c r="C195" s="716"/>
      <c r="D195" s="720" t="s">
        <v>7742</v>
      </c>
      <c r="E195" s="712">
        <v>500000</v>
      </c>
      <c r="F195" s="712"/>
      <c r="G195" s="714">
        <f t="shared" si="11"/>
        <v>5450000</v>
      </c>
      <c r="I195" s="710">
        <v>45376</v>
      </c>
      <c r="J195" s="716"/>
      <c r="K195" s="716"/>
      <c r="L195" s="722" t="s">
        <v>7747</v>
      </c>
      <c r="M195" s="712">
        <v>100000</v>
      </c>
      <c r="N195" s="712"/>
      <c r="O195" s="714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10">
        <v>45380</v>
      </c>
      <c r="B196" s="716"/>
      <c r="C196" s="716"/>
      <c r="D196" s="720" t="s">
        <v>7743</v>
      </c>
      <c r="E196" s="712">
        <v>500000</v>
      </c>
      <c r="F196" s="712"/>
      <c r="G196" s="714">
        <f t="shared" si="11"/>
        <v>4950000</v>
      </c>
      <c r="I196" s="710">
        <v>45377</v>
      </c>
      <c r="J196" s="716"/>
      <c r="K196" s="716"/>
      <c r="L196" s="722" t="s">
        <v>7746</v>
      </c>
      <c r="M196" s="734">
        <v>300000</v>
      </c>
      <c r="N196" s="712"/>
      <c r="O196" s="714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10">
        <v>45384</v>
      </c>
      <c r="B197" s="716"/>
      <c r="C197" s="716"/>
      <c r="D197" s="720" t="s">
        <v>7742</v>
      </c>
      <c r="E197" s="712">
        <v>950000</v>
      </c>
      <c r="F197" s="712"/>
      <c r="G197" s="714">
        <f t="shared" si="11"/>
        <v>4000000</v>
      </c>
      <c r="I197" s="710">
        <v>45377</v>
      </c>
      <c r="J197" s="716"/>
      <c r="K197" s="716"/>
      <c r="L197" s="722" t="s">
        <v>7745</v>
      </c>
      <c r="M197" s="712">
        <v>150000</v>
      </c>
      <c r="N197" s="712"/>
      <c r="O197" s="714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10">
        <v>45385</v>
      </c>
      <c r="B198" s="716"/>
      <c r="C198" s="716"/>
      <c r="D198" s="720" t="s">
        <v>7742</v>
      </c>
      <c r="E198" s="712">
        <v>800000</v>
      </c>
      <c r="F198" s="712"/>
      <c r="G198" s="714">
        <f t="shared" si="11"/>
        <v>3200000</v>
      </c>
      <c r="I198" s="710">
        <v>45380</v>
      </c>
      <c r="J198" s="716"/>
      <c r="K198" s="716"/>
      <c r="L198" s="722" t="s">
        <v>7744</v>
      </c>
      <c r="M198" s="712">
        <v>18000</v>
      </c>
      <c r="N198" s="712"/>
      <c r="O198" s="714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10">
        <v>45386</v>
      </c>
      <c r="B199" s="716"/>
      <c r="C199" s="716"/>
      <c r="D199" s="720" t="s">
        <v>7768</v>
      </c>
      <c r="E199" s="712"/>
      <c r="F199" s="712">
        <v>500000</v>
      </c>
      <c r="G199" s="714">
        <f t="shared" si="11"/>
        <v>3700000</v>
      </c>
      <c r="I199" s="710">
        <v>45380</v>
      </c>
      <c r="J199" s="716"/>
      <c r="K199" s="716"/>
      <c r="L199" s="722" t="s">
        <v>7744</v>
      </c>
      <c r="M199" s="712">
        <v>18000</v>
      </c>
      <c r="N199" s="712"/>
      <c r="O199" s="714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10">
        <v>45386</v>
      </c>
      <c r="B200" s="716"/>
      <c r="C200" s="716"/>
      <c r="D200" s="720" t="s">
        <v>7632</v>
      </c>
      <c r="E200" s="712"/>
      <c r="F200" s="712">
        <v>1310000</v>
      </c>
      <c r="G200" s="714">
        <f t="shared" si="11"/>
        <v>5010000</v>
      </c>
      <c r="I200" s="710">
        <v>45380</v>
      </c>
      <c r="J200" s="716"/>
      <c r="K200" s="716"/>
      <c r="L200" s="722" t="s">
        <v>7753</v>
      </c>
      <c r="M200" s="712">
        <v>1000000</v>
      </c>
      <c r="N200" s="712"/>
      <c r="O200" s="714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10">
        <v>45386</v>
      </c>
      <c r="B201" s="716"/>
      <c r="C201" s="716"/>
      <c r="D201" s="724" t="s">
        <v>7197</v>
      </c>
      <c r="E201" s="712">
        <v>5000</v>
      </c>
      <c r="F201" s="712"/>
      <c r="G201" s="714">
        <f t="shared" si="11"/>
        <v>5005000</v>
      </c>
      <c r="I201" s="710">
        <v>45381</v>
      </c>
      <c r="J201" s="716"/>
      <c r="K201" s="716"/>
      <c r="L201" s="722" t="s">
        <v>7754</v>
      </c>
      <c r="M201" s="712">
        <v>15886</v>
      </c>
      <c r="N201" s="712"/>
      <c r="O201" s="714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10">
        <v>45386</v>
      </c>
      <c r="B202" s="716"/>
      <c r="C202" s="716"/>
      <c r="D202" s="724" t="s">
        <v>7197</v>
      </c>
      <c r="E202" s="712">
        <v>13100</v>
      </c>
      <c r="F202" s="712"/>
      <c r="G202" s="714">
        <f t="shared" si="11"/>
        <v>4991900</v>
      </c>
      <c r="I202" s="710">
        <v>45383</v>
      </c>
      <c r="J202" s="716"/>
      <c r="K202" s="716"/>
      <c r="L202" s="722" t="s">
        <v>7755</v>
      </c>
      <c r="M202" s="712">
        <v>223000</v>
      </c>
      <c r="N202" s="712"/>
      <c r="O202" s="714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10">
        <v>45386</v>
      </c>
      <c r="B203" s="716"/>
      <c r="C203" s="716"/>
      <c r="D203" s="722" t="s">
        <v>7476</v>
      </c>
      <c r="E203" s="712">
        <v>700000</v>
      </c>
      <c r="F203" s="712"/>
      <c r="G203" s="714">
        <f t="shared" si="11"/>
        <v>4291900</v>
      </c>
      <c r="I203" s="710">
        <v>45383</v>
      </c>
      <c r="J203" s="716"/>
      <c r="K203" s="716"/>
      <c r="L203" s="722" t="s">
        <v>7756</v>
      </c>
      <c r="M203" s="712">
        <v>100000</v>
      </c>
      <c r="N203" s="712"/>
      <c r="O203" s="714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10">
        <v>45388</v>
      </c>
      <c r="B204" s="716"/>
      <c r="C204" s="716"/>
      <c r="D204" s="722" t="s">
        <v>7770</v>
      </c>
      <c r="E204" s="712">
        <v>200000</v>
      </c>
      <c r="F204" s="712"/>
      <c r="G204" s="714">
        <f t="shared" si="11"/>
        <v>4091900</v>
      </c>
      <c r="I204" s="710">
        <v>45384</v>
      </c>
      <c r="J204" s="716"/>
      <c r="K204" s="716"/>
      <c r="L204" s="722" t="s">
        <v>7757</v>
      </c>
      <c r="M204" s="712">
        <v>50000</v>
      </c>
      <c r="N204" s="712"/>
      <c r="O204" s="714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10">
        <v>45402</v>
      </c>
      <c r="B205" s="716"/>
      <c r="C205" s="716"/>
      <c r="D205" s="720" t="s">
        <v>7778</v>
      </c>
      <c r="E205" s="712"/>
      <c r="F205" s="712">
        <v>2700000</v>
      </c>
      <c r="G205" s="714">
        <f t="shared" si="11"/>
        <v>6791900</v>
      </c>
      <c r="I205" s="710">
        <v>45384</v>
      </c>
      <c r="J205" s="716"/>
      <c r="K205" s="716"/>
      <c r="L205" s="722" t="s">
        <v>7758</v>
      </c>
      <c r="M205" s="712">
        <v>50000</v>
      </c>
      <c r="N205" s="712"/>
      <c r="O205" s="714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10">
        <v>45402</v>
      </c>
      <c r="B206" s="716"/>
      <c r="C206" s="716"/>
      <c r="D206" s="724" t="s">
        <v>7197</v>
      </c>
      <c r="E206" s="712">
        <v>27000</v>
      </c>
      <c r="F206" s="712"/>
      <c r="G206" s="714">
        <f t="shared" si="11"/>
        <v>6764900</v>
      </c>
      <c r="I206" s="710">
        <v>45385</v>
      </c>
      <c r="J206" s="716"/>
      <c r="K206" s="716"/>
      <c r="L206" s="722" t="s">
        <v>7761</v>
      </c>
      <c r="M206" s="712">
        <v>250000</v>
      </c>
      <c r="N206" s="712"/>
      <c r="O206" s="714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10">
        <v>45404</v>
      </c>
      <c r="B207" s="716"/>
      <c r="C207" s="716"/>
      <c r="D207" s="722" t="s">
        <v>7717</v>
      </c>
      <c r="E207" s="712">
        <v>300000</v>
      </c>
      <c r="F207" s="712"/>
      <c r="G207" s="714">
        <f t="shared" si="11"/>
        <v>6464900</v>
      </c>
      <c r="I207" s="710">
        <v>45386</v>
      </c>
      <c r="J207" s="716"/>
      <c r="K207" s="716"/>
      <c r="L207" s="722" t="s">
        <v>7762</v>
      </c>
      <c r="M207" s="712">
        <v>300000</v>
      </c>
      <c r="N207" s="712"/>
      <c r="O207" s="714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10">
        <v>45404</v>
      </c>
      <c r="B208" s="716"/>
      <c r="C208" s="716"/>
      <c r="D208" s="722" t="s">
        <v>7782</v>
      </c>
      <c r="E208" s="712">
        <v>300000</v>
      </c>
      <c r="F208" s="712"/>
      <c r="G208" s="714">
        <f t="shared" si="11"/>
        <v>6164900</v>
      </c>
      <c r="I208" s="710">
        <v>45386</v>
      </c>
      <c r="J208" s="716"/>
      <c r="K208" s="716"/>
      <c r="L208" s="722" t="s">
        <v>7764</v>
      </c>
      <c r="M208" s="712">
        <v>75000</v>
      </c>
      <c r="N208" s="712"/>
      <c r="O208" s="714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10">
        <v>45404</v>
      </c>
      <c r="B209" s="716"/>
      <c r="C209" s="716"/>
      <c r="D209" s="722" t="s">
        <v>7793</v>
      </c>
      <c r="E209" s="712">
        <v>13600</v>
      </c>
      <c r="F209" s="712"/>
      <c r="G209" s="714">
        <f t="shared" si="11"/>
        <v>6151300</v>
      </c>
      <c r="I209" s="710">
        <v>45386</v>
      </c>
      <c r="J209" s="716"/>
      <c r="K209" s="716"/>
      <c r="L209" s="722" t="s">
        <v>7728</v>
      </c>
      <c r="M209" s="712">
        <v>11000</v>
      </c>
      <c r="N209" s="712"/>
      <c r="O209" s="714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10">
        <v>45404</v>
      </c>
      <c r="B210" s="716"/>
      <c r="C210" s="716"/>
      <c r="D210" s="722" t="s">
        <v>7793</v>
      </c>
      <c r="E210" s="712">
        <v>3600</v>
      </c>
      <c r="F210" s="712"/>
      <c r="G210" s="714">
        <f t="shared" si="11"/>
        <v>6147700</v>
      </c>
      <c r="I210" s="710">
        <v>45386</v>
      </c>
      <c r="J210" s="716"/>
      <c r="K210" s="716"/>
      <c r="L210" s="722" t="s">
        <v>7763</v>
      </c>
      <c r="M210" s="712">
        <v>75970</v>
      </c>
      <c r="N210" s="712"/>
      <c r="O210" s="714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10">
        <v>45409</v>
      </c>
      <c r="B211" s="716"/>
      <c r="C211" s="716"/>
      <c r="D211" s="722" t="s">
        <v>7742</v>
      </c>
      <c r="E211" s="712">
        <v>500000</v>
      </c>
      <c r="F211" s="712"/>
      <c r="G211" s="714">
        <f t="shared" si="11"/>
        <v>5647700</v>
      </c>
      <c r="I211" s="710">
        <v>45386</v>
      </c>
      <c r="J211" s="716"/>
      <c r="K211" s="716"/>
      <c r="L211" s="722" t="s">
        <v>7765</v>
      </c>
      <c r="M211" s="712">
        <v>220000</v>
      </c>
      <c r="N211" s="712"/>
      <c r="O211" s="714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10">
        <v>45416</v>
      </c>
      <c r="B212" s="716"/>
      <c r="C212" s="716"/>
      <c r="D212" s="722" t="s">
        <v>7813</v>
      </c>
      <c r="E212" s="712">
        <v>500000</v>
      </c>
      <c r="F212" s="712"/>
      <c r="G212" s="714">
        <f t="shared" si="11"/>
        <v>5147700</v>
      </c>
      <c r="I212" s="710">
        <v>45386</v>
      </c>
      <c r="J212" s="716"/>
      <c r="K212" s="716"/>
      <c r="L212" s="722" t="s">
        <v>7766</v>
      </c>
      <c r="M212" s="712">
        <v>75000</v>
      </c>
      <c r="N212" s="712"/>
      <c r="O212" s="714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10">
        <v>45418</v>
      </c>
      <c r="B213" s="716"/>
      <c r="C213" s="716"/>
      <c r="D213" s="722" t="s">
        <v>7650</v>
      </c>
      <c r="E213" s="712">
        <v>300000</v>
      </c>
      <c r="F213" s="712"/>
      <c r="G213" s="714">
        <f t="shared" si="11"/>
        <v>4847700</v>
      </c>
      <c r="I213" s="710">
        <v>45386</v>
      </c>
      <c r="J213" s="716"/>
      <c r="K213" s="716"/>
      <c r="L213" s="722" t="s">
        <v>7767</v>
      </c>
      <c r="M213" s="712">
        <v>57260</v>
      </c>
      <c r="N213" s="712"/>
      <c r="O213" s="714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10">
        <v>45418</v>
      </c>
      <c r="B214" s="716"/>
      <c r="C214" s="716"/>
      <c r="D214" s="722" t="s">
        <v>7801</v>
      </c>
      <c r="E214" s="712">
        <v>50000</v>
      </c>
      <c r="F214" s="712"/>
      <c r="G214" s="714">
        <f t="shared" si="11"/>
        <v>4797700</v>
      </c>
      <c r="I214" s="710">
        <v>45386</v>
      </c>
      <c r="J214" s="716"/>
      <c r="K214" s="716"/>
      <c r="L214" s="722" t="s">
        <v>7769</v>
      </c>
      <c r="M214" s="712"/>
      <c r="N214" s="712">
        <v>2778135</v>
      </c>
      <c r="O214" s="714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10">
        <v>45420</v>
      </c>
      <c r="B215" s="716"/>
      <c r="C215" s="716"/>
      <c r="D215" s="722" t="s">
        <v>7811</v>
      </c>
      <c r="E215" s="712"/>
      <c r="F215" s="712">
        <v>8254400</v>
      </c>
      <c r="G215" s="714">
        <f t="shared" si="11"/>
        <v>13052100</v>
      </c>
      <c r="I215" s="710">
        <v>45386</v>
      </c>
      <c r="J215" s="716"/>
      <c r="K215" s="716"/>
      <c r="L215" s="724" t="s">
        <v>7197</v>
      </c>
      <c r="M215" s="719">
        <v>28000</v>
      </c>
      <c r="N215" s="712"/>
      <c r="O215" s="714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10">
        <v>45422</v>
      </c>
      <c r="B216" s="716"/>
      <c r="C216" s="716"/>
      <c r="D216" s="722" t="s">
        <v>7815</v>
      </c>
      <c r="E216" s="712">
        <v>170000</v>
      </c>
      <c r="F216" s="712"/>
      <c r="G216" s="714">
        <f>G215-E216+F216</f>
        <v>12882100</v>
      </c>
      <c r="I216" s="710">
        <v>45388</v>
      </c>
      <c r="J216" s="716"/>
      <c r="K216" s="716"/>
      <c r="L216" s="722" t="s">
        <v>7771</v>
      </c>
      <c r="M216" s="712">
        <v>45000</v>
      </c>
      <c r="N216" s="712"/>
      <c r="O216" s="714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10">
        <v>45422</v>
      </c>
      <c r="B217" s="716"/>
      <c r="C217" s="716"/>
      <c r="D217" s="722" t="s">
        <v>7814</v>
      </c>
      <c r="E217" s="712">
        <v>100000</v>
      </c>
      <c r="F217" s="712"/>
      <c r="G217" s="714">
        <f t="shared" si="11"/>
        <v>12782100</v>
      </c>
      <c r="I217" s="710">
        <v>45388</v>
      </c>
      <c r="J217" s="716"/>
      <c r="K217" s="716"/>
      <c r="L217" s="722" t="s">
        <v>7772</v>
      </c>
      <c r="M217" s="712">
        <v>250000</v>
      </c>
      <c r="N217" s="712"/>
      <c r="O217" s="714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10">
        <v>45423</v>
      </c>
      <c r="B218" s="716"/>
      <c r="C218" s="716"/>
      <c r="D218" s="722" t="s">
        <v>7833</v>
      </c>
      <c r="E218" s="712">
        <v>100000</v>
      </c>
      <c r="F218" s="712"/>
      <c r="G218" s="714">
        <f t="shared" si="11"/>
        <v>12682100</v>
      </c>
      <c r="I218" s="710">
        <v>45389</v>
      </c>
      <c r="J218" s="716"/>
      <c r="K218" s="716"/>
      <c r="L218" s="722" t="s">
        <v>7772</v>
      </c>
      <c r="M218" s="712">
        <v>250000</v>
      </c>
      <c r="N218" s="712"/>
      <c r="O218" s="714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10">
        <v>45425</v>
      </c>
      <c r="B219" s="716"/>
      <c r="C219" s="716"/>
      <c r="D219" s="722" t="s">
        <v>7818</v>
      </c>
      <c r="E219" s="712">
        <v>51350</v>
      </c>
      <c r="F219" s="712"/>
      <c r="G219" s="714">
        <f t="shared" si="11"/>
        <v>12630750</v>
      </c>
      <c r="I219" s="710">
        <v>45390</v>
      </c>
      <c r="J219" s="716"/>
      <c r="K219" s="716"/>
      <c r="L219" s="722" t="s">
        <v>7773</v>
      </c>
      <c r="M219" s="712">
        <v>500000</v>
      </c>
      <c r="N219" s="712"/>
      <c r="O219" s="714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10">
        <v>45426</v>
      </c>
      <c r="B220" s="716"/>
      <c r="C220" s="716"/>
      <c r="D220" s="722" t="s">
        <v>7801</v>
      </c>
      <c r="E220" s="712">
        <v>50000</v>
      </c>
      <c r="F220" s="712"/>
      <c r="G220" s="714">
        <f t="shared" si="11"/>
        <v>12580750</v>
      </c>
      <c r="I220" s="710">
        <v>45391</v>
      </c>
      <c r="J220" s="716"/>
      <c r="K220" s="716"/>
      <c r="L220" s="722" t="s">
        <v>7774</v>
      </c>
      <c r="M220" s="712">
        <v>50000</v>
      </c>
      <c r="N220" s="712"/>
      <c r="O220" s="714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10">
        <v>45427</v>
      </c>
      <c r="B221" s="716"/>
      <c r="C221" s="716"/>
      <c r="D221" s="722" t="s">
        <v>7819</v>
      </c>
      <c r="E221" s="712">
        <v>26300</v>
      </c>
      <c r="F221" s="712"/>
      <c r="G221" s="714">
        <f t="shared" si="11"/>
        <v>12554450</v>
      </c>
      <c r="I221" s="710">
        <v>45398</v>
      </c>
      <c r="J221" s="716"/>
      <c r="K221" s="716"/>
      <c r="L221" s="722" t="s">
        <v>7775</v>
      </c>
      <c r="M221" s="712">
        <v>400000</v>
      </c>
      <c r="N221" s="712"/>
      <c r="O221" s="714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10">
        <v>45427</v>
      </c>
      <c r="B222" s="716"/>
      <c r="C222" s="716"/>
      <c r="D222" s="722" t="s">
        <v>7820</v>
      </c>
      <c r="E222" s="712">
        <v>60000</v>
      </c>
      <c r="F222" s="712"/>
      <c r="G222" s="714">
        <f t="shared" si="11"/>
        <v>12494450</v>
      </c>
      <c r="I222" s="710">
        <v>45400</v>
      </c>
      <c r="J222" s="716"/>
      <c r="K222" s="716"/>
      <c r="L222" s="722" t="s">
        <v>7680</v>
      </c>
      <c r="M222" s="712">
        <v>40000</v>
      </c>
      <c r="N222" s="712"/>
      <c r="O222" s="714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10">
        <v>45427</v>
      </c>
      <c r="B223" s="716"/>
      <c r="C223" s="716"/>
      <c r="D223" s="722" t="s">
        <v>7742</v>
      </c>
      <c r="E223" s="712">
        <v>500000</v>
      </c>
      <c r="F223" s="712"/>
      <c r="G223" s="714">
        <f t="shared" si="11"/>
        <v>11994450</v>
      </c>
      <c r="I223" s="710">
        <v>45400</v>
      </c>
      <c r="J223" s="716"/>
      <c r="K223" s="716"/>
      <c r="L223" s="722" t="s">
        <v>7776</v>
      </c>
      <c r="M223" s="712">
        <v>40000</v>
      </c>
      <c r="N223" s="712"/>
      <c r="O223" s="714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10">
        <v>45427</v>
      </c>
      <c r="B224" s="716"/>
      <c r="C224" s="716"/>
      <c r="D224" s="722" t="s">
        <v>7821</v>
      </c>
      <c r="E224" s="712">
        <v>600000</v>
      </c>
      <c r="F224" s="712"/>
      <c r="G224" s="714">
        <f t="shared" si="11"/>
        <v>11394450</v>
      </c>
      <c r="H224" s="725"/>
      <c r="I224" s="710">
        <v>45402</v>
      </c>
      <c r="J224" s="716"/>
      <c r="K224" s="716"/>
      <c r="L224" s="722" t="s">
        <v>7777</v>
      </c>
      <c r="M224" s="712">
        <v>500000</v>
      </c>
      <c r="N224" s="712"/>
      <c r="O224" s="714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10">
        <v>45429</v>
      </c>
      <c r="B225" s="716"/>
      <c r="C225" s="716"/>
      <c r="D225" s="722" t="s">
        <v>7822</v>
      </c>
      <c r="E225" s="712">
        <v>15000</v>
      </c>
      <c r="F225" s="712"/>
      <c r="G225" s="714">
        <f t="shared" si="11"/>
        <v>11379450</v>
      </c>
      <c r="H225" s="725"/>
      <c r="I225" s="710">
        <v>45403</v>
      </c>
      <c r="J225" s="716"/>
      <c r="K225" s="716"/>
      <c r="L225" s="722" t="s">
        <v>7777</v>
      </c>
      <c r="M225" s="712">
        <v>289650</v>
      </c>
      <c r="N225" s="712"/>
      <c r="O225" s="714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10">
        <v>45429</v>
      </c>
      <c r="B226" s="716"/>
      <c r="C226" s="716"/>
      <c r="D226" s="722" t="s">
        <v>7823</v>
      </c>
      <c r="E226" s="712">
        <v>120000</v>
      </c>
      <c r="F226" s="712"/>
      <c r="G226" s="714">
        <f t="shared" si="11"/>
        <v>11259450</v>
      </c>
      <c r="H226" s="725"/>
      <c r="I226" s="710">
        <v>45403</v>
      </c>
      <c r="J226" s="716"/>
      <c r="K226" s="716"/>
      <c r="L226" s="722" t="s">
        <v>7780</v>
      </c>
      <c r="M226" s="712">
        <v>55000</v>
      </c>
      <c r="N226" s="712"/>
      <c r="O226" s="714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10">
        <v>45430</v>
      </c>
      <c r="B227" s="716"/>
      <c r="C227" s="716"/>
      <c r="D227" s="722" t="s">
        <v>7801</v>
      </c>
      <c r="E227" s="712">
        <v>100000</v>
      </c>
      <c r="F227" s="712"/>
      <c r="G227" s="714">
        <f t="shared" si="11"/>
        <v>11159450</v>
      </c>
      <c r="H227" s="725"/>
      <c r="I227" s="710">
        <v>45404</v>
      </c>
      <c r="J227" s="716"/>
      <c r="K227" s="716"/>
      <c r="L227" s="722" t="s">
        <v>7762</v>
      </c>
      <c r="M227" s="712">
        <v>300000</v>
      </c>
      <c r="N227" s="712"/>
      <c r="O227" s="714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10">
        <v>45432</v>
      </c>
      <c r="B228" s="716"/>
      <c r="C228" s="716"/>
      <c r="D228" s="722" t="s">
        <v>7827</v>
      </c>
      <c r="E228" s="712">
        <v>275000</v>
      </c>
      <c r="F228" s="712"/>
      <c r="G228" s="714">
        <f t="shared" si="11"/>
        <v>10884450</v>
      </c>
      <c r="H228" s="725"/>
      <c r="I228" s="710">
        <v>45404</v>
      </c>
      <c r="J228" s="716"/>
      <c r="K228" s="716"/>
      <c r="L228" s="722" t="s">
        <v>7779</v>
      </c>
      <c r="M228" s="712">
        <v>48970</v>
      </c>
      <c r="N228" s="712"/>
      <c r="O228" s="714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10">
        <v>45432</v>
      </c>
      <c r="B229" s="716"/>
      <c r="C229" s="716"/>
      <c r="D229" s="722" t="s">
        <v>7828</v>
      </c>
      <c r="E229" s="712">
        <v>96000</v>
      </c>
      <c r="F229" s="712"/>
      <c r="G229" s="714">
        <f t="shared" si="11"/>
        <v>10788450</v>
      </c>
      <c r="H229" s="725"/>
      <c r="I229" s="710">
        <v>45404</v>
      </c>
      <c r="J229" s="716"/>
      <c r="K229" s="716"/>
      <c r="L229" s="722" t="s">
        <v>7781</v>
      </c>
      <c r="M229" s="712">
        <v>222500</v>
      </c>
      <c r="N229" s="712"/>
      <c r="O229" s="714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10">
        <v>45434</v>
      </c>
      <c r="B230" s="716"/>
      <c r="C230" s="716"/>
      <c r="D230" s="722" t="s">
        <v>7819</v>
      </c>
      <c r="E230" s="714">
        <v>39450</v>
      </c>
      <c r="F230" s="712"/>
      <c r="G230" s="714">
        <f t="shared" si="11"/>
        <v>10749000</v>
      </c>
      <c r="H230" s="725"/>
      <c r="I230" s="710">
        <v>45405</v>
      </c>
      <c r="J230" s="716"/>
      <c r="K230" s="716"/>
      <c r="L230" s="722" t="s">
        <v>7783</v>
      </c>
      <c r="M230" s="712">
        <v>2000</v>
      </c>
      <c r="N230" s="712"/>
      <c r="O230" s="714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10">
        <v>45434</v>
      </c>
      <c r="B231" s="716"/>
      <c r="C231" s="716"/>
      <c r="D231" s="722" t="s">
        <v>7831</v>
      </c>
      <c r="E231" s="714">
        <v>50000</v>
      </c>
      <c r="F231" s="712"/>
      <c r="G231" s="714">
        <f t="shared" si="11"/>
        <v>10699000</v>
      </c>
      <c r="H231" s="725"/>
      <c r="I231" s="710">
        <v>45405</v>
      </c>
      <c r="J231" s="716"/>
      <c r="K231" s="716"/>
      <c r="L231" s="722" t="s">
        <v>7784</v>
      </c>
      <c r="M231" s="712">
        <v>40000</v>
      </c>
      <c r="N231" s="712"/>
      <c r="O231" s="714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10">
        <v>45434</v>
      </c>
      <c r="B232" s="716"/>
      <c r="C232" s="716"/>
      <c r="D232" s="722" t="s">
        <v>7832</v>
      </c>
      <c r="E232" s="714">
        <v>1000000</v>
      </c>
      <c r="F232" s="712"/>
      <c r="G232" s="714">
        <f t="shared" si="11"/>
        <v>9699000</v>
      </c>
      <c r="H232" s="725"/>
      <c r="I232" s="710">
        <v>45405</v>
      </c>
      <c r="J232" s="716"/>
      <c r="K232" s="716"/>
      <c r="L232" s="722" t="s">
        <v>7785</v>
      </c>
      <c r="M232" s="712">
        <v>15000</v>
      </c>
      <c r="N232" s="712"/>
      <c r="O232" s="714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10">
        <v>45434</v>
      </c>
      <c r="B233" s="716"/>
      <c r="C233" s="716"/>
      <c r="D233" s="722" t="s">
        <v>7834</v>
      </c>
      <c r="E233" s="714">
        <v>15200</v>
      </c>
      <c r="F233" s="712"/>
      <c r="G233" s="714">
        <f t="shared" si="11"/>
        <v>9683800</v>
      </c>
      <c r="H233" s="725"/>
      <c r="I233" s="710">
        <v>45406</v>
      </c>
      <c r="J233" s="716"/>
      <c r="K233" s="716"/>
      <c r="L233" s="722" t="s">
        <v>7522</v>
      </c>
      <c r="M233" s="712"/>
      <c r="N233" s="712">
        <v>10000000</v>
      </c>
      <c r="O233" s="714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10">
        <v>45434</v>
      </c>
      <c r="B234" s="716"/>
      <c r="C234" s="716"/>
      <c r="D234" s="722" t="s">
        <v>7832</v>
      </c>
      <c r="E234" s="714">
        <v>400000</v>
      </c>
      <c r="F234" s="712"/>
      <c r="G234" s="714">
        <f t="shared" si="11"/>
        <v>9283800</v>
      </c>
      <c r="H234" s="725"/>
      <c r="I234" s="710">
        <v>45407</v>
      </c>
      <c r="J234" s="716"/>
      <c r="K234" s="716"/>
      <c r="L234" s="722" t="s">
        <v>7786</v>
      </c>
      <c r="M234" s="712">
        <v>156000</v>
      </c>
      <c r="N234" s="712"/>
      <c r="O234" s="714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10">
        <v>45434</v>
      </c>
      <c r="B235" s="716"/>
      <c r="C235" s="716"/>
      <c r="D235" s="724" t="s">
        <v>7197</v>
      </c>
      <c r="E235" s="712">
        <v>82544</v>
      </c>
      <c r="F235" s="712"/>
      <c r="G235" s="714">
        <f t="shared" si="11"/>
        <v>9201256</v>
      </c>
      <c r="H235" s="725"/>
      <c r="I235" s="710">
        <v>45408</v>
      </c>
      <c r="J235" s="716"/>
      <c r="K235" s="716"/>
      <c r="L235" s="722" t="s">
        <v>7787</v>
      </c>
      <c r="M235" s="712">
        <v>80000</v>
      </c>
      <c r="N235" s="712"/>
      <c r="O235" s="714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10">
        <v>45437</v>
      </c>
      <c r="B236" s="716"/>
      <c r="C236" s="716"/>
      <c r="D236" s="722" t="s">
        <v>7801</v>
      </c>
      <c r="E236" s="730">
        <v>50000</v>
      </c>
      <c r="F236" s="712"/>
      <c r="G236" s="714">
        <f t="shared" si="11"/>
        <v>9151256</v>
      </c>
      <c r="H236" s="725"/>
      <c r="I236" s="710">
        <v>45408</v>
      </c>
      <c r="J236" s="716"/>
      <c r="K236" s="716"/>
      <c r="L236" s="722" t="s">
        <v>7788</v>
      </c>
      <c r="M236" s="712">
        <v>51000</v>
      </c>
      <c r="N236" s="712"/>
      <c r="O236" s="714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10">
        <v>45441</v>
      </c>
      <c r="B237" s="716"/>
      <c r="C237" s="716"/>
      <c r="D237" s="722" t="s">
        <v>7813</v>
      </c>
      <c r="E237" s="730">
        <v>500000</v>
      </c>
      <c r="F237" s="712"/>
      <c r="G237" s="714">
        <f t="shared" si="11"/>
        <v>8651256</v>
      </c>
      <c r="H237" s="725"/>
      <c r="I237" s="735">
        <v>45409</v>
      </c>
      <c r="J237" s="736"/>
      <c r="K237" s="736"/>
      <c r="L237" s="737" t="s">
        <v>7726</v>
      </c>
      <c r="M237" s="738">
        <v>5000000</v>
      </c>
      <c r="N237" s="712"/>
      <c r="O237" s="714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10">
        <v>45441</v>
      </c>
      <c r="B238" s="716"/>
      <c r="C238" s="716"/>
      <c r="D238" s="722" t="s">
        <v>7845</v>
      </c>
      <c r="E238" s="730">
        <v>370000</v>
      </c>
      <c r="F238" s="712"/>
      <c r="G238" s="714">
        <f t="shared" si="11"/>
        <v>8281256</v>
      </c>
      <c r="H238" s="725"/>
      <c r="I238" s="710">
        <v>45409</v>
      </c>
      <c r="J238" s="716"/>
      <c r="K238" s="716"/>
      <c r="L238" s="722" t="s">
        <v>7789</v>
      </c>
      <c r="M238" s="712">
        <v>1000000</v>
      </c>
      <c r="N238" s="712"/>
      <c r="O238" s="714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10">
        <v>45442</v>
      </c>
      <c r="B239" s="716"/>
      <c r="C239" s="716"/>
      <c r="D239" s="722" t="s">
        <v>7846</v>
      </c>
      <c r="E239" s="730">
        <v>100000</v>
      </c>
      <c r="F239" s="712"/>
      <c r="G239" s="714">
        <f t="shared" si="11"/>
        <v>8181256</v>
      </c>
      <c r="H239" s="725"/>
      <c r="I239" s="710">
        <v>45412</v>
      </c>
      <c r="J239" s="716"/>
      <c r="K239" s="716"/>
      <c r="L239" s="722" t="s">
        <v>7791</v>
      </c>
      <c r="M239" s="712">
        <v>300000</v>
      </c>
      <c r="N239" s="712"/>
      <c r="O239" s="714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10">
        <v>45442</v>
      </c>
      <c r="B240" s="716"/>
      <c r="C240" s="716"/>
      <c r="D240" s="722" t="s">
        <v>7848</v>
      </c>
      <c r="E240" s="730">
        <v>309000</v>
      </c>
      <c r="F240" s="712"/>
      <c r="G240" s="714">
        <f t="shared" si="11"/>
        <v>7872256</v>
      </c>
      <c r="H240" s="725"/>
      <c r="I240" s="710">
        <v>45412</v>
      </c>
      <c r="J240" s="716"/>
      <c r="K240" s="716"/>
      <c r="L240" s="722" t="s">
        <v>7792</v>
      </c>
      <c r="M240" s="712">
        <v>26000</v>
      </c>
      <c r="N240" s="712"/>
      <c r="O240" s="714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10">
        <v>45442</v>
      </c>
      <c r="B241" s="716"/>
      <c r="C241" s="716"/>
      <c r="D241" s="722" t="s">
        <v>7849</v>
      </c>
      <c r="E241" s="712"/>
      <c r="F241" s="712">
        <v>7214580</v>
      </c>
      <c r="G241" s="714">
        <f t="shared" si="11"/>
        <v>15086836</v>
      </c>
      <c r="H241" s="725"/>
      <c r="I241" s="710">
        <v>45414</v>
      </c>
      <c r="J241" s="716"/>
      <c r="K241" s="716"/>
      <c r="L241" s="722" t="s">
        <v>7772</v>
      </c>
      <c r="M241" s="712">
        <v>250000</v>
      </c>
      <c r="N241" s="712"/>
      <c r="O241" s="714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10">
        <v>45442</v>
      </c>
      <c r="B242" s="716"/>
      <c r="C242" s="716"/>
      <c r="D242" s="724" t="s">
        <v>7197</v>
      </c>
      <c r="E242" s="730">
        <v>72145</v>
      </c>
      <c r="F242" s="712"/>
      <c r="G242" s="714">
        <f t="shared" si="11"/>
        <v>15014691</v>
      </c>
      <c r="H242" s="725"/>
      <c r="I242" s="710">
        <v>45414</v>
      </c>
      <c r="J242" s="716"/>
      <c r="K242" s="716"/>
      <c r="L242" s="722" t="s">
        <v>7794</v>
      </c>
      <c r="M242" s="712">
        <v>500000</v>
      </c>
      <c r="N242" s="712"/>
      <c r="O242" s="714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10">
        <v>45443</v>
      </c>
      <c r="B243" s="716"/>
      <c r="C243" s="716"/>
      <c r="D243" s="722" t="s">
        <v>7851</v>
      </c>
      <c r="E243" s="730">
        <v>150000</v>
      </c>
      <c r="F243" s="712"/>
      <c r="G243" s="714">
        <f t="shared" si="11"/>
        <v>14864691</v>
      </c>
      <c r="H243" s="725"/>
      <c r="I243" s="710">
        <v>45414</v>
      </c>
      <c r="J243" s="716"/>
      <c r="K243" s="716"/>
      <c r="L243" s="722" t="s">
        <v>7795</v>
      </c>
      <c r="M243" s="712">
        <v>76000</v>
      </c>
      <c r="N243" s="712"/>
      <c r="O243" s="714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10">
        <v>45443</v>
      </c>
      <c r="B244" s="716"/>
      <c r="C244" s="716"/>
      <c r="D244" s="722" t="s">
        <v>8023</v>
      </c>
      <c r="E244" s="730">
        <v>164500</v>
      </c>
      <c r="F244" s="712"/>
      <c r="G244" s="714">
        <f t="shared" si="11"/>
        <v>14700191</v>
      </c>
      <c r="H244" s="725"/>
      <c r="I244" s="710">
        <v>45415</v>
      </c>
      <c r="J244" s="716"/>
      <c r="K244" s="716"/>
      <c r="L244" s="722" t="s">
        <v>7796</v>
      </c>
      <c r="M244" s="712">
        <v>20400</v>
      </c>
      <c r="N244" s="712"/>
      <c r="O244" s="714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10">
        <v>45444</v>
      </c>
      <c r="B245" s="716"/>
      <c r="C245" s="716"/>
      <c r="D245" s="722" t="s">
        <v>7801</v>
      </c>
      <c r="E245" s="730">
        <v>100000</v>
      </c>
      <c r="F245" s="712"/>
      <c r="G245" s="714">
        <f t="shared" si="11"/>
        <v>14600191</v>
      </c>
      <c r="H245" s="725"/>
      <c r="I245" s="710">
        <v>45415</v>
      </c>
      <c r="J245" s="716"/>
      <c r="K245" s="716"/>
      <c r="L245" s="722" t="s">
        <v>7694</v>
      </c>
      <c r="M245" s="712">
        <v>200000</v>
      </c>
      <c r="N245" s="712"/>
      <c r="O245" s="714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10">
        <v>45444</v>
      </c>
      <c r="B246" s="716"/>
      <c r="C246" s="716"/>
      <c r="D246" s="722" t="s">
        <v>7831</v>
      </c>
      <c r="E246" s="730">
        <v>50000</v>
      </c>
      <c r="F246" s="712"/>
      <c r="G246" s="714">
        <f t="shared" si="11"/>
        <v>14550191</v>
      </c>
      <c r="H246" s="725"/>
      <c r="I246" s="710">
        <v>45418</v>
      </c>
      <c r="J246" s="716"/>
      <c r="K246" s="716"/>
      <c r="L246" s="722" t="s">
        <v>7799</v>
      </c>
      <c r="M246" s="712">
        <v>200000</v>
      </c>
      <c r="N246" s="712"/>
      <c r="O246" s="714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10">
        <v>45444</v>
      </c>
      <c r="B247" s="716"/>
      <c r="C247" s="716"/>
      <c r="D247" s="722" t="s">
        <v>7742</v>
      </c>
      <c r="E247" s="730">
        <v>900000</v>
      </c>
      <c r="F247" s="712"/>
      <c r="G247" s="714">
        <f t="shared" si="11"/>
        <v>13650191</v>
      </c>
      <c r="H247" s="725"/>
      <c r="I247" s="710">
        <v>45418</v>
      </c>
      <c r="J247" s="716"/>
      <c r="K247" s="716"/>
      <c r="L247" s="722" t="s">
        <v>7800</v>
      </c>
      <c r="M247" s="712">
        <v>27500</v>
      </c>
      <c r="N247" s="712"/>
      <c r="O247" s="714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10">
        <v>45447</v>
      </c>
      <c r="B248" s="716"/>
      <c r="C248" s="716"/>
      <c r="D248" s="722" t="s">
        <v>7853</v>
      </c>
      <c r="E248" s="730">
        <v>500000</v>
      </c>
      <c r="F248" s="712"/>
      <c r="G248" s="714">
        <f t="shared" si="11"/>
        <v>13150191</v>
      </c>
      <c r="H248" s="725"/>
      <c r="I248" s="710">
        <v>45418</v>
      </c>
      <c r="J248" s="716"/>
      <c r="K248" s="716"/>
      <c r="L248" s="722" t="s">
        <v>7800</v>
      </c>
      <c r="M248" s="712">
        <v>7000</v>
      </c>
      <c r="N248" s="712"/>
      <c r="O248" s="714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10">
        <v>45447</v>
      </c>
      <c r="B249" s="716"/>
      <c r="C249" s="716"/>
      <c r="D249" s="722" t="s">
        <v>7742</v>
      </c>
      <c r="E249" s="730">
        <v>700000</v>
      </c>
      <c r="F249" s="712"/>
      <c r="G249" s="714">
        <f t="shared" si="11"/>
        <v>12450191</v>
      </c>
      <c r="H249" s="725"/>
      <c r="I249" s="710">
        <v>45418</v>
      </c>
      <c r="J249" s="716"/>
      <c r="K249" s="716"/>
      <c r="L249" s="722" t="s">
        <v>7724</v>
      </c>
      <c r="M249" s="712">
        <v>100000</v>
      </c>
      <c r="N249" s="712"/>
      <c r="O249" s="714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10">
        <v>45449</v>
      </c>
      <c r="B250" s="716"/>
      <c r="C250" s="716"/>
      <c r="D250" s="722" t="s">
        <v>7742</v>
      </c>
      <c r="E250" s="730">
        <v>500000</v>
      </c>
      <c r="F250" s="712"/>
      <c r="G250" s="714">
        <f t="shared" si="11"/>
        <v>11950191</v>
      </c>
      <c r="H250" s="725"/>
      <c r="I250" s="710">
        <v>45419</v>
      </c>
      <c r="J250" s="716"/>
      <c r="K250" s="716"/>
      <c r="L250" s="722" t="s">
        <v>7802</v>
      </c>
      <c r="M250" s="712">
        <v>130000</v>
      </c>
      <c r="N250" s="712"/>
      <c r="O250" s="714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10">
        <v>45449</v>
      </c>
      <c r="B251" s="716"/>
      <c r="C251" s="716"/>
      <c r="D251" s="722" t="s">
        <v>7742</v>
      </c>
      <c r="E251" s="730">
        <v>400000</v>
      </c>
      <c r="F251" s="712"/>
      <c r="G251" s="714">
        <f t="shared" si="11"/>
        <v>11550191</v>
      </c>
      <c r="H251" s="725"/>
      <c r="I251" s="710">
        <v>45419</v>
      </c>
      <c r="J251" s="716"/>
      <c r="K251" s="716"/>
      <c r="L251" s="722" t="s">
        <v>7803</v>
      </c>
      <c r="M251" s="712">
        <v>250000</v>
      </c>
      <c r="N251" s="712"/>
      <c r="O251" s="714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10">
        <v>45453</v>
      </c>
      <c r="B252" s="716"/>
      <c r="C252" s="716"/>
      <c r="D252" s="722" t="s">
        <v>7858</v>
      </c>
      <c r="E252" s="730">
        <v>500000</v>
      </c>
      <c r="F252" s="712"/>
      <c r="G252" s="714">
        <f t="shared" si="11"/>
        <v>11050191</v>
      </c>
      <c r="H252" s="725"/>
      <c r="I252" s="710">
        <v>45419</v>
      </c>
      <c r="J252" s="716"/>
      <c r="K252" s="716"/>
      <c r="L252" s="722" t="s">
        <v>7804</v>
      </c>
      <c r="M252" s="712">
        <v>65000</v>
      </c>
      <c r="N252" s="712"/>
      <c r="O252" s="714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10">
        <v>45454</v>
      </c>
      <c r="B253" s="716"/>
      <c r="C253" s="716"/>
      <c r="D253" s="722" t="s">
        <v>7859</v>
      </c>
      <c r="E253" s="730">
        <v>200000</v>
      </c>
      <c r="F253" s="712"/>
      <c r="G253" s="714">
        <f t="shared" si="11"/>
        <v>10850191</v>
      </c>
      <c r="H253" s="725"/>
      <c r="I253" s="710">
        <v>45419</v>
      </c>
      <c r="J253" s="716"/>
      <c r="K253" s="716"/>
      <c r="L253" s="722" t="s">
        <v>7805</v>
      </c>
      <c r="M253" s="712">
        <v>45000</v>
      </c>
      <c r="N253" s="712"/>
      <c r="O253" s="714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10">
        <v>45454</v>
      </c>
      <c r="B254" s="716"/>
      <c r="C254" s="716"/>
      <c r="D254" s="722" t="s">
        <v>7859</v>
      </c>
      <c r="E254" s="730">
        <v>200000</v>
      </c>
      <c r="F254" s="712"/>
      <c r="G254" s="714">
        <f t="shared" si="11"/>
        <v>10650191</v>
      </c>
      <c r="H254" s="725"/>
      <c r="I254" s="710">
        <v>45419</v>
      </c>
      <c r="J254" s="716"/>
      <c r="K254" s="716"/>
      <c r="L254" s="722" t="s">
        <v>7806</v>
      </c>
      <c r="M254" s="712">
        <v>50000</v>
      </c>
      <c r="N254" s="712"/>
      <c r="O254" s="714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10">
        <v>45454</v>
      </c>
      <c r="B255" s="716"/>
      <c r="C255" s="716"/>
      <c r="D255" s="722" t="s">
        <v>7860</v>
      </c>
      <c r="E255" s="730">
        <v>200000</v>
      </c>
      <c r="F255" s="712"/>
      <c r="G255" s="714">
        <f t="shared" si="11"/>
        <v>10450191</v>
      </c>
      <c r="H255" s="725"/>
      <c r="I255" s="710">
        <v>45419</v>
      </c>
      <c r="J255" s="716"/>
      <c r="K255" s="716"/>
      <c r="L255" s="724" t="s">
        <v>7197</v>
      </c>
      <c r="M255" s="719">
        <v>100000</v>
      </c>
      <c r="N255" s="712"/>
      <c r="O255" s="714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10">
        <v>45454</v>
      </c>
      <c r="B256" s="716"/>
      <c r="C256" s="716"/>
      <c r="D256" s="722" t="s">
        <v>7861</v>
      </c>
      <c r="E256" s="730">
        <v>100000</v>
      </c>
      <c r="F256" s="712"/>
      <c r="G256" s="714">
        <f t="shared" si="11"/>
        <v>10350191</v>
      </c>
      <c r="H256" s="725"/>
      <c r="I256" s="710">
        <v>45420</v>
      </c>
      <c r="J256" s="716"/>
      <c r="K256" s="716"/>
      <c r="L256" s="722" t="s">
        <v>7784</v>
      </c>
      <c r="M256" s="712">
        <v>40000</v>
      </c>
      <c r="N256" s="712"/>
      <c r="O256" s="714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10">
        <v>45454</v>
      </c>
      <c r="B257" s="716"/>
      <c r="C257" s="716"/>
      <c r="D257" s="722" t="s">
        <v>7862</v>
      </c>
      <c r="E257" s="730">
        <v>193760</v>
      </c>
      <c r="F257" s="712"/>
      <c r="G257" s="714">
        <f t="shared" si="11"/>
        <v>10156431</v>
      </c>
      <c r="H257" s="725"/>
      <c r="I257" s="710">
        <v>45420</v>
      </c>
      <c r="J257" s="716"/>
      <c r="K257" s="716"/>
      <c r="L257" s="722" t="s">
        <v>7809</v>
      </c>
      <c r="M257" s="712">
        <v>50000</v>
      </c>
      <c r="N257" s="712"/>
      <c r="O257" s="714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10">
        <v>45454</v>
      </c>
      <c r="B258" s="716"/>
      <c r="C258" s="716"/>
      <c r="D258" s="722" t="s">
        <v>7863</v>
      </c>
      <c r="E258" s="730">
        <v>300000</v>
      </c>
      <c r="F258" s="712"/>
      <c r="G258" s="714">
        <f t="shared" si="11"/>
        <v>9856431</v>
      </c>
      <c r="H258" s="725"/>
      <c r="I258" s="710">
        <v>45420</v>
      </c>
      <c r="J258" s="716"/>
      <c r="K258" s="716"/>
      <c r="L258" s="722" t="s">
        <v>7810</v>
      </c>
      <c r="M258" s="712">
        <v>400000</v>
      </c>
      <c r="N258" s="712"/>
      <c r="O258" s="714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10">
        <v>45455</v>
      </c>
      <c r="B259" s="716"/>
      <c r="C259" s="716"/>
      <c r="D259" s="722" t="s">
        <v>7863</v>
      </c>
      <c r="E259" s="730">
        <v>200000</v>
      </c>
      <c r="F259" s="712"/>
      <c r="G259" s="714">
        <f t="shared" si="11"/>
        <v>9656431</v>
      </c>
      <c r="H259" s="725"/>
      <c r="I259" s="710">
        <v>45420</v>
      </c>
      <c r="J259" s="716"/>
      <c r="K259" s="716"/>
      <c r="L259" s="722" t="s">
        <v>7794</v>
      </c>
      <c r="M259" s="712">
        <v>750000</v>
      </c>
      <c r="N259" s="712"/>
      <c r="O259" s="714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10">
        <v>45456</v>
      </c>
      <c r="B260" s="716"/>
      <c r="C260" s="716"/>
      <c r="D260" s="722" t="s">
        <v>7436</v>
      </c>
      <c r="E260" s="730">
        <v>54400</v>
      </c>
      <c r="F260" s="712"/>
      <c r="G260" s="714">
        <f t="shared" si="11"/>
        <v>9602031</v>
      </c>
      <c r="H260" s="725"/>
      <c r="I260" s="710">
        <v>45421</v>
      </c>
      <c r="J260" s="716"/>
      <c r="K260" s="716"/>
      <c r="L260" s="722" t="s">
        <v>7812</v>
      </c>
      <c r="M260" s="712">
        <v>530000</v>
      </c>
      <c r="N260" s="712"/>
      <c r="O260" s="714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10">
        <v>45456</v>
      </c>
      <c r="B261" s="716"/>
      <c r="C261" s="716"/>
      <c r="D261" s="722" t="s">
        <v>7865</v>
      </c>
      <c r="E261" s="730">
        <v>500000</v>
      </c>
      <c r="F261" s="712"/>
      <c r="G261" s="714">
        <f t="shared" si="11"/>
        <v>9102031</v>
      </c>
      <c r="H261" s="725"/>
      <c r="I261" s="710">
        <v>45423</v>
      </c>
      <c r="J261" s="716"/>
      <c r="K261" s="716"/>
      <c r="L261" s="722" t="s">
        <v>7817</v>
      </c>
      <c r="M261" s="712">
        <v>57000</v>
      </c>
      <c r="N261" s="712"/>
      <c r="O261" s="714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10">
        <v>45456</v>
      </c>
      <c r="B262" s="716"/>
      <c r="C262" s="716"/>
      <c r="D262" s="722" t="s">
        <v>7409</v>
      </c>
      <c r="E262" s="730">
        <v>185000</v>
      </c>
      <c r="F262" s="712"/>
      <c r="G262" s="714">
        <f t="shared" si="11"/>
        <v>8917031</v>
      </c>
      <c r="H262" s="725"/>
      <c r="I262" s="710">
        <v>45423</v>
      </c>
      <c r="J262" s="716"/>
      <c r="K262" s="716"/>
      <c r="L262" s="722" t="s">
        <v>7816</v>
      </c>
      <c r="M262" s="712">
        <v>84800</v>
      </c>
      <c r="N262" s="712"/>
      <c r="O262" s="714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10">
        <v>45457</v>
      </c>
      <c r="B263" s="716"/>
      <c r="C263" s="716"/>
      <c r="D263" s="722" t="s">
        <v>7866</v>
      </c>
      <c r="E263" s="730">
        <v>40000</v>
      </c>
      <c r="F263" s="712"/>
      <c r="G263" s="714">
        <f t="shared" si="11"/>
        <v>8877031</v>
      </c>
      <c r="H263" s="725"/>
      <c r="I263" s="710">
        <v>45432</v>
      </c>
      <c r="J263" s="716"/>
      <c r="K263" s="716"/>
      <c r="L263" s="722" t="s">
        <v>7824</v>
      </c>
      <c r="M263" s="712"/>
      <c r="N263" s="712">
        <v>750000</v>
      </c>
      <c r="O263" s="714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10">
        <v>45457</v>
      </c>
      <c r="B264" s="716"/>
      <c r="C264" s="716"/>
      <c r="D264" s="722" t="s">
        <v>7867</v>
      </c>
      <c r="E264" s="730">
        <v>215140</v>
      </c>
      <c r="F264" s="712"/>
      <c r="G264" s="714">
        <f t="shared" si="11"/>
        <v>8661891</v>
      </c>
      <c r="H264" s="725"/>
      <c r="I264" s="710">
        <v>45432</v>
      </c>
      <c r="J264" s="716"/>
      <c r="K264" s="716"/>
      <c r="L264" s="722" t="s">
        <v>7825</v>
      </c>
      <c r="M264" s="712">
        <v>174000</v>
      </c>
      <c r="N264" s="712"/>
      <c r="O264" s="714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10">
        <v>45457</v>
      </c>
      <c r="B265" s="716"/>
      <c r="C265" s="716"/>
      <c r="D265" s="722" t="s">
        <v>7868</v>
      </c>
      <c r="E265" s="730">
        <v>30000</v>
      </c>
      <c r="F265" s="712"/>
      <c r="G265" s="714">
        <f t="shared" si="11"/>
        <v>8631891</v>
      </c>
      <c r="H265" s="725"/>
      <c r="I265" s="710">
        <v>45432</v>
      </c>
      <c r="J265" s="716"/>
      <c r="K265" s="716"/>
      <c r="L265" s="722" t="s">
        <v>7554</v>
      </c>
      <c r="M265" s="712">
        <v>30960</v>
      </c>
      <c r="N265" s="712"/>
      <c r="O265" s="714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10">
        <v>45464</v>
      </c>
      <c r="B266" s="716"/>
      <c r="C266" s="716"/>
      <c r="D266" s="722" t="s">
        <v>7870</v>
      </c>
      <c r="E266" s="730">
        <v>200000</v>
      </c>
      <c r="F266" s="712"/>
      <c r="G266" s="714">
        <f t="shared" si="11"/>
        <v>8431891</v>
      </c>
      <c r="H266" s="725"/>
      <c r="I266" s="710">
        <v>45433</v>
      </c>
      <c r="J266" s="716"/>
      <c r="K266" s="716"/>
      <c r="L266" s="722" t="s">
        <v>7826</v>
      </c>
      <c r="M266" s="712">
        <v>151275</v>
      </c>
      <c r="N266" s="712"/>
      <c r="O266" s="714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10">
        <v>45465</v>
      </c>
      <c r="B267" s="716"/>
      <c r="C267" s="716"/>
      <c r="D267" s="722" t="s">
        <v>7870</v>
      </c>
      <c r="E267" s="730">
        <v>100000</v>
      </c>
      <c r="F267" s="712"/>
      <c r="G267" s="714">
        <f t="shared" si="11"/>
        <v>8331891</v>
      </c>
      <c r="H267" s="725"/>
      <c r="I267" s="710">
        <v>45434</v>
      </c>
      <c r="J267" s="716"/>
      <c r="K267" s="716"/>
      <c r="L267" s="722" t="s">
        <v>7762</v>
      </c>
      <c r="M267" s="714">
        <v>350000</v>
      </c>
      <c r="N267" s="712"/>
      <c r="O267" s="714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10">
        <v>45467</v>
      </c>
      <c r="B268" s="716"/>
      <c r="C268" s="716"/>
      <c r="D268" s="722" t="s">
        <v>7871</v>
      </c>
      <c r="E268" s="730">
        <v>210000</v>
      </c>
      <c r="F268" s="712"/>
      <c r="G268" s="714">
        <f t="shared" si="11"/>
        <v>8121891</v>
      </c>
      <c r="H268" s="725"/>
      <c r="I268" s="710">
        <v>45435</v>
      </c>
      <c r="J268" s="716"/>
      <c r="K268" s="716"/>
      <c r="L268" s="722" t="s">
        <v>7762</v>
      </c>
      <c r="M268" s="714">
        <v>100000</v>
      </c>
      <c r="N268" s="712"/>
      <c r="O268" s="714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10">
        <v>45467</v>
      </c>
      <c r="B269" s="716"/>
      <c r="C269" s="716"/>
      <c r="D269" s="722" t="s">
        <v>7872</v>
      </c>
      <c r="E269" s="730">
        <v>474000</v>
      </c>
      <c r="F269" s="712"/>
      <c r="G269" s="714">
        <f t="shared" si="11"/>
        <v>7647891</v>
      </c>
      <c r="H269" s="725"/>
      <c r="I269" s="710">
        <v>45435</v>
      </c>
      <c r="J269" s="716"/>
      <c r="K269" s="716"/>
      <c r="L269" s="722" t="s">
        <v>7794</v>
      </c>
      <c r="M269" s="714">
        <v>20000</v>
      </c>
      <c r="N269" s="712"/>
      <c r="O269" s="714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10">
        <v>45467</v>
      </c>
      <c r="B270" s="716"/>
      <c r="C270" s="716"/>
      <c r="D270" s="722" t="s">
        <v>7873</v>
      </c>
      <c r="E270" s="730">
        <v>100000</v>
      </c>
      <c r="F270" s="712"/>
      <c r="G270" s="714">
        <f t="shared" si="11"/>
        <v>7547891</v>
      </c>
      <c r="H270" s="725"/>
      <c r="I270" s="710">
        <v>45435</v>
      </c>
      <c r="J270" s="716"/>
      <c r="K270" s="716"/>
      <c r="L270" s="722" t="s">
        <v>7840</v>
      </c>
      <c r="M270" s="712"/>
      <c r="N270" s="712">
        <v>670318</v>
      </c>
      <c r="O270" s="714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10">
        <v>45468</v>
      </c>
      <c r="B271" s="716"/>
      <c r="C271" s="716"/>
      <c r="D271" s="722" t="s">
        <v>7874</v>
      </c>
      <c r="E271" s="730">
        <v>70000</v>
      </c>
      <c r="F271" s="712"/>
      <c r="G271" s="714">
        <f t="shared" si="11"/>
        <v>7477891</v>
      </c>
      <c r="H271" s="725"/>
      <c r="I271" s="710">
        <v>45435</v>
      </c>
      <c r="J271" s="716"/>
      <c r="K271" s="716"/>
      <c r="L271" s="722" t="s">
        <v>7638</v>
      </c>
      <c r="M271" s="712">
        <v>23000</v>
      </c>
      <c r="N271" s="712"/>
      <c r="O271" s="714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10">
        <v>45468</v>
      </c>
      <c r="B272" s="716"/>
      <c r="C272" s="716"/>
      <c r="D272" s="722" t="s">
        <v>7873</v>
      </c>
      <c r="E272" s="730">
        <v>30000</v>
      </c>
      <c r="F272" s="712"/>
      <c r="G272" s="714">
        <f t="shared" si="11"/>
        <v>7447891</v>
      </c>
      <c r="H272" s="725"/>
      <c r="I272" s="710">
        <v>45435</v>
      </c>
      <c r="J272" s="716"/>
      <c r="K272" s="716"/>
      <c r="L272" s="724" t="s">
        <v>7197</v>
      </c>
      <c r="M272" s="719">
        <v>6700</v>
      </c>
      <c r="N272" s="712"/>
      <c r="O272" s="714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10">
        <v>45468</v>
      </c>
      <c r="B273" s="716"/>
      <c r="C273" s="716"/>
      <c r="D273" s="722" t="s">
        <v>7875</v>
      </c>
      <c r="E273" s="730">
        <v>187340</v>
      </c>
      <c r="F273" s="712"/>
      <c r="G273" s="714">
        <f t="shared" si="11"/>
        <v>7260551</v>
      </c>
      <c r="H273" s="725"/>
      <c r="I273" s="710">
        <v>45437</v>
      </c>
      <c r="J273" s="716"/>
      <c r="K273" s="716"/>
      <c r="L273" s="722" t="s">
        <v>7839</v>
      </c>
      <c r="M273" s="712">
        <v>57000</v>
      </c>
      <c r="N273" s="712"/>
      <c r="O273" s="714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10">
        <v>45469</v>
      </c>
      <c r="B274" s="716"/>
      <c r="C274" s="716"/>
      <c r="D274" s="722" t="s">
        <v>7878</v>
      </c>
      <c r="E274" s="730">
        <v>60000</v>
      </c>
      <c r="F274" s="712"/>
      <c r="G274" s="714">
        <f t="shared" si="11"/>
        <v>7200551</v>
      </c>
      <c r="H274" s="725"/>
      <c r="I274" s="710">
        <v>45441</v>
      </c>
      <c r="J274" s="716"/>
      <c r="K274" s="716"/>
      <c r="L274" s="722" t="s">
        <v>7844</v>
      </c>
      <c r="M274" s="714">
        <v>50000</v>
      </c>
      <c r="N274" s="712"/>
      <c r="O274" s="714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10">
        <v>45469</v>
      </c>
      <c r="B275" s="716"/>
      <c r="C275" s="716"/>
      <c r="D275" s="722" t="s">
        <v>7879</v>
      </c>
      <c r="E275" s="730">
        <v>44000</v>
      </c>
      <c r="F275" s="712"/>
      <c r="G275" s="714">
        <f t="shared" si="11"/>
        <v>7156551</v>
      </c>
      <c r="H275" s="725"/>
      <c r="I275" s="710">
        <v>45442</v>
      </c>
      <c r="J275" s="716"/>
      <c r="K275" s="716"/>
      <c r="L275" s="722" t="s">
        <v>7718</v>
      </c>
      <c r="M275" s="714">
        <v>18960</v>
      </c>
      <c r="N275" s="712"/>
      <c r="O275" s="714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10">
        <v>45469</v>
      </c>
      <c r="B276" s="716"/>
      <c r="C276" s="716"/>
      <c r="D276" s="722" t="s">
        <v>7476</v>
      </c>
      <c r="E276" s="730">
        <v>500000</v>
      </c>
      <c r="F276" s="712"/>
      <c r="G276" s="714">
        <f t="shared" si="11"/>
        <v>6656551</v>
      </c>
      <c r="H276" s="725"/>
      <c r="I276" s="710">
        <v>45442</v>
      </c>
      <c r="J276" s="716"/>
      <c r="K276" s="716"/>
      <c r="L276" s="722" t="s">
        <v>7847</v>
      </c>
      <c r="M276" s="714">
        <v>10000</v>
      </c>
      <c r="N276" s="712"/>
      <c r="O276" s="714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10">
        <v>45469</v>
      </c>
      <c r="B277" s="716"/>
      <c r="C277" s="716"/>
      <c r="D277" s="722" t="s">
        <v>7880</v>
      </c>
      <c r="E277" s="712"/>
      <c r="F277" s="712">
        <v>2497821</v>
      </c>
      <c r="G277" s="714">
        <f t="shared" si="11"/>
        <v>9154372</v>
      </c>
      <c r="H277" s="725"/>
      <c r="I277" s="710">
        <v>45445</v>
      </c>
      <c r="J277" s="716"/>
      <c r="K277" s="716"/>
      <c r="L277" s="722" t="s">
        <v>7852</v>
      </c>
      <c r="M277" s="714">
        <v>40000</v>
      </c>
      <c r="N277" s="712"/>
      <c r="O277" s="714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10">
        <v>45470</v>
      </c>
      <c r="B278" s="716"/>
      <c r="C278" s="716"/>
      <c r="D278" s="722" t="s">
        <v>7873</v>
      </c>
      <c r="E278" s="730">
        <v>30000</v>
      </c>
      <c r="F278" s="712"/>
      <c r="G278" s="714">
        <f t="shared" si="11"/>
        <v>9124372</v>
      </c>
      <c r="H278" s="725"/>
      <c r="I278" s="710">
        <v>45447</v>
      </c>
      <c r="J278" s="716"/>
      <c r="K278" s="716"/>
      <c r="L278" s="722" t="s">
        <v>7854</v>
      </c>
      <c r="M278" s="714">
        <v>132500</v>
      </c>
      <c r="N278" s="712"/>
      <c r="O278" s="714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10">
        <v>45470</v>
      </c>
      <c r="B279" s="716"/>
      <c r="C279" s="716"/>
      <c r="D279" s="724" t="s">
        <v>7197</v>
      </c>
      <c r="E279" s="730">
        <v>24978</v>
      </c>
      <c r="F279" s="712"/>
      <c r="G279" s="714">
        <f t="shared" si="11"/>
        <v>9099394</v>
      </c>
      <c r="H279" s="725"/>
      <c r="I279" s="710">
        <v>45451</v>
      </c>
      <c r="J279" s="716"/>
      <c r="K279" s="716"/>
      <c r="L279" s="722" t="s">
        <v>7856</v>
      </c>
      <c r="M279" s="714">
        <v>83000</v>
      </c>
      <c r="N279" s="712"/>
      <c r="O279" s="714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10">
        <v>45471</v>
      </c>
      <c r="B280" s="716"/>
      <c r="C280" s="716"/>
      <c r="D280" s="722" t="s">
        <v>7858</v>
      </c>
      <c r="E280" s="730">
        <v>500000</v>
      </c>
      <c r="F280" s="712"/>
      <c r="G280" s="714">
        <f t="shared" si="11"/>
        <v>8599394</v>
      </c>
      <c r="H280" s="725"/>
      <c r="I280" s="710">
        <v>45453</v>
      </c>
      <c r="J280" s="716"/>
      <c r="K280" s="716"/>
      <c r="L280" s="722" t="s">
        <v>7718</v>
      </c>
      <c r="M280" s="714">
        <v>10200</v>
      </c>
      <c r="N280" s="712"/>
      <c r="O280" s="714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10">
        <v>45471</v>
      </c>
      <c r="B281" s="716"/>
      <c r="C281" s="716"/>
      <c r="D281" s="722" t="s">
        <v>7882</v>
      </c>
      <c r="E281" s="730">
        <v>175760</v>
      </c>
      <c r="F281" s="712"/>
      <c r="G281" s="714">
        <f t="shared" si="11"/>
        <v>8423634</v>
      </c>
      <c r="H281" s="725"/>
      <c r="I281" s="710">
        <v>45453</v>
      </c>
      <c r="J281" s="716"/>
      <c r="K281" s="716"/>
      <c r="L281" s="722" t="s">
        <v>7857</v>
      </c>
      <c r="M281" s="714">
        <v>40000</v>
      </c>
      <c r="N281" s="712"/>
      <c r="O281" s="714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10">
        <v>45471</v>
      </c>
      <c r="B282" s="716"/>
      <c r="C282" s="716"/>
      <c r="D282" s="722" t="s">
        <v>7884</v>
      </c>
      <c r="E282" s="730">
        <v>22500</v>
      </c>
      <c r="F282" s="712"/>
      <c r="G282" s="714">
        <f t="shared" si="11"/>
        <v>8401134</v>
      </c>
      <c r="H282" s="725"/>
      <c r="I282" s="710">
        <v>45455</v>
      </c>
      <c r="J282" s="716"/>
      <c r="K282" s="716"/>
      <c r="L282" s="722" t="s">
        <v>7864</v>
      </c>
      <c r="M282" s="714">
        <v>80000</v>
      </c>
      <c r="N282" s="712"/>
      <c r="O282" s="714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10">
        <v>45471</v>
      </c>
      <c r="B283" s="716"/>
      <c r="C283" s="716"/>
      <c r="D283" s="722" t="s">
        <v>7867</v>
      </c>
      <c r="E283" s="730">
        <v>83500</v>
      </c>
      <c r="F283" s="712"/>
      <c r="G283" s="714">
        <f t="shared" si="11"/>
        <v>8317634</v>
      </c>
      <c r="H283" s="725"/>
      <c r="I283" s="710">
        <v>45469</v>
      </c>
      <c r="J283" s="716"/>
      <c r="K283" s="716"/>
      <c r="L283" s="722" t="s">
        <v>7881</v>
      </c>
      <c r="M283" s="714"/>
      <c r="N283" s="739">
        <v>6619389</v>
      </c>
      <c r="O283" s="714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10">
        <v>45471</v>
      </c>
      <c r="B284" s="716"/>
      <c r="C284" s="716"/>
      <c r="D284" s="722" t="s">
        <v>7733</v>
      </c>
      <c r="E284" s="730">
        <v>500000</v>
      </c>
      <c r="F284" s="712"/>
      <c r="G284" s="714">
        <f t="shared" si="11"/>
        <v>7817634</v>
      </c>
      <c r="H284" s="725"/>
      <c r="I284" s="710">
        <v>45471</v>
      </c>
      <c r="J284" s="716"/>
      <c r="K284" s="716"/>
      <c r="L284" s="722" t="s">
        <v>7883</v>
      </c>
      <c r="M284" s="714">
        <v>100000</v>
      </c>
      <c r="N284" s="712"/>
      <c r="O284" s="714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10">
        <v>45472</v>
      </c>
      <c r="B285" s="716"/>
      <c r="C285" s="716"/>
      <c r="D285" s="722" t="s">
        <v>7873</v>
      </c>
      <c r="E285" s="730">
        <v>25000</v>
      </c>
      <c r="F285" s="712"/>
      <c r="G285" s="714">
        <f t="shared" si="11"/>
        <v>7792634</v>
      </c>
      <c r="H285" s="725"/>
      <c r="I285" s="710">
        <v>45471</v>
      </c>
      <c r="J285" s="716"/>
      <c r="K285" s="716"/>
      <c r="L285" s="724" t="s">
        <v>7197</v>
      </c>
      <c r="M285" s="750">
        <v>66000</v>
      </c>
      <c r="N285" s="712"/>
      <c r="O285" s="714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10">
        <v>45472</v>
      </c>
      <c r="B286" s="716"/>
      <c r="C286" s="716"/>
      <c r="D286" s="722" t="s">
        <v>7885</v>
      </c>
      <c r="E286" s="730">
        <v>300000</v>
      </c>
      <c r="F286" s="712"/>
      <c r="G286" s="714">
        <f t="shared" si="11"/>
        <v>7492634</v>
      </c>
      <c r="H286" s="725"/>
      <c r="I286" s="710">
        <v>45472</v>
      </c>
      <c r="J286" s="716"/>
      <c r="K286" s="716"/>
      <c r="L286" s="722" t="s">
        <v>7890</v>
      </c>
      <c r="M286" s="714">
        <v>50000</v>
      </c>
      <c r="N286" s="712"/>
      <c r="O286" s="714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10">
        <v>45472</v>
      </c>
      <c r="B287" s="716"/>
      <c r="C287" s="716"/>
      <c r="D287" s="722" t="s">
        <v>7472</v>
      </c>
      <c r="E287" s="712"/>
      <c r="F287" s="712">
        <v>10400000</v>
      </c>
      <c r="G287" s="714">
        <f t="shared" si="11"/>
        <v>17892634</v>
      </c>
      <c r="H287" s="725"/>
      <c r="I287" s="710">
        <v>45472</v>
      </c>
      <c r="J287" s="716"/>
      <c r="K287" s="716"/>
      <c r="L287" s="722" t="s">
        <v>7522</v>
      </c>
      <c r="M287" s="714"/>
      <c r="N287" s="712">
        <v>1421846</v>
      </c>
      <c r="O287" s="714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10">
        <v>45472</v>
      </c>
      <c r="B288" s="716"/>
      <c r="C288" s="716"/>
      <c r="D288" s="724" t="s">
        <v>7197</v>
      </c>
      <c r="E288" s="730">
        <v>104000</v>
      </c>
      <c r="F288" s="712"/>
      <c r="G288" s="714">
        <f t="shared" si="11"/>
        <v>17788634</v>
      </c>
      <c r="H288" s="725"/>
      <c r="I288" s="710">
        <v>45472</v>
      </c>
      <c r="J288" s="716"/>
      <c r="K288" s="716"/>
      <c r="L288" s="724" t="s">
        <v>7197</v>
      </c>
      <c r="M288" s="750">
        <v>14000</v>
      </c>
      <c r="N288" s="712"/>
      <c r="O288" s="714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10">
        <v>45474</v>
      </c>
      <c r="B289" s="716"/>
      <c r="C289" s="716"/>
      <c r="D289" s="722" t="s">
        <v>7859</v>
      </c>
      <c r="E289" s="730">
        <v>443500</v>
      </c>
      <c r="F289" s="712"/>
      <c r="G289" s="714">
        <f t="shared" si="11"/>
        <v>17345134</v>
      </c>
      <c r="H289" s="725"/>
      <c r="I289" s="710">
        <v>45472</v>
      </c>
      <c r="J289" s="716"/>
      <c r="K289" s="716"/>
      <c r="L289" s="722" t="s">
        <v>7891</v>
      </c>
      <c r="M289" s="714">
        <v>40000</v>
      </c>
      <c r="N289" s="712"/>
      <c r="O289" s="714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10">
        <v>45474</v>
      </c>
      <c r="B290" s="716"/>
      <c r="C290" s="716"/>
      <c r="D290" s="722" t="s">
        <v>7893</v>
      </c>
      <c r="E290" s="730">
        <v>400000</v>
      </c>
      <c r="F290" s="712"/>
      <c r="G290" s="714">
        <f t="shared" si="11"/>
        <v>16945134</v>
      </c>
      <c r="H290" s="725"/>
      <c r="I290" s="710">
        <v>45472</v>
      </c>
      <c r="J290" s="716"/>
      <c r="K290" s="716"/>
      <c r="L290" s="722" t="s">
        <v>7892</v>
      </c>
      <c r="M290" s="714">
        <v>10000</v>
      </c>
      <c r="N290" s="712"/>
      <c r="O290" s="714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10">
        <v>45474</v>
      </c>
      <c r="B291" s="716"/>
      <c r="C291" s="716"/>
      <c r="D291" s="722" t="s">
        <v>7894</v>
      </c>
      <c r="E291" s="730">
        <v>450000</v>
      </c>
      <c r="F291" s="712"/>
      <c r="G291" s="714">
        <f t="shared" si="11"/>
        <v>16495134</v>
      </c>
      <c r="H291" s="725"/>
      <c r="I291" s="710">
        <v>45474</v>
      </c>
      <c r="J291" s="716"/>
      <c r="K291" s="716"/>
      <c r="L291" s="722" t="s">
        <v>7913</v>
      </c>
      <c r="M291" s="714">
        <v>100000</v>
      </c>
      <c r="N291" s="712"/>
      <c r="O291" s="714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10">
        <v>45475</v>
      </c>
      <c r="B292" s="716"/>
      <c r="C292" s="716"/>
      <c r="D292" s="722" t="s">
        <v>7898</v>
      </c>
      <c r="E292" s="730">
        <v>500000</v>
      </c>
      <c r="F292" s="712"/>
      <c r="G292" s="714">
        <f t="shared" si="11"/>
        <v>15995134</v>
      </c>
      <c r="H292" s="725"/>
      <c r="I292" s="710">
        <v>45474</v>
      </c>
      <c r="J292" s="716"/>
      <c r="K292" s="716"/>
      <c r="L292" s="722" t="s">
        <v>7726</v>
      </c>
      <c r="M292" s="714">
        <v>1300000</v>
      </c>
      <c r="N292" s="712"/>
      <c r="O292" s="714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10">
        <v>45475</v>
      </c>
      <c r="B293" s="716"/>
      <c r="C293" s="716"/>
      <c r="D293" s="722" t="s">
        <v>7899</v>
      </c>
      <c r="E293" s="730">
        <v>350000</v>
      </c>
      <c r="F293" s="712"/>
      <c r="G293" s="714">
        <f t="shared" si="11"/>
        <v>15645134</v>
      </c>
      <c r="H293" s="725"/>
      <c r="I293" s="710">
        <v>45474</v>
      </c>
      <c r="J293" s="716"/>
      <c r="K293" s="716"/>
      <c r="L293" s="722" t="s">
        <v>7912</v>
      </c>
      <c r="M293" s="714">
        <v>1500000</v>
      </c>
      <c r="N293" s="712"/>
      <c r="O293" s="714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10">
        <v>45475</v>
      </c>
      <c r="B294" s="716"/>
      <c r="C294" s="716"/>
      <c r="D294" s="722" t="s">
        <v>7510</v>
      </c>
      <c r="E294" s="730">
        <v>800000</v>
      </c>
      <c r="F294" s="712"/>
      <c r="G294" s="714">
        <f t="shared" si="11"/>
        <v>14845134</v>
      </c>
      <c r="H294" s="725"/>
      <c r="I294" s="710">
        <v>45475</v>
      </c>
      <c r="J294" s="716"/>
      <c r="K294" s="716"/>
      <c r="L294" s="722" t="s">
        <v>7900</v>
      </c>
      <c r="M294" s="714">
        <v>25000</v>
      </c>
      <c r="N294" s="712"/>
      <c r="O294" s="714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10">
        <v>45475</v>
      </c>
      <c r="B295" s="716"/>
      <c r="C295" s="716"/>
      <c r="D295" s="722" t="s">
        <v>7903</v>
      </c>
      <c r="E295" s="730">
        <v>4500</v>
      </c>
      <c r="F295" s="712"/>
      <c r="G295" s="714">
        <f t="shared" si="11"/>
        <v>14840634</v>
      </c>
      <c r="H295" s="725"/>
      <c r="I295" s="710">
        <v>45475</v>
      </c>
      <c r="J295" s="716"/>
      <c r="K295" s="716"/>
      <c r="L295" s="722" t="s">
        <v>7901</v>
      </c>
      <c r="M295" s="714">
        <v>30000</v>
      </c>
      <c r="N295" s="712"/>
      <c r="O295" s="714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10">
        <v>45477</v>
      </c>
      <c r="B296" s="716"/>
      <c r="C296" s="716"/>
      <c r="D296" s="722" t="s">
        <v>7874</v>
      </c>
      <c r="E296" s="730">
        <v>75750</v>
      </c>
      <c r="F296" s="712"/>
      <c r="G296" s="714">
        <f t="shared" si="11"/>
        <v>14764884</v>
      </c>
      <c r="H296" s="725"/>
      <c r="I296" s="710">
        <v>45476</v>
      </c>
      <c r="J296" s="716"/>
      <c r="K296" s="716"/>
      <c r="L296" s="722" t="s">
        <v>7902</v>
      </c>
      <c r="M296" s="714">
        <v>150000</v>
      </c>
      <c r="N296" s="712"/>
      <c r="O296" s="714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10">
        <v>45477</v>
      </c>
      <c r="B297" s="716"/>
      <c r="C297" s="716"/>
      <c r="D297" s="722" t="s">
        <v>7510</v>
      </c>
      <c r="E297" s="730">
        <v>1000000</v>
      </c>
      <c r="F297" s="712"/>
      <c r="G297" s="714">
        <f t="shared" si="11"/>
        <v>13764884</v>
      </c>
      <c r="H297" s="725"/>
      <c r="I297" s="710">
        <v>45476</v>
      </c>
      <c r="J297" s="716"/>
      <c r="K297" s="716"/>
      <c r="L297" s="722" t="s">
        <v>7904</v>
      </c>
      <c r="M297" s="714">
        <v>98000</v>
      </c>
      <c r="N297" s="712"/>
      <c r="O297" s="714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10">
        <v>45478</v>
      </c>
      <c r="B298" s="716"/>
      <c r="C298" s="716"/>
      <c r="D298" s="722" t="s">
        <v>7873</v>
      </c>
      <c r="E298" s="730">
        <v>50000</v>
      </c>
      <c r="F298" s="712"/>
      <c r="G298" s="714">
        <f t="shared" si="11"/>
        <v>13714884</v>
      </c>
      <c r="H298" s="725"/>
      <c r="I298" s="710">
        <v>45476</v>
      </c>
      <c r="J298" s="716"/>
      <c r="K298" s="716"/>
      <c r="L298" s="722" t="s">
        <v>7905</v>
      </c>
      <c r="M298" s="714">
        <v>105000</v>
      </c>
      <c r="N298" s="712"/>
      <c r="O298" s="714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10">
        <v>45478</v>
      </c>
      <c r="B299" s="716"/>
      <c r="C299" s="716"/>
      <c r="D299" s="722" t="s">
        <v>7379</v>
      </c>
      <c r="E299" s="730">
        <v>1175000</v>
      </c>
      <c r="F299" s="712"/>
      <c r="G299" s="714">
        <f t="shared" si="11"/>
        <v>12539884</v>
      </c>
      <c r="H299" s="725"/>
      <c r="I299" s="710">
        <v>45477</v>
      </c>
      <c r="J299" s="716"/>
      <c r="K299" s="716"/>
      <c r="L299" s="722" t="s">
        <v>7906</v>
      </c>
      <c r="M299" s="714">
        <v>500000</v>
      </c>
      <c r="N299" s="712"/>
      <c r="O299" s="714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10">
        <v>45481</v>
      </c>
      <c r="B300" s="716"/>
      <c r="C300" s="716"/>
      <c r="D300" s="722" t="s">
        <v>7873</v>
      </c>
      <c r="E300" s="730">
        <v>45000</v>
      </c>
      <c r="F300" s="712"/>
      <c r="G300" s="714">
        <f t="shared" si="11"/>
        <v>12494884</v>
      </c>
      <c r="H300" s="725"/>
      <c r="I300" s="710">
        <v>45477</v>
      </c>
      <c r="J300" s="716"/>
      <c r="K300" s="716"/>
      <c r="L300" s="722" t="s">
        <v>7907</v>
      </c>
      <c r="M300" s="714">
        <v>200000</v>
      </c>
      <c r="N300" s="712"/>
      <c r="O300" s="714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10">
        <v>45481</v>
      </c>
      <c r="B301" s="716"/>
      <c r="C301" s="716"/>
      <c r="D301" s="722" t="s">
        <v>7917</v>
      </c>
      <c r="E301" s="730">
        <v>105000</v>
      </c>
      <c r="F301" s="712"/>
      <c r="G301" s="714">
        <f t="shared" si="11"/>
        <v>12389884</v>
      </c>
      <c r="H301" s="725"/>
      <c r="I301" s="710">
        <v>45478</v>
      </c>
      <c r="J301" s="716"/>
      <c r="K301" s="716"/>
      <c r="L301" s="722" t="s">
        <v>7906</v>
      </c>
      <c r="M301" s="714">
        <v>300000</v>
      </c>
      <c r="N301" s="712"/>
      <c r="O301" s="714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10">
        <v>45482</v>
      </c>
      <c r="B302" s="716"/>
      <c r="C302" s="716"/>
      <c r="D302" s="722" t="s">
        <v>7919</v>
      </c>
      <c r="E302" s="730">
        <v>98400</v>
      </c>
      <c r="F302" s="712"/>
      <c r="G302" s="714">
        <f t="shared" si="11"/>
        <v>12291484</v>
      </c>
      <c r="H302" s="725"/>
      <c r="I302" s="710">
        <v>45478</v>
      </c>
      <c r="J302" s="716"/>
      <c r="K302" s="716"/>
      <c r="L302" s="722" t="s">
        <v>7906</v>
      </c>
      <c r="M302" s="714">
        <v>100000</v>
      </c>
      <c r="N302" s="712"/>
      <c r="O302" s="714">
        <f t="shared" ref="O302:O390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10">
        <v>45483</v>
      </c>
      <c r="B303" s="716"/>
      <c r="C303" s="716"/>
      <c r="D303" s="722" t="s">
        <v>7873</v>
      </c>
      <c r="E303" s="730">
        <v>100000</v>
      </c>
      <c r="F303" s="712"/>
      <c r="G303" s="714">
        <f t="shared" si="11"/>
        <v>12191484</v>
      </c>
      <c r="H303" s="725"/>
      <c r="I303" s="710">
        <v>45478</v>
      </c>
      <c r="J303" s="716"/>
      <c r="K303" s="716"/>
      <c r="L303" s="722" t="s">
        <v>7908</v>
      </c>
      <c r="M303" s="714">
        <v>200000</v>
      </c>
      <c r="N303" s="712"/>
      <c r="O303" s="714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10">
        <v>45483</v>
      </c>
      <c r="B304" s="716"/>
      <c r="C304" s="716"/>
      <c r="D304" s="722" t="s">
        <v>7921</v>
      </c>
      <c r="E304" s="730">
        <v>34140</v>
      </c>
      <c r="F304" s="712"/>
      <c r="G304" s="714">
        <f t="shared" si="11"/>
        <v>12157344</v>
      </c>
      <c r="H304" s="725"/>
      <c r="I304" s="710">
        <v>45478</v>
      </c>
      <c r="J304" s="716"/>
      <c r="K304" s="716"/>
      <c r="L304" s="722" t="s">
        <v>7909</v>
      </c>
      <c r="M304" s="714">
        <v>115000</v>
      </c>
      <c r="N304" s="712"/>
      <c r="O304" s="714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10">
        <v>45485</v>
      </c>
      <c r="B305" s="716"/>
      <c r="C305" s="716"/>
      <c r="D305" s="722" t="s">
        <v>7871</v>
      </c>
      <c r="E305" s="730">
        <v>105000</v>
      </c>
      <c r="F305" s="712"/>
      <c r="G305" s="714">
        <f t="shared" si="11"/>
        <v>12052344</v>
      </c>
      <c r="H305" s="725"/>
      <c r="I305" s="710">
        <v>45480</v>
      </c>
      <c r="J305" s="716"/>
      <c r="K305" s="716"/>
      <c r="L305" s="722" t="s">
        <v>7910</v>
      </c>
      <c r="M305" s="714">
        <v>949640</v>
      </c>
      <c r="N305" s="712"/>
      <c r="O305" s="714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10">
        <v>45485</v>
      </c>
      <c r="B306" s="716"/>
      <c r="C306" s="716"/>
      <c r="D306" s="722" t="s">
        <v>7874</v>
      </c>
      <c r="E306" s="730">
        <v>100000</v>
      </c>
      <c r="F306" s="712"/>
      <c r="G306" s="714">
        <f t="shared" si="11"/>
        <v>11952344</v>
      </c>
      <c r="H306" s="725"/>
      <c r="I306" s="710">
        <v>45481</v>
      </c>
      <c r="J306" s="716"/>
      <c r="K306" s="716"/>
      <c r="L306" s="722" t="s">
        <v>7916</v>
      </c>
      <c r="M306" s="714">
        <v>14500</v>
      </c>
      <c r="N306" s="712"/>
      <c r="O306" s="714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10">
        <v>45485</v>
      </c>
      <c r="B307" s="716"/>
      <c r="C307" s="716"/>
      <c r="D307" s="722" t="s">
        <v>7924</v>
      </c>
      <c r="E307" s="730">
        <v>1000000</v>
      </c>
      <c r="F307" s="712"/>
      <c r="G307" s="714">
        <f t="shared" si="11"/>
        <v>10952344</v>
      </c>
      <c r="H307" s="725"/>
      <c r="I307" s="710">
        <v>45481</v>
      </c>
      <c r="J307" s="716"/>
      <c r="K307" s="716"/>
      <c r="L307" s="722" t="s">
        <v>7769</v>
      </c>
      <c r="M307" s="714"/>
      <c r="N307" s="712">
        <v>1793332</v>
      </c>
      <c r="O307" s="714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10">
        <v>45486</v>
      </c>
      <c r="B308" s="716"/>
      <c r="C308" s="716"/>
      <c r="D308" s="722" t="s">
        <v>7926</v>
      </c>
      <c r="E308" s="730">
        <v>252500</v>
      </c>
      <c r="F308" s="712"/>
      <c r="G308" s="714">
        <f t="shared" si="11"/>
        <v>10699844</v>
      </c>
      <c r="H308" s="725"/>
      <c r="I308" s="710">
        <v>45481</v>
      </c>
      <c r="J308" s="716"/>
      <c r="K308" s="716"/>
      <c r="L308" s="724" t="s">
        <v>7197</v>
      </c>
      <c r="M308" s="750">
        <v>17000</v>
      </c>
      <c r="N308" s="712"/>
      <c r="O308" s="714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10">
        <v>45486</v>
      </c>
      <c r="B309" s="716"/>
      <c r="C309" s="716"/>
      <c r="D309" s="722" t="s">
        <v>7873</v>
      </c>
      <c r="E309" s="730">
        <v>50000</v>
      </c>
      <c r="F309" s="712"/>
      <c r="G309" s="714">
        <f t="shared" si="11"/>
        <v>10649844</v>
      </c>
      <c r="H309" s="725"/>
      <c r="I309" s="710">
        <v>45482</v>
      </c>
      <c r="J309" s="716"/>
      <c r="K309" s="716"/>
      <c r="L309" s="722" t="s">
        <v>7918</v>
      </c>
      <c r="M309" s="714">
        <v>25000</v>
      </c>
      <c r="N309" s="712"/>
      <c r="O309" s="714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10">
        <v>45486</v>
      </c>
      <c r="B310" s="716"/>
      <c r="C310" s="716"/>
      <c r="D310" s="722" t="s">
        <v>7927</v>
      </c>
      <c r="E310" s="730">
        <v>50000</v>
      </c>
      <c r="F310" s="712"/>
      <c r="G310" s="714">
        <f t="shared" si="11"/>
        <v>10599844</v>
      </c>
      <c r="H310" s="725"/>
      <c r="I310" s="710">
        <v>45483</v>
      </c>
      <c r="J310" s="716"/>
      <c r="K310" s="716"/>
      <c r="L310" s="722" t="s">
        <v>7922</v>
      </c>
      <c r="M310" s="714">
        <v>145000</v>
      </c>
      <c r="N310" s="712"/>
      <c r="O310" s="714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10">
        <v>45495</v>
      </c>
      <c r="B311" s="716"/>
      <c r="C311" s="716"/>
      <c r="D311" s="722" t="s">
        <v>7510</v>
      </c>
      <c r="E311" s="730">
        <v>1000000</v>
      </c>
      <c r="F311" s="712"/>
      <c r="G311" s="714">
        <f t="shared" si="11"/>
        <v>9599844</v>
      </c>
      <c r="H311" s="725"/>
      <c r="I311" s="710">
        <v>45484</v>
      </c>
      <c r="J311" s="716"/>
      <c r="K311" s="716"/>
      <c r="L311" s="722" t="s">
        <v>7923</v>
      </c>
      <c r="M311" s="714">
        <v>214000</v>
      </c>
      <c r="N311" s="712"/>
      <c r="O311" s="714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10">
        <v>45497</v>
      </c>
      <c r="B312" s="716"/>
      <c r="C312" s="716"/>
      <c r="D312" s="722" t="s">
        <v>7379</v>
      </c>
      <c r="E312" s="730">
        <v>1147000</v>
      </c>
      <c r="F312" s="712"/>
      <c r="G312" s="714">
        <f t="shared" si="11"/>
        <v>8452844</v>
      </c>
      <c r="H312" s="725"/>
      <c r="I312" s="710">
        <v>45485</v>
      </c>
      <c r="J312" s="716"/>
      <c r="K312" s="716"/>
      <c r="L312" s="722" t="s">
        <v>7905</v>
      </c>
      <c r="M312" s="714">
        <v>100000</v>
      </c>
      <c r="N312" s="712"/>
      <c r="O312" s="714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10">
        <v>45497</v>
      </c>
      <c r="B313" s="716"/>
      <c r="C313" s="716"/>
      <c r="D313" s="722" t="s">
        <v>7871</v>
      </c>
      <c r="E313" s="712">
        <v>105000</v>
      </c>
      <c r="F313" s="712"/>
      <c r="G313" s="714">
        <f t="shared" si="11"/>
        <v>8347844</v>
      </c>
      <c r="H313" s="725"/>
      <c r="I313" s="710">
        <v>45486</v>
      </c>
      <c r="J313" s="716"/>
      <c r="K313" s="716"/>
      <c r="L313" s="722" t="s">
        <v>7616</v>
      </c>
      <c r="M313" s="714">
        <v>85000</v>
      </c>
      <c r="N313" s="712"/>
      <c r="O313" s="714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10">
        <v>45500</v>
      </c>
      <c r="B314" s="716"/>
      <c r="C314" s="716"/>
      <c r="D314" s="722" t="s">
        <v>7961</v>
      </c>
      <c r="E314" s="712">
        <v>600000</v>
      </c>
      <c r="F314" s="712"/>
      <c r="G314" s="714">
        <f t="shared" si="11"/>
        <v>7747844</v>
      </c>
      <c r="H314" s="725"/>
      <c r="I314" s="710">
        <v>45486</v>
      </c>
      <c r="J314" s="716"/>
      <c r="K314" s="716"/>
      <c r="L314" s="722" t="s">
        <v>7925</v>
      </c>
      <c r="M314" s="714">
        <v>75000</v>
      </c>
      <c r="N314" s="712"/>
      <c r="O314" s="714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10">
        <v>45502</v>
      </c>
      <c r="B315" s="716"/>
      <c r="C315" s="716"/>
      <c r="D315" s="722" t="s">
        <v>7873</v>
      </c>
      <c r="E315" s="712">
        <v>50000</v>
      </c>
      <c r="F315" s="712"/>
      <c r="G315" s="714">
        <f t="shared" si="11"/>
        <v>7697844</v>
      </c>
      <c r="H315" s="725"/>
      <c r="I315" s="710">
        <v>45486</v>
      </c>
      <c r="J315" s="716"/>
      <c r="K315" s="716"/>
      <c r="L315" s="722" t="s">
        <v>7930</v>
      </c>
      <c r="M315" s="714">
        <v>90000</v>
      </c>
      <c r="N315" s="712"/>
      <c r="O315" s="714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10">
        <v>45503</v>
      </c>
      <c r="B316" s="716"/>
      <c r="C316" s="716"/>
      <c r="D316" s="722" t="s">
        <v>7962</v>
      </c>
      <c r="E316" s="712">
        <v>1000000</v>
      </c>
      <c r="F316" s="712"/>
      <c r="G316" s="714">
        <f t="shared" si="11"/>
        <v>6697844</v>
      </c>
      <c r="H316" s="725"/>
      <c r="I316" s="710">
        <v>45486</v>
      </c>
      <c r="J316" s="716"/>
      <c r="K316" s="716"/>
      <c r="L316" s="722" t="s">
        <v>7931</v>
      </c>
      <c r="M316" s="714">
        <v>80000</v>
      </c>
      <c r="N316" s="712"/>
      <c r="O316" s="714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10">
        <v>45504</v>
      </c>
      <c r="B317" s="716"/>
      <c r="C317" s="716"/>
      <c r="D317" s="722" t="s">
        <v>7510</v>
      </c>
      <c r="E317" s="712">
        <v>800000</v>
      </c>
      <c r="F317" s="712"/>
      <c r="G317" s="714">
        <f t="shared" si="11"/>
        <v>5897844</v>
      </c>
      <c r="H317" s="725"/>
      <c r="I317" s="710">
        <v>45487</v>
      </c>
      <c r="J317" s="716"/>
      <c r="K317" s="716"/>
      <c r="L317" s="722" t="s">
        <v>7932</v>
      </c>
      <c r="M317" s="714">
        <v>235000</v>
      </c>
      <c r="N317" s="712"/>
      <c r="O317" s="714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10">
        <v>45504</v>
      </c>
      <c r="B318" s="716"/>
      <c r="C318" s="716"/>
      <c r="D318" s="722" t="s">
        <v>7967</v>
      </c>
      <c r="E318" s="712">
        <v>500000</v>
      </c>
      <c r="F318" s="712"/>
      <c r="G318" s="714">
        <f t="shared" si="11"/>
        <v>5397844</v>
      </c>
      <c r="H318" s="725"/>
      <c r="I318" s="710">
        <v>45488</v>
      </c>
      <c r="J318" s="716"/>
      <c r="K318" s="716"/>
      <c r="L318" s="722" t="s">
        <v>7913</v>
      </c>
      <c r="M318" s="714">
        <v>50000</v>
      </c>
      <c r="N318" s="712"/>
      <c r="O318" s="714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10">
        <v>45504</v>
      </c>
      <c r="B319" s="716"/>
      <c r="C319" s="716"/>
      <c r="D319" s="722" t="s">
        <v>8010</v>
      </c>
      <c r="E319" s="712">
        <v>730000</v>
      </c>
      <c r="F319" s="712"/>
      <c r="G319" s="714">
        <f t="shared" si="11"/>
        <v>4667844</v>
      </c>
      <c r="H319" s="725"/>
      <c r="I319" s="710">
        <v>45488</v>
      </c>
      <c r="J319" s="716"/>
      <c r="K319" s="716"/>
      <c r="L319" s="722" t="s">
        <v>7933</v>
      </c>
      <c r="M319" s="714">
        <v>54750</v>
      </c>
      <c r="N319" s="712"/>
      <c r="O319" s="714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10">
        <v>45504</v>
      </c>
      <c r="B320" s="716"/>
      <c r="C320" s="716"/>
      <c r="D320" s="722" t="s">
        <v>8010</v>
      </c>
      <c r="E320" s="712">
        <v>690000</v>
      </c>
      <c r="F320" s="712"/>
      <c r="G320" s="714">
        <f t="shared" si="11"/>
        <v>3977844</v>
      </c>
      <c r="H320" s="725"/>
      <c r="I320" s="710">
        <v>45488</v>
      </c>
      <c r="J320" s="716"/>
      <c r="K320" s="716"/>
      <c r="L320" s="722" t="s">
        <v>7934</v>
      </c>
      <c r="M320" s="714">
        <v>20000</v>
      </c>
      <c r="N320" s="712"/>
      <c r="O320" s="714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10">
        <v>45504</v>
      </c>
      <c r="B321" s="716"/>
      <c r="C321" s="716"/>
      <c r="D321" s="722" t="s">
        <v>8010</v>
      </c>
      <c r="E321" s="712">
        <v>400000</v>
      </c>
      <c r="F321" s="712"/>
      <c r="G321" s="714">
        <f t="shared" si="11"/>
        <v>3577844</v>
      </c>
      <c r="H321" s="725"/>
      <c r="I321" s="710">
        <v>45488</v>
      </c>
      <c r="J321" s="716"/>
      <c r="K321" s="716"/>
      <c r="L321" s="722" t="s">
        <v>7935</v>
      </c>
      <c r="M321" s="714">
        <v>25000</v>
      </c>
      <c r="N321" s="712"/>
      <c r="O321" s="714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10">
        <v>45504</v>
      </c>
      <c r="B322" s="716"/>
      <c r="C322" s="716"/>
      <c r="D322" s="722" t="s">
        <v>8010</v>
      </c>
      <c r="E322" s="712">
        <v>680000</v>
      </c>
      <c r="F322" s="712"/>
      <c r="G322" s="714">
        <f t="shared" si="11"/>
        <v>2897844</v>
      </c>
      <c r="H322" s="725"/>
      <c r="I322" s="710">
        <v>45488</v>
      </c>
      <c r="J322" s="716"/>
      <c r="K322" s="716"/>
      <c r="L322" s="722" t="s">
        <v>7936</v>
      </c>
      <c r="M322" s="714">
        <v>100000</v>
      </c>
      <c r="N322" s="712"/>
      <c r="O322" s="714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10">
        <v>45509</v>
      </c>
      <c r="B323" s="716"/>
      <c r="C323" s="716"/>
      <c r="D323" s="722" t="s">
        <v>7379</v>
      </c>
      <c r="E323" s="712">
        <v>500000</v>
      </c>
      <c r="F323" s="712"/>
      <c r="G323" s="714">
        <f t="shared" si="11"/>
        <v>2397844</v>
      </c>
      <c r="H323" s="725"/>
      <c r="I323" s="710">
        <v>45492</v>
      </c>
      <c r="J323" s="716"/>
      <c r="K323" s="716"/>
      <c r="L323" s="722" t="s">
        <v>7937</v>
      </c>
      <c r="M323" s="714">
        <v>760000</v>
      </c>
      <c r="N323" s="712"/>
      <c r="O323" s="714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10">
        <v>45509</v>
      </c>
      <c r="B324" s="716"/>
      <c r="C324" s="716"/>
      <c r="D324" s="722" t="s">
        <v>7510</v>
      </c>
      <c r="E324" s="712">
        <v>1350000</v>
      </c>
      <c r="F324" s="712"/>
      <c r="G324" s="714">
        <f t="shared" si="11"/>
        <v>1047844</v>
      </c>
      <c r="H324" s="725"/>
      <c r="I324" s="710">
        <v>45492</v>
      </c>
      <c r="J324" s="716"/>
      <c r="K324" s="716"/>
      <c r="L324" s="722" t="s">
        <v>7913</v>
      </c>
      <c r="M324" s="714">
        <v>25000</v>
      </c>
      <c r="N324" s="712"/>
      <c r="O324" s="714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10">
        <v>45509</v>
      </c>
      <c r="B325" s="716"/>
      <c r="C325" s="716" t="s">
        <v>1935</v>
      </c>
      <c r="D325" s="722" t="s">
        <v>7983</v>
      </c>
      <c r="E325" s="712">
        <v>85600</v>
      </c>
      <c r="F325" s="712"/>
      <c r="G325" s="714">
        <f t="shared" si="11"/>
        <v>962244</v>
      </c>
      <c r="H325" s="725"/>
      <c r="I325" s="710">
        <v>45495</v>
      </c>
      <c r="J325" s="716"/>
      <c r="K325" s="716"/>
      <c r="L325" s="722" t="s">
        <v>7938</v>
      </c>
      <c r="M325" s="714">
        <v>400000</v>
      </c>
      <c r="N325" s="712"/>
      <c r="O325" s="714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10">
        <v>45510</v>
      </c>
      <c r="B326" s="716"/>
      <c r="C326" s="716" t="s">
        <v>8011</v>
      </c>
      <c r="D326" s="722" t="s">
        <v>7510</v>
      </c>
      <c r="E326" s="712">
        <v>200000</v>
      </c>
      <c r="F326" s="712"/>
      <c r="G326" s="714">
        <f t="shared" si="11"/>
        <v>762244</v>
      </c>
      <c r="H326" s="725"/>
      <c r="I326" s="710">
        <v>45495</v>
      </c>
      <c r="J326" s="716"/>
      <c r="K326" s="716"/>
      <c r="L326" s="722" t="s">
        <v>7939</v>
      </c>
      <c r="M326" s="714">
        <v>10000</v>
      </c>
      <c r="N326" s="712"/>
      <c r="O326" s="714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10">
        <v>45510</v>
      </c>
      <c r="B327" s="742"/>
      <c r="C327" s="716" t="s">
        <v>8011</v>
      </c>
      <c r="D327" s="722" t="s">
        <v>7510</v>
      </c>
      <c r="E327" s="712">
        <v>762250</v>
      </c>
      <c r="F327" s="712"/>
      <c r="G327" s="714">
        <v>0</v>
      </c>
      <c r="H327" s="725"/>
      <c r="I327" s="710">
        <v>45495</v>
      </c>
      <c r="J327" s="716"/>
      <c r="K327" s="716"/>
      <c r="L327" s="722" t="s">
        <v>7940</v>
      </c>
      <c r="M327" s="714">
        <v>50000</v>
      </c>
      <c r="N327" s="712"/>
      <c r="O327" s="714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10">
        <v>45513</v>
      </c>
      <c r="B328" s="716"/>
      <c r="C328" s="716"/>
      <c r="D328" s="722" t="s">
        <v>7978</v>
      </c>
      <c r="E328" s="712"/>
      <c r="F328" s="712">
        <v>926500</v>
      </c>
      <c r="G328" s="714">
        <f t="shared" si="11"/>
        <v>926500</v>
      </c>
      <c r="H328" s="725"/>
      <c r="I328" s="710">
        <v>45496</v>
      </c>
      <c r="J328" s="716"/>
      <c r="K328" s="716"/>
      <c r="L328" s="722" t="s">
        <v>7935</v>
      </c>
      <c r="M328" s="714">
        <v>25000</v>
      </c>
      <c r="N328" s="712"/>
      <c r="O328" s="714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10">
        <v>45513</v>
      </c>
      <c r="B329" s="716"/>
      <c r="C329" s="716"/>
      <c r="D329" s="722" t="s">
        <v>7979</v>
      </c>
      <c r="E329" s="712"/>
      <c r="F329" s="712">
        <v>2000000</v>
      </c>
      <c r="G329" s="714">
        <f t="shared" si="11"/>
        <v>2926500</v>
      </c>
      <c r="H329" s="725"/>
      <c r="I329" s="710">
        <v>45496</v>
      </c>
      <c r="J329" s="716"/>
      <c r="K329" s="716"/>
      <c r="L329" s="722" t="s">
        <v>7942</v>
      </c>
      <c r="M329" s="714">
        <v>17000</v>
      </c>
      <c r="N329" s="712"/>
      <c r="O329" s="714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10">
        <v>45513</v>
      </c>
      <c r="B330" s="742"/>
      <c r="C330" s="742"/>
      <c r="D330" s="724" t="s">
        <v>7197</v>
      </c>
      <c r="E330" s="712">
        <v>29265</v>
      </c>
      <c r="F330" s="712"/>
      <c r="G330" s="714">
        <f t="shared" si="11"/>
        <v>2897235</v>
      </c>
      <c r="H330" s="725"/>
      <c r="I330" s="710">
        <v>45497</v>
      </c>
      <c r="J330" s="716"/>
      <c r="K330" s="716"/>
      <c r="L330" s="722" t="s">
        <v>7943</v>
      </c>
      <c r="M330" s="714">
        <v>300000</v>
      </c>
      <c r="N330" s="712"/>
      <c r="O330" s="714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10">
        <v>45513</v>
      </c>
      <c r="B331" s="742"/>
      <c r="C331" s="742"/>
      <c r="D331" s="722" t="s">
        <v>7873</v>
      </c>
      <c r="E331" s="712">
        <v>70000</v>
      </c>
      <c r="F331" s="712"/>
      <c r="G331" s="714">
        <f t="shared" si="11"/>
        <v>2827235</v>
      </c>
      <c r="H331" s="725"/>
      <c r="I331" s="710">
        <v>45497</v>
      </c>
      <c r="J331" s="716"/>
      <c r="K331" s="716"/>
      <c r="L331" s="722" t="s">
        <v>7913</v>
      </c>
      <c r="M331" s="714">
        <v>25000</v>
      </c>
      <c r="N331" s="712"/>
      <c r="O331" s="714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10">
        <v>45513</v>
      </c>
      <c r="B332" s="742" t="s">
        <v>8012</v>
      </c>
      <c r="C332" s="742" t="s">
        <v>8035</v>
      </c>
      <c r="D332" s="722" t="s">
        <v>8034</v>
      </c>
      <c r="E332" s="712">
        <v>32000</v>
      </c>
      <c r="F332" s="712"/>
      <c r="G332" s="714">
        <f t="shared" si="11"/>
        <v>2795235</v>
      </c>
      <c r="H332" s="725"/>
      <c r="I332" s="710">
        <v>45498</v>
      </c>
      <c r="J332" s="716"/>
      <c r="K332" s="716"/>
      <c r="L332" s="722" t="s">
        <v>7944</v>
      </c>
      <c r="M332" s="714">
        <v>375000</v>
      </c>
      <c r="N332" s="712"/>
      <c r="O332" s="714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10">
        <v>45514</v>
      </c>
      <c r="B333" s="742" t="s">
        <v>8042</v>
      </c>
      <c r="C333" s="742"/>
      <c r="D333" s="722" t="s">
        <v>8036</v>
      </c>
      <c r="E333" s="712">
        <v>20000</v>
      </c>
      <c r="F333" s="712"/>
      <c r="G333" s="714">
        <f t="shared" si="11"/>
        <v>2775235</v>
      </c>
      <c r="H333" s="725"/>
      <c r="I333" s="710">
        <v>45499</v>
      </c>
      <c r="J333" s="716"/>
      <c r="K333" s="716"/>
      <c r="L333" s="722" t="s">
        <v>7945</v>
      </c>
      <c r="M333" s="714">
        <v>400000</v>
      </c>
      <c r="N333" s="712"/>
      <c r="O333" s="714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10">
        <v>45514</v>
      </c>
      <c r="B334" s="742" t="s">
        <v>8037</v>
      </c>
      <c r="C334" s="742" t="s">
        <v>8037</v>
      </c>
      <c r="D334" s="722" t="s">
        <v>7510</v>
      </c>
      <c r="E334" s="712">
        <v>500000</v>
      </c>
      <c r="F334" s="712"/>
      <c r="G334" s="714">
        <f t="shared" si="11"/>
        <v>2275235</v>
      </c>
      <c r="H334" s="725"/>
      <c r="I334" s="710">
        <v>45502</v>
      </c>
      <c r="J334" s="716"/>
      <c r="K334" s="716"/>
      <c r="L334" s="722" t="s">
        <v>7913</v>
      </c>
      <c r="M334" s="714">
        <v>25000</v>
      </c>
      <c r="N334" s="712"/>
      <c r="O334" s="714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10">
        <v>45514</v>
      </c>
      <c r="B335" s="742" t="s">
        <v>8042</v>
      </c>
      <c r="C335" s="742" t="s">
        <v>8038</v>
      </c>
      <c r="D335" s="722" t="s">
        <v>8039</v>
      </c>
      <c r="E335" s="712">
        <v>30000</v>
      </c>
      <c r="F335" s="712"/>
      <c r="G335" s="714">
        <f t="shared" si="11"/>
        <v>2245235</v>
      </c>
      <c r="H335" s="725"/>
      <c r="I335" s="710">
        <v>45502</v>
      </c>
      <c r="J335" s="716"/>
      <c r="K335" s="716"/>
      <c r="L335" s="722" t="s">
        <v>7959</v>
      </c>
      <c r="M335" s="714">
        <v>16000</v>
      </c>
      <c r="N335" s="712"/>
      <c r="O335" s="714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10">
        <v>45517</v>
      </c>
      <c r="B336" s="742" t="s">
        <v>8012</v>
      </c>
      <c r="C336" s="742" t="s">
        <v>8035</v>
      </c>
      <c r="D336" s="722" t="s">
        <v>8034</v>
      </c>
      <c r="E336" s="712">
        <v>45000</v>
      </c>
      <c r="F336" s="712"/>
      <c r="G336" s="714">
        <f t="shared" si="11"/>
        <v>2200235</v>
      </c>
      <c r="I336" s="710">
        <v>45502</v>
      </c>
      <c r="J336" s="716"/>
      <c r="K336" s="716"/>
      <c r="L336" s="722" t="s">
        <v>7958</v>
      </c>
      <c r="M336" s="714">
        <v>10750</v>
      </c>
      <c r="N336" s="712"/>
      <c r="O336" s="714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10">
        <v>45519</v>
      </c>
      <c r="B337" s="742" t="s">
        <v>8037</v>
      </c>
      <c r="C337" s="742" t="s">
        <v>8037</v>
      </c>
      <c r="D337" s="722" t="s">
        <v>7510</v>
      </c>
      <c r="E337" s="712">
        <v>850000</v>
      </c>
      <c r="F337" s="712"/>
      <c r="G337" s="714">
        <f t="shared" si="11"/>
        <v>1350235</v>
      </c>
      <c r="I337" s="710">
        <v>45503</v>
      </c>
      <c r="J337" s="716"/>
      <c r="K337" s="716"/>
      <c r="L337" s="722" t="s">
        <v>7960</v>
      </c>
      <c r="M337" s="714">
        <v>20250</v>
      </c>
      <c r="N337" s="712"/>
      <c r="O337" s="714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10">
        <v>45521</v>
      </c>
      <c r="B338" s="742"/>
      <c r="C338" s="742"/>
      <c r="D338" s="722" t="s">
        <v>8082</v>
      </c>
      <c r="E338" s="712"/>
      <c r="F338" s="712">
        <v>6709743</v>
      </c>
      <c r="G338" s="714">
        <f t="shared" si="11"/>
        <v>8059978</v>
      </c>
      <c r="I338" s="710">
        <v>45503</v>
      </c>
      <c r="J338" s="716"/>
      <c r="K338" s="716"/>
      <c r="L338" s="722" t="s">
        <v>7944</v>
      </c>
      <c r="M338" s="714">
        <v>100000</v>
      </c>
      <c r="N338" s="712"/>
      <c r="O338" s="714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10">
        <v>45521</v>
      </c>
      <c r="B339" s="742"/>
      <c r="C339" s="742"/>
      <c r="D339" s="722" t="s">
        <v>7510</v>
      </c>
      <c r="E339" s="712">
        <v>650000</v>
      </c>
      <c r="F339" s="712"/>
      <c r="G339" s="714">
        <f t="shared" si="11"/>
        <v>7409978</v>
      </c>
      <c r="I339" s="710">
        <v>45503</v>
      </c>
      <c r="J339" s="716"/>
      <c r="K339" s="716"/>
      <c r="L339" s="722" t="s">
        <v>7974</v>
      </c>
      <c r="M339" s="714">
        <v>45000</v>
      </c>
      <c r="N339" s="712"/>
      <c r="O339" s="714">
        <f t="shared" si="12"/>
        <v>-7593.3300000000745</v>
      </c>
      <c r="R339" s="12"/>
      <c r="S339" s="568"/>
      <c r="T339" s="339"/>
      <c r="U339" s="339"/>
      <c r="V339" s="507"/>
    </row>
    <row r="340" spans="1:22" ht="24" x14ac:dyDescent="0.25">
      <c r="A340" s="723"/>
      <c r="B340" s="742"/>
      <c r="C340" s="742"/>
      <c r="D340" s="722"/>
      <c r="E340" s="712"/>
      <c r="F340" s="712"/>
      <c r="G340" s="714"/>
      <c r="I340" s="710">
        <v>45503</v>
      </c>
      <c r="J340" s="716"/>
      <c r="K340" s="716"/>
      <c r="L340" s="722" t="s">
        <v>7975</v>
      </c>
      <c r="M340" s="714">
        <v>8800</v>
      </c>
      <c r="N340" s="712"/>
      <c r="O340" s="714">
        <f t="shared" si="12"/>
        <v>-16393.330000000075</v>
      </c>
      <c r="R340" s="12"/>
      <c r="S340" s="568"/>
      <c r="T340" s="339"/>
      <c r="U340" s="339"/>
      <c r="V340" s="507"/>
    </row>
    <row r="341" spans="1:22" x14ac:dyDescent="0.25">
      <c r="A341" s="723"/>
      <c r="B341" s="742"/>
      <c r="C341" s="742"/>
      <c r="D341" s="722"/>
      <c r="E341" s="712"/>
      <c r="F341" s="712"/>
      <c r="G341" s="714"/>
      <c r="I341" s="710">
        <v>45503</v>
      </c>
      <c r="J341" s="716"/>
      <c r="K341" s="716"/>
      <c r="L341" s="722" t="s">
        <v>7976</v>
      </c>
      <c r="M341" s="714">
        <v>20000</v>
      </c>
      <c r="N341" s="712"/>
      <c r="O341" s="714">
        <f t="shared" si="12"/>
        <v>-36393.330000000075</v>
      </c>
      <c r="R341" s="12"/>
      <c r="S341" s="568"/>
      <c r="T341" s="339"/>
      <c r="U341" s="339"/>
      <c r="V341" s="507"/>
    </row>
    <row r="342" spans="1:22" ht="24" x14ac:dyDescent="0.25">
      <c r="A342" s="740"/>
      <c r="B342" s="748"/>
      <c r="C342" s="748"/>
      <c r="D342" s="720"/>
      <c r="E342" s="712"/>
      <c r="F342" s="712"/>
      <c r="G342" s="714"/>
      <c r="I342" s="710">
        <v>45503</v>
      </c>
      <c r="J342" s="716"/>
      <c r="K342" s="716"/>
      <c r="L342" s="722" t="s">
        <v>7977</v>
      </c>
      <c r="M342" s="714">
        <v>142000</v>
      </c>
      <c r="N342" s="712"/>
      <c r="O342" s="714">
        <f t="shared" si="12"/>
        <v>-178393.33000000007</v>
      </c>
      <c r="R342" s="12"/>
      <c r="S342" s="568"/>
      <c r="T342" s="339"/>
      <c r="U342" s="339"/>
      <c r="V342" s="507"/>
    </row>
    <row r="343" spans="1:22" x14ac:dyDescent="0.25">
      <c r="A343" s="740"/>
      <c r="B343" s="748"/>
      <c r="C343" s="748"/>
      <c r="D343" s="720"/>
      <c r="E343" s="712"/>
      <c r="F343" s="712"/>
      <c r="G343" s="714"/>
      <c r="I343" s="710">
        <v>45503</v>
      </c>
      <c r="J343" s="716"/>
      <c r="K343" s="716"/>
      <c r="L343" s="722" t="s">
        <v>7522</v>
      </c>
      <c r="M343" s="714"/>
      <c r="N343" s="712">
        <v>2500000</v>
      </c>
      <c r="O343" s="714">
        <f t="shared" si="12"/>
        <v>2321606.67</v>
      </c>
      <c r="R343" s="12"/>
      <c r="S343" s="568"/>
      <c r="T343" s="339"/>
      <c r="U343" s="339"/>
      <c r="V343" s="507"/>
    </row>
    <row r="344" spans="1:22" x14ac:dyDescent="0.25">
      <c r="A344" s="740"/>
      <c r="B344" s="748"/>
      <c r="C344" s="748"/>
      <c r="D344" s="720"/>
      <c r="E344" s="712"/>
      <c r="F344" s="712"/>
      <c r="G344" s="714"/>
      <c r="I344" s="710">
        <v>45503</v>
      </c>
      <c r="J344" s="716"/>
      <c r="K344" s="716"/>
      <c r="L344" s="724" t="s">
        <v>7197</v>
      </c>
      <c r="M344" s="750">
        <v>25000</v>
      </c>
      <c r="N344" s="712"/>
      <c r="O344" s="714">
        <f t="shared" si="12"/>
        <v>2296606.67</v>
      </c>
      <c r="R344" s="12"/>
      <c r="S344" s="568"/>
      <c r="T344" s="339"/>
      <c r="U344" s="339"/>
      <c r="V344" s="507"/>
    </row>
    <row r="345" spans="1:22" ht="24" x14ac:dyDescent="0.25">
      <c r="A345" s="740"/>
      <c r="B345" s="748"/>
      <c r="C345" s="748"/>
      <c r="D345" s="720"/>
      <c r="E345" s="712"/>
      <c r="F345" s="712"/>
      <c r="G345" s="714"/>
      <c r="I345" s="710">
        <v>45506</v>
      </c>
      <c r="J345" s="716"/>
      <c r="K345" s="716"/>
      <c r="L345" s="722" t="s">
        <v>7913</v>
      </c>
      <c r="M345" s="714">
        <v>50000</v>
      </c>
      <c r="N345" s="712"/>
      <c r="O345" s="714">
        <f t="shared" si="12"/>
        <v>2246606.67</v>
      </c>
      <c r="R345" s="12"/>
      <c r="S345" s="568"/>
      <c r="T345" s="339"/>
      <c r="U345" s="339"/>
      <c r="V345" s="507"/>
    </row>
    <row r="346" spans="1:22" x14ac:dyDescent="0.25">
      <c r="A346" s="740"/>
      <c r="B346" s="748"/>
      <c r="C346" s="748"/>
      <c r="D346" s="720"/>
      <c r="E346" s="712"/>
      <c r="F346" s="712"/>
      <c r="G346" s="714"/>
      <c r="I346" s="710">
        <v>45506</v>
      </c>
      <c r="J346" s="716"/>
      <c r="K346" s="716"/>
      <c r="L346" s="722" t="s">
        <v>7973</v>
      </c>
      <c r="M346" s="714">
        <v>250000</v>
      </c>
      <c r="N346" s="712"/>
      <c r="O346" s="714">
        <f t="shared" si="12"/>
        <v>1996606.67</v>
      </c>
      <c r="R346" s="12"/>
      <c r="S346" s="568"/>
      <c r="T346" s="339"/>
      <c r="U346" s="339"/>
      <c r="V346" s="507"/>
    </row>
    <row r="347" spans="1:22" x14ac:dyDescent="0.25">
      <c r="A347" s="740"/>
      <c r="B347" s="748"/>
      <c r="C347" s="748"/>
      <c r="D347" s="720"/>
      <c r="E347" s="712"/>
      <c r="F347" s="712"/>
      <c r="G347" s="714"/>
      <c r="I347" s="710">
        <v>45506</v>
      </c>
      <c r="J347" s="716"/>
      <c r="K347" s="716"/>
      <c r="L347" s="722" t="s">
        <v>7973</v>
      </c>
      <c r="M347" s="714">
        <v>100000</v>
      </c>
      <c r="N347" s="712"/>
      <c r="O347" s="714">
        <f t="shared" si="12"/>
        <v>1896606.67</v>
      </c>
      <c r="R347" s="12"/>
      <c r="S347" s="568"/>
      <c r="T347" s="339"/>
      <c r="U347" s="339"/>
      <c r="V347" s="507"/>
    </row>
    <row r="348" spans="1:22" x14ac:dyDescent="0.25">
      <c r="A348" s="740"/>
      <c r="B348" s="748"/>
      <c r="C348" s="748"/>
      <c r="D348" s="720"/>
      <c r="E348" s="712"/>
      <c r="F348" s="712"/>
      <c r="G348" s="714"/>
      <c r="I348" s="710">
        <v>45507</v>
      </c>
      <c r="J348" s="716"/>
      <c r="K348" s="716"/>
      <c r="L348" s="722" t="s">
        <v>7973</v>
      </c>
      <c r="M348" s="714">
        <v>200000</v>
      </c>
      <c r="N348" s="712"/>
      <c r="O348" s="714">
        <f t="shared" si="12"/>
        <v>1696606.67</v>
      </c>
      <c r="R348" s="12"/>
      <c r="S348" s="568"/>
      <c r="T348" s="339"/>
      <c r="U348" s="339"/>
      <c r="V348" s="507"/>
    </row>
    <row r="349" spans="1:22" ht="24" x14ac:dyDescent="0.25">
      <c r="A349" s="740"/>
      <c r="B349" s="748"/>
      <c r="C349" s="748"/>
      <c r="D349" s="720"/>
      <c r="E349" s="712"/>
      <c r="F349" s="712"/>
      <c r="G349" s="714"/>
      <c r="I349" s="710">
        <v>45507</v>
      </c>
      <c r="J349" s="716"/>
      <c r="K349" s="716"/>
      <c r="L349" s="722" t="s">
        <v>7980</v>
      </c>
      <c r="M349" s="714">
        <v>9770</v>
      </c>
      <c r="N349" s="712"/>
      <c r="O349" s="714">
        <f t="shared" si="12"/>
        <v>1686836.67</v>
      </c>
      <c r="R349" s="12"/>
      <c r="S349" s="568"/>
      <c r="T349" s="339"/>
      <c r="U349" s="339"/>
      <c r="V349" s="507"/>
    </row>
    <row r="350" spans="1:22" ht="24" x14ac:dyDescent="0.25">
      <c r="A350" s="740"/>
      <c r="B350" s="748"/>
      <c r="C350" s="748"/>
      <c r="D350" s="720"/>
      <c r="E350" s="712"/>
      <c r="F350" s="712"/>
      <c r="G350" s="714"/>
      <c r="I350" s="710">
        <v>45507</v>
      </c>
      <c r="J350" s="716"/>
      <c r="K350" s="716"/>
      <c r="L350" s="722" t="s">
        <v>7981</v>
      </c>
      <c r="M350" s="714">
        <v>51000</v>
      </c>
      <c r="N350" s="712"/>
      <c r="O350" s="714">
        <f t="shared" si="12"/>
        <v>1635836.67</v>
      </c>
      <c r="R350" s="12"/>
      <c r="S350" s="568"/>
      <c r="T350" s="339"/>
      <c r="U350" s="339"/>
      <c r="V350" s="507"/>
    </row>
    <row r="351" spans="1:22" ht="24" x14ac:dyDescent="0.25">
      <c r="A351" s="740"/>
      <c r="B351" s="748"/>
      <c r="C351" s="748"/>
      <c r="D351" s="720"/>
      <c r="E351" s="712"/>
      <c r="F351" s="712"/>
      <c r="G351" s="714"/>
      <c r="I351" s="710">
        <v>45507</v>
      </c>
      <c r="J351" s="716"/>
      <c r="K351" s="716"/>
      <c r="L351" s="722" t="s">
        <v>7982</v>
      </c>
      <c r="M351" s="714">
        <v>48000</v>
      </c>
      <c r="N351" s="712"/>
      <c r="O351" s="714">
        <f t="shared" si="12"/>
        <v>1587836.67</v>
      </c>
      <c r="R351" s="12"/>
      <c r="S351" s="568"/>
      <c r="T351" s="339"/>
      <c r="U351" s="339"/>
      <c r="V351" s="507"/>
    </row>
    <row r="352" spans="1:22" x14ac:dyDescent="0.25">
      <c r="A352" s="740"/>
      <c r="B352" s="748"/>
      <c r="C352" s="748"/>
      <c r="D352" s="720"/>
      <c r="E352" s="712"/>
      <c r="F352" s="712"/>
      <c r="G352" s="714"/>
      <c r="I352" s="710">
        <v>45509</v>
      </c>
      <c r="J352" s="716"/>
      <c r="K352" s="716"/>
      <c r="L352" s="722" t="s">
        <v>7986</v>
      </c>
      <c r="M352" s="714">
        <v>300000</v>
      </c>
      <c r="N352" s="712"/>
      <c r="O352" s="714">
        <f t="shared" si="12"/>
        <v>1287836.67</v>
      </c>
      <c r="R352" s="12"/>
      <c r="S352" s="568"/>
      <c r="T352" s="339"/>
      <c r="U352" s="339"/>
      <c r="V352" s="507"/>
    </row>
    <row r="353" spans="1:22" x14ac:dyDescent="0.25">
      <c r="A353" s="740"/>
      <c r="B353" s="748"/>
      <c r="C353" s="748"/>
      <c r="D353" s="720"/>
      <c r="E353" s="712"/>
      <c r="F353" s="712"/>
      <c r="G353" s="714"/>
      <c r="I353" s="710">
        <v>45509</v>
      </c>
      <c r="J353" s="716"/>
      <c r="K353" s="716"/>
      <c r="L353" s="722" t="s">
        <v>7984</v>
      </c>
      <c r="M353" s="714">
        <v>441625</v>
      </c>
      <c r="N353" s="712"/>
      <c r="O353" s="714">
        <f t="shared" si="12"/>
        <v>846211.66999999993</v>
      </c>
      <c r="R353" s="12"/>
      <c r="S353" s="568"/>
      <c r="T353" s="339"/>
      <c r="U353" s="339"/>
      <c r="V353" s="507"/>
    </row>
    <row r="354" spans="1:22" ht="24" x14ac:dyDescent="0.25">
      <c r="A354" s="740"/>
      <c r="B354" s="748"/>
      <c r="C354" s="748"/>
      <c r="D354" s="720"/>
      <c r="E354" s="712"/>
      <c r="F354" s="712"/>
      <c r="G354" s="714"/>
      <c r="I354" s="710">
        <v>45510</v>
      </c>
      <c r="J354" s="716" t="s">
        <v>8004</v>
      </c>
      <c r="K354" s="741" t="s">
        <v>8005</v>
      </c>
      <c r="L354" s="722" t="s">
        <v>7985</v>
      </c>
      <c r="M354" s="714">
        <v>60000</v>
      </c>
      <c r="N354" s="712"/>
      <c r="O354" s="714">
        <f t="shared" si="12"/>
        <v>786211.66999999993</v>
      </c>
      <c r="R354" s="12"/>
      <c r="S354" s="568"/>
      <c r="T354" s="339"/>
      <c r="U354" s="339"/>
      <c r="V354" s="507"/>
    </row>
    <row r="355" spans="1:22" ht="24" x14ac:dyDescent="0.25">
      <c r="A355" s="740"/>
      <c r="B355" s="748"/>
      <c r="C355" s="748"/>
      <c r="D355" s="720"/>
      <c r="E355" s="712"/>
      <c r="F355" s="712"/>
      <c r="G355" s="714"/>
      <c r="I355" s="710">
        <v>45510</v>
      </c>
      <c r="J355" s="742" t="s">
        <v>8012</v>
      </c>
      <c r="K355" s="743" t="s">
        <v>7989</v>
      </c>
      <c r="L355" s="722" t="s">
        <v>7990</v>
      </c>
      <c r="M355" s="714">
        <v>150000</v>
      </c>
      <c r="N355" s="712"/>
      <c r="O355" s="714">
        <f t="shared" si="12"/>
        <v>636211.66999999993</v>
      </c>
      <c r="R355" s="12"/>
      <c r="S355" s="568"/>
      <c r="T355" s="339"/>
      <c r="U355" s="339"/>
      <c r="V355" s="507"/>
    </row>
    <row r="356" spans="1:22" ht="24" x14ac:dyDescent="0.25">
      <c r="A356" s="740"/>
      <c r="B356" s="748"/>
      <c r="C356" s="748"/>
      <c r="D356" s="720"/>
      <c r="E356" s="712"/>
      <c r="F356" s="712"/>
      <c r="G356" s="714"/>
      <c r="I356" s="710">
        <v>45511</v>
      </c>
      <c r="J356" s="742" t="s">
        <v>7987</v>
      </c>
      <c r="K356" s="743" t="s">
        <v>6488</v>
      </c>
      <c r="L356" s="722" t="s">
        <v>7988</v>
      </c>
      <c r="M356" s="714">
        <v>123300</v>
      </c>
      <c r="N356" s="712"/>
      <c r="O356" s="714">
        <f t="shared" si="12"/>
        <v>512911.66999999993</v>
      </c>
      <c r="R356" s="12"/>
      <c r="S356" s="568"/>
      <c r="T356" s="339"/>
      <c r="U356" s="339"/>
      <c r="V356" s="507"/>
    </row>
    <row r="357" spans="1:22" ht="24" x14ac:dyDescent="0.25">
      <c r="A357" s="740"/>
      <c r="B357" s="748"/>
      <c r="C357" s="748"/>
      <c r="D357" s="720"/>
      <c r="E357" s="712"/>
      <c r="F357" s="712"/>
      <c r="G357" s="714"/>
      <c r="I357" s="710">
        <v>45511</v>
      </c>
      <c r="J357" s="742" t="s">
        <v>8015</v>
      </c>
      <c r="K357" s="743" t="s">
        <v>7991</v>
      </c>
      <c r="L357" s="722" t="s">
        <v>7992</v>
      </c>
      <c r="M357" s="714">
        <v>40800</v>
      </c>
      <c r="N357" s="712"/>
      <c r="O357" s="714">
        <f t="shared" si="12"/>
        <v>472111.66999999993</v>
      </c>
      <c r="R357" s="12"/>
      <c r="S357" s="568"/>
      <c r="T357" s="339"/>
      <c r="U357" s="339"/>
      <c r="V357" s="507"/>
    </row>
    <row r="358" spans="1:22" ht="24" x14ac:dyDescent="0.25">
      <c r="A358" s="740"/>
      <c r="B358" s="748"/>
      <c r="C358" s="748"/>
      <c r="D358" s="720"/>
      <c r="E358" s="712"/>
      <c r="F358" s="712"/>
      <c r="G358" s="714"/>
      <c r="I358" s="710">
        <v>45511</v>
      </c>
      <c r="J358" s="743" t="s">
        <v>7993</v>
      </c>
      <c r="K358" s="742" t="s">
        <v>7994</v>
      </c>
      <c r="L358" s="722" t="s">
        <v>7997</v>
      </c>
      <c r="M358" s="714">
        <v>74000</v>
      </c>
      <c r="N358" s="712"/>
      <c r="O358" s="714">
        <f t="shared" si="12"/>
        <v>398111.66999999993</v>
      </c>
      <c r="R358" s="12"/>
      <c r="S358" s="568"/>
      <c r="T358" s="339"/>
      <c r="U358" s="339"/>
      <c r="V358" s="507"/>
    </row>
    <row r="359" spans="1:22" ht="24" x14ac:dyDescent="0.25">
      <c r="A359" s="740"/>
      <c r="B359" s="748"/>
      <c r="C359" s="748"/>
      <c r="D359" s="720"/>
      <c r="E359" s="712"/>
      <c r="F359" s="712"/>
      <c r="G359" s="714"/>
      <c r="I359" s="710">
        <v>45511</v>
      </c>
      <c r="J359" s="742" t="s">
        <v>7995</v>
      </c>
      <c r="K359" s="742" t="s">
        <v>7996</v>
      </c>
      <c r="L359" s="722" t="s">
        <v>7998</v>
      </c>
      <c r="M359" s="714">
        <v>8730</v>
      </c>
      <c r="N359" s="712"/>
      <c r="O359" s="714">
        <f t="shared" si="12"/>
        <v>389381.66999999993</v>
      </c>
      <c r="R359" s="12"/>
      <c r="S359" s="568"/>
      <c r="T359" s="339"/>
      <c r="U359" s="339"/>
      <c r="V359" s="507"/>
    </row>
    <row r="360" spans="1:22" ht="24" x14ac:dyDescent="0.25">
      <c r="A360" s="740"/>
      <c r="B360" s="748"/>
      <c r="C360" s="748"/>
      <c r="D360" s="720"/>
      <c r="E360" s="712"/>
      <c r="F360" s="712"/>
      <c r="G360" s="714"/>
      <c r="I360" s="710">
        <v>45511</v>
      </c>
      <c r="J360" s="742" t="s">
        <v>8013</v>
      </c>
      <c r="K360" s="742" t="s">
        <v>7996</v>
      </c>
      <c r="L360" s="722" t="s">
        <v>7999</v>
      </c>
      <c r="M360" s="714">
        <v>19800</v>
      </c>
      <c r="N360" s="712"/>
      <c r="O360" s="714">
        <f t="shared" si="12"/>
        <v>369581.66999999993</v>
      </c>
      <c r="R360" s="12"/>
      <c r="S360" s="568"/>
      <c r="T360" s="339"/>
      <c r="U360" s="339"/>
      <c r="V360" s="507"/>
    </row>
    <row r="361" spans="1:22" x14ac:dyDescent="0.25">
      <c r="A361" s="740"/>
      <c r="B361" s="748"/>
      <c r="C361" s="748"/>
      <c r="D361" s="720"/>
      <c r="E361" s="712"/>
      <c r="F361" s="712"/>
      <c r="G361" s="714"/>
      <c r="I361" s="710">
        <v>45511</v>
      </c>
      <c r="J361" s="742" t="s">
        <v>7987</v>
      </c>
      <c r="K361" s="742" t="s">
        <v>8001</v>
      </c>
      <c r="L361" s="722" t="s">
        <v>8000</v>
      </c>
      <c r="M361" s="714">
        <v>100000</v>
      </c>
      <c r="N361" s="712"/>
      <c r="O361" s="714">
        <f t="shared" si="12"/>
        <v>269581.66999999993</v>
      </c>
      <c r="R361" s="12"/>
      <c r="S361" s="568"/>
      <c r="T361" s="339"/>
      <c r="U361" s="339"/>
      <c r="V361" s="507"/>
    </row>
    <row r="362" spans="1:22" ht="24" x14ac:dyDescent="0.25">
      <c r="A362" s="740"/>
      <c r="B362" s="748"/>
      <c r="C362" s="748"/>
      <c r="D362" s="720"/>
      <c r="E362" s="712"/>
      <c r="F362" s="712"/>
      <c r="G362" s="714"/>
      <c r="I362" s="710">
        <v>45511</v>
      </c>
      <c r="J362" s="742" t="s">
        <v>8014</v>
      </c>
      <c r="K362" s="742" t="s">
        <v>8003</v>
      </c>
      <c r="L362" s="722" t="s">
        <v>8002</v>
      </c>
      <c r="M362" s="714">
        <v>93000</v>
      </c>
      <c r="N362" s="712"/>
      <c r="O362" s="714">
        <f t="shared" si="12"/>
        <v>176581.66999999993</v>
      </c>
      <c r="R362" s="12"/>
      <c r="S362" s="568"/>
      <c r="T362" s="339"/>
      <c r="U362" s="339"/>
      <c r="V362" s="507"/>
    </row>
    <row r="363" spans="1:22" ht="24" x14ac:dyDescent="0.25">
      <c r="A363" s="740"/>
      <c r="B363" s="748"/>
      <c r="C363" s="748"/>
      <c r="D363" s="720"/>
      <c r="E363" s="712"/>
      <c r="F363" s="712"/>
      <c r="G363" s="714"/>
      <c r="I363" s="710">
        <v>45511</v>
      </c>
      <c r="J363" s="742" t="s">
        <v>8015</v>
      </c>
      <c r="K363" s="742" t="s">
        <v>7996</v>
      </c>
      <c r="L363" s="722" t="s">
        <v>8007</v>
      </c>
      <c r="M363" s="714">
        <v>49350</v>
      </c>
      <c r="N363" s="712"/>
      <c r="O363" s="714">
        <f t="shared" si="12"/>
        <v>127231.66999999993</v>
      </c>
      <c r="R363" s="12"/>
      <c r="S363" s="568"/>
      <c r="T363" s="339"/>
      <c r="U363" s="339"/>
      <c r="V363" s="507"/>
    </row>
    <row r="364" spans="1:22" ht="24" x14ac:dyDescent="0.25">
      <c r="A364" s="740"/>
      <c r="B364" s="748"/>
      <c r="C364" s="748"/>
      <c r="D364" s="720"/>
      <c r="E364" s="712"/>
      <c r="F364" s="712"/>
      <c r="G364" s="714"/>
      <c r="I364" s="710">
        <v>45511</v>
      </c>
      <c r="J364" s="742" t="s">
        <v>7987</v>
      </c>
      <c r="K364" s="742" t="s">
        <v>7996</v>
      </c>
      <c r="L364" s="722" t="s">
        <v>8006</v>
      </c>
      <c r="M364" s="714">
        <v>96668</v>
      </c>
      <c r="N364" s="712"/>
      <c r="O364" s="714">
        <f t="shared" si="12"/>
        <v>30563.669999999925</v>
      </c>
      <c r="R364" s="12"/>
      <c r="S364" s="568"/>
      <c r="T364" s="339"/>
      <c r="U364" s="339"/>
      <c r="V364" s="507"/>
    </row>
    <row r="365" spans="1:22" x14ac:dyDescent="0.25">
      <c r="A365" s="740"/>
      <c r="B365" s="748"/>
      <c r="C365" s="748"/>
      <c r="D365" s="720"/>
      <c r="E365" s="712"/>
      <c r="F365" s="712"/>
      <c r="G365" s="714"/>
      <c r="I365" s="710">
        <v>45511</v>
      </c>
      <c r="J365" s="742"/>
      <c r="K365" s="742"/>
      <c r="L365" s="722" t="s">
        <v>8008</v>
      </c>
      <c r="M365" s="714"/>
      <c r="N365" s="712">
        <v>1958338</v>
      </c>
      <c r="O365" s="714">
        <f t="shared" si="12"/>
        <v>1988901.67</v>
      </c>
      <c r="R365" s="12"/>
      <c r="S365" s="568"/>
      <c r="T365" s="339"/>
      <c r="U365" s="339"/>
      <c r="V365" s="507"/>
    </row>
    <row r="366" spans="1:22" x14ac:dyDescent="0.25">
      <c r="A366" s="740"/>
      <c r="B366" s="748"/>
      <c r="C366" s="748"/>
      <c r="D366" s="720"/>
      <c r="E366" s="712"/>
      <c r="F366" s="712"/>
      <c r="G366" s="714"/>
      <c r="I366" s="710">
        <v>45511</v>
      </c>
      <c r="J366" s="716"/>
      <c r="K366" s="716"/>
      <c r="L366" s="724" t="s">
        <v>7197</v>
      </c>
      <c r="M366" s="750">
        <v>20000</v>
      </c>
      <c r="N366" s="712"/>
      <c r="O366" s="714">
        <f t="shared" si="12"/>
        <v>1968901.67</v>
      </c>
      <c r="R366" s="12"/>
      <c r="S366" s="568"/>
      <c r="T366" s="339"/>
      <c r="U366" s="339"/>
      <c r="V366" s="507"/>
    </row>
    <row r="367" spans="1:22" ht="24" x14ac:dyDescent="0.25">
      <c r="A367" s="740"/>
      <c r="B367" s="748"/>
      <c r="C367" s="748"/>
      <c r="D367" s="720"/>
      <c r="E367" s="712"/>
      <c r="F367" s="712"/>
      <c r="G367" s="714"/>
      <c r="I367" s="710">
        <v>45512</v>
      </c>
      <c r="J367" s="742" t="s">
        <v>8016</v>
      </c>
      <c r="K367" s="742" t="s">
        <v>8017</v>
      </c>
      <c r="L367" s="722" t="s">
        <v>8018</v>
      </c>
      <c r="M367" s="714">
        <v>32000</v>
      </c>
      <c r="N367" s="712"/>
      <c r="O367" s="714">
        <f t="shared" si="12"/>
        <v>1936901.67</v>
      </c>
      <c r="R367" s="12"/>
      <c r="S367" s="568"/>
      <c r="T367" s="339"/>
      <c r="U367" s="339"/>
      <c r="V367" s="507"/>
    </row>
    <row r="368" spans="1:22" ht="24" x14ac:dyDescent="0.25">
      <c r="A368" s="740"/>
      <c r="B368" s="748"/>
      <c r="C368" s="748"/>
      <c r="D368" s="720"/>
      <c r="E368" s="712"/>
      <c r="F368" s="712"/>
      <c r="G368" s="714"/>
      <c r="I368" s="710">
        <v>45512</v>
      </c>
      <c r="J368" s="742" t="s">
        <v>7987</v>
      </c>
      <c r="K368" s="742" t="s">
        <v>7996</v>
      </c>
      <c r="L368" s="722" t="s">
        <v>8020</v>
      </c>
      <c r="M368" s="714">
        <v>34000</v>
      </c>
      <c r="N368" s="712"/>
      <c r="O368" s="714">
        <f t="shared" si="12"/>
        <v>1902901.67</v>
      </c>
      <c r="R368" s="12"/>
      <c r="S368" s="568"/>
      <c r="T368" s="339"/>
      <c r="U368" s="339"/>
      <c r="V368" s="507"/>
    </row>
    <row r="369" spans="1:22" ht="24" x14ac:dyDescent="0.25">
      <c r="A369" s="740"/>
      <c r="B369" s="748"/>
      <c r="C369" s="748"/>
      <c r="D369" s="720"/>
      <c r="E369" s="712"/>
      <c r="F369" s="712"/>
      <c r="G369" s="714"/>
      <c r="I369" s="710">
        <v>45512</v>
      </c>
      <c r="J369" s="742" t="s">
        <v>7987</v>
      </c>
      <c r="K369" s="742" t="s">
        <v>7996</v>
      </c>
      <c r="L369" s="722" t="s">
        <v>8019</v>
      </c>
      <c r="M369" s="714">
        <v>49870</v>
      </c>
      <c r="N369" s="712"/>
      <c r="O369" s="714">
        <f t="shared" si="12"/>
        <v>1853031.67</v>
      </c>
      <c r="R369" s="12"/>
      <c r="S369" s="568"/>
      <c r="T369" s="339"/>
      <c r="U369" s="339"/>
      <c r="V369" s="507"/>
    </row>
    <row r="370" spans="1:22" ht="36" x14ac:dyDescent="0.25">
      <c r="A370" s="740"/>
      <c r="B370" s="748"/>
      <c r="C370" s="748"/>
      <c r="D370" s="720"/>
      <c r="E370" s="712"/>
      <c r="F370" s="712"/>
      <c r="G370" s="714"/>
      <c r="I370" s="710">
        <v>45512</v>
      </c>
      <c r="J370" s="742" t="s">
        <v>8028</v>
      </c>
      <c r="K370" s="742" t="s">
        <v>8027</v>
      </c>
      <c r="L370" s="722" t="s">
        <v>8026</v>
      </c>
      <c r="M370" s="714">
        <v>300000</v>
      </c>
      <c r="N370" s="712"/>
      <c r="O370" s="714">
        <f t="shared" si="12"/>
        <v>1553031.67</v>
      </c>
      <c r="R370" s="12"/>
      <c r="S370" s="568"/>
      <c r="T370" s="339"/>
      <c r="U370" s="339"/>
      <c r="V370" s="507"/>
    </row>
    <row r="371" spans="1:22" ht="24" x14ac:dyDescent="0.25">
      <c r="A371" s="740"/>
      <c r="B371" s="748"/>
      <c r="C371" s="748"/>
      <c r="D371" s="720"/>
      <c r="E371" s="712"/>
      <c r="F371" s="712"/>
      <c r="G371" s="714"/>
      <c r="I371" s="710">
        <v>45512</v>
      </c>
      <c r="J371" s="742" t="s">
        <v>8016</v>
      </c>
      <c r="K371" s="742" t="s">
        <v>8022</v>
      </c>
      <c r="L371" s="722" t="s">
        <v>8021</v>
      </c>
      <c r="M371" s="714">
        <v>42000</v>
      </c>
      <c r="N371" s="712"/>
      <c r="O371" s="714">
        <f t="shared" si="12"/>
        <v>1511031.67</v>
      </c>
      <c r="R371" s="12"/>
      <c r="S371" s="568"/>
      <c r="T371" s="339"/>
      <c r="U371" s="339"/>
      <c r="V371" s="507"/>
    </row>
    <row r="372" spans="1:22" ht="24" x14ac:dyDescent="0.25">
      <c r="A372" s="740"/>
      <c r="B372" s="748"/>
      <c r="C372" s="748"/>
      <c r="D372" s="720"/>
      <c r="E372" s="712"/>
      <c r="F372" s="712"/>
      <c r="G372" s="714"/>
      <c r="I372" s="710">
        <v>45513</v>
      </c>
      <c r="J372" s="742" t="s">
        <v>8040</v>
      </c>
      <c r="K372" s="742" t="s">
        <v>7994</v>
      </c>
      <c r="L372" s="722" t="s">
        <v>8029</v>
      </c>
      <c r="M372" s="714">
        <v>40000</v>
      </c>
      <c r="N372" s="712"/>
      <c r="O372" s="714">
        <f t="shared" si="12"/>
        <v>1471031.67</v>
      </c>
      <c r="R372" s="12"/>
      <c r="S372" s="568"/>
      <c r="T372" s="339"/>
      <c r="U372" s="339"/>
      <c r="V372" s="507"/>
    </row>
    <row r="373" spans="1:22" ht="24" x14ac:dyDescent="0.25">
      <c r="A373" s="740"/>
      <c r="B373" s="748"/>
      <c r="C373" s="748"/>
      <c r="D373" s="720"/>
      <c r="E373" s="712"/>
      <c r="F373" s="712"/>
      <c r="G373" s="714"/>
      <c r="I373" s="710">
        <v>45513</v>
      </c>
      <c r="J373" s="742" t="s">
        <v>8067</v>
      </c>
      <c r="K373" s="742" t="s">
        <v>7996</v>
      </c>
      <c r="L373" s="722" t="s">
        <v>8069</v>
      </c>
      <c r="M373" s="714">
        <v>10500</v>
      </c>
      <c r="N373" s="712"/>
      <c r="O373" s="714">
        <f t="shared" si="12"/>
        <v>1460531.67</v>
      </c>
      <c r="R373" s="12"/>
      <c r="S373" s="568"/>
      <c r="T373" s="339"/>
      <c r="U373" s="339"/>
      <c r="V373" s="507"/>
    </row>
    <row r="374" spans="1:22" x14ac:dyDescent="0.25">
      <c r="A374" s="740"/>
      <c r="B374" s="748"/>
      <c r="C374" s="748"/>
      <c r="D374" s="720"/>
      <c r="E374" s="712"/>
      <c r="F374" s="712"/>
      <c r="G374" s="714"/>
      <c r="I374" s="710">
        <v>45513</v>
      </c>
      <c r="J374" s="742" t="s">
        <v>8016</v>
      </c>
      <c r="K374" s="742" t="s">
        <v>8031</v>
      </c>
      <c r="L374" s="722" t="s">
        <v>8030</v>
      </c>
      <c r="M374" s="714">
        <v>200000</v>
      </c>
      <c r="N374" s="712"/>
      <c r="O374" s="714">
        <f t="shared" si="12"/>
        <v>1260531.67</v>
      </c>
      <c r="R374" s="12"/>
      <c r="S374" s="568"/>
      <c r="T374" s="339"/>
      <c r="U374" s="339"/>
      <c r="V374" s="507"/>
    </row>
    <row r="375" spans="1:22" ht="24" x14ac:dyDescent="0.25">
      <c r="A375" s="740"/>
      <c r="B375" s="748"/>
      <c r="C375" s="748"/>
      <c r="D375" s="720"/>
      <c r="E375" s="712"/>
      <c r="F375" s="712"/>
      <c r="G375" s="714"/>
      <c r="I375" s="710">
        <v>45514</v>
      </c>
      <c r="J375" s="742" t="s">
        <v>8041</v>
      </c>
      <c r="K375" s="742" t="s">
        <v>8032</v>
      </c>
      <c r="L375" s="722" t="s">
        <v>8033</v>
      </c>
      <c r="M375" s="714">
        <v>110550</v>
      </c>
      <c r="N375" s="712"/>
      <c r="O375" s="714">
        <f t="shared" si="12"/>
        <v>1149981.67</v>
      </c>
      <c r="R375" s="12"/>
      <c r="S375" s="568"/>
      <c r="T375" s="339"/>
      <c r="U375" s="339"/>
      <c r="V375" s="507"/>
    </row>
    <row r="376" spans="1:22" x14ac:dyDescent="0.25">
      <c r="A376" s="740"/>
      <c r="B376" s="748"/>
      <c r="C376" s="748"/>
      <c r="D376" s="720"/>
      <c r="E376" s="712"/>
      <c r="F376" s="712"/>
      <c r="G376" s="714"/>
      <c r="I376" s="710">
        <v>45514</v>
      </c>
      <c r="J376" s="742" t="s">
        <v>8043</v>
      </c>
      <c r="K376" s="742" t="s">
        <v>8045</v>
      </c>
      <c r="L376" s="722" t="s">
        <v>8044</v>
      </c>
      <c r="M376" s="714">
        <v>200000</v>
      </c>
      <c r="N376" s="712"/>
      <c r="O376" s="714">
        <f t="shared" si="12"/>
        <v>949981.66999999993</v>
      </c>
      <c r="R376" s="12"/>
      <c r="S376" s="568"/>
      <c r="T376" s="339"/>
      <c r="U376" s="339"/>
      <c r="V376" s="507"/>
    </row>
    <row r="377" spans="1:22" ht="24" x14ac:dyDescent="0.25">
      <c r="A377" s="740"/>
      <c r="B377" s="748"/>
      <c r="C377" s="748"/>
      <c r="D377" s="720"/>
      <c r="E377" s="712"/>
      <c r="F377" s="712"/>
      <c r="G377" s="714"/>
      <c r="I377" s="710">
        <v>45514</v>
      </c>
      <c r="J377" s="742" t="s">
        <v>8042</v>
      </c>
      <c r="K377" s="742" t="s">
        <v>8048</v>
      </c>
      <c r="L377" s="722" t="s">
        <v>8047</v>
      </c>
      <c r="M377" s="714">
        <v>65000</v>
      </c>
      <c r="N377" s="712"/>
      <c r="O377" s="714">
        <f t="shared" si="12"/>
        <v>884981.66999999993</v>
      </c>
      <c r="R377" s="12"/>
      <c r="S377" s="568"/>
      <c r="T377" s="339"/>
      <c r="U377" s="339"/>
      <c r="V377" s="507"/>
    </row>
    <row r="378" spans="1:22" ht="24" x14ac:dyDescent="0.25">
      <c r="A378" s="740"/>
      <c r="B378" s="748"/>
      <c r="C378" s="748"/>
      <c r="D378" s="720"/>
      <c r="E378" s="712"/>
      <c r="F378" s="712"/>
      <c r="G378" s="714"/>
      <c r="I378" s="710">
        <v>45515</v>
      </c>
      <c r="J378" s="742" t="s">
        <v>8051</v>
      </c>
      <c r="K378" s="742" t="s">
        <v>7996</v>
      </c>
      <c r="L378" s="722" t="s">
        <v>8049</v>
      </c>
      <c r="M378" s="714">
        <v>50000</v>
      </c>
      <c r="N378" s="712"/>
      <c r="O378" s="714">
        <f t="shared" si="12"/>
        <v>834981.66999999993</v>
      </c>
      <c r="R378" s="12"/>
      <c r="S378" s="568"/>
      <c r="T378" s="339"/>
      <c r="U378" s="339"/>
      <c r="V378" s="507"/>
    </row>
    <row r="379" spans="1:22" ht="24" x14ac:dyDescent="0.25">
      <c r="A379" s="740"/>
      <c r="B379" s="748"/>
      <c r="C379" s="748"/>
      <c r="D379" s="720"/>
      <c r="E379" s="712"/>
      <c r="F379" s="712"/>
      <c r="G379" s="714"/>
      <c r="I379" s="710">
        <v>45515</v>
      </c>
      <c r="J379" s="743" t="s">
        <v>8046</v>
      </c>
      <c r="K379" s="742" t="s">
        <v>7996</v>
      </c>
      <c r="L379" s="722" t="s">
        <v>8050</v>
      </c>
      <c r="M379" s="714">
        <v>61675</v>
      </c>
      <c r="N379" s="712"/>
      <c r="O379" s="714">
        <f t="shared" si="12"/>
        <v>773306.66999999993</v>
      </c>
      <c r="R379" s="12"/>
      <c r="S379" s="568"/>
      <c r="T379" s="339"/>
      <c r="U379" s="339"/>
      <c r="V379" s="507"/>
    </row>
    <row r="380" spans="1:22" ht="36" x14ac:dyDescent="0.25">
      <c r="A380" s="740"/>
      <c r="B380" s="748"/>
      <c r="C380" s="748"/>
      <c r="D380" s="720"/>
      <c r="E380" s="712"/>
      <c r="F380" s="712"/>
      <c r="G380" s="714"/>
      <c r="I380" s="710">
        <v>45516</v>
      </c>
      <c r="J380" s="742" t="s">
        <v>8052</v>
      </c>
      <c r="K380" s="742" t="s">
        <v>8053</v>
      </c>
      <c r="L380" s="722" t="s">
        <v>8054</v>
      </c>
      <c r="M380" s="714">
        <v>10000</v>
      </c>
      <c r="N380" s="712"/>
      <c r="O380" s="714">
        <f t="shared" si="12"/>
        <v>763306.66999999993</v>
      </c>
      <c r="R380" s="12"/>
      <c r="S380" s="568"/>
      <c r="T380" s="339"/>
      <c r="U380" s="339"/>
      <c r="V380" s="507"/>
    </row>
    <row r="381" spans="1:22" ht="24" x14ac:dyDescent="0.25">
      <c r="A381" s="740"/>
      <c r="B381" s="748"/>
      <c r="C381" s="748"/>
      <c r="D381" s="720"/>
      <c r="E381" s="712"/>
      <c r="F381" s="712"/>
      <c r="G381" s="714"/>
      <c r="I381" s="710">
        <v>45517</v>
      </c>
      <c r="J381" s="742" t="s">
        <v>8065</v>
      </c>
      <c r="K381" s="742" t="s">
        <v>7996</v>
      </c>
      <c r="L381" s="722" t="s">
        <v>8056</v>
      </c>
      <c r="M381" s="714">
        <v>47000</v>
      </c>
      <c r="N381" s="712"/>
      <c r="O381" s="714">
        <f t="shared" si="12"/>
        <v>716306.66999999993</v>
      </c>
      <c r="R381" s="12"/>
      <c r="S381" s="568"/>
      <c r="T381" s="339"/>
      <c r="U381" s="339"/>
      <c r="V381" s="507"/>
    </row>
    <row r="382" spans="1:22" ht="24" x14ac:dyDescent="0.25">
      <c r="A382" s="740"/>
      <c r="B382" s="748"/>
      <c r="C382" s="748"/>
      <c r="D382" s="720"/>
      <c r="E382" s="712"/>
      <c r="F382" s="712"/>
      <c r="G382" s="714"/>
      <c r="I382" s="710">
        <v>45517</v>
      </c>
      <c r="J382" s="742" t="s">
        <v>8066</v>
      </c>
      <c r="K382" s="742" t="s">
        <v>7994</v>
      </c>
      <c r="L382" s="722" t="s">
        <v>8055</v>
      </c>
      <c r="M382" s="714">
        <v>40000</v>
      </c>
      <c r="N382" s="712"/>
      <c r="O382" s="714">
        <f t="shared" si="12"/>
        <v>676306.66999999993</v>
      </c>
      <c r="R382" s="12"/>
      <c r="S382" s="568"/>
      <c r="T382" s="339"/>
      <c r="U382" s="339"/>
      <c r="V382" s="507"/>
    </row>
    <row r="383" spans="1:22" ht="24" x14ac:dyDescent="0.25">
      <c r="A383" s="740"/>
      <c r="B383" s="748"/>
      <c r="C383" s="748"/>
      <c r="D383" s="720"/>
      <c r="E383" s="712"/>
      <c r="F383" s="712"/>
      <c r="G383" s="714"/>
      <c r="I383" s="710">
        <v>45518</v>
      </c>
      <c r="J383" s="742" t="s">
        <v>7987</v>
      </c>
      <c r="K383" s="742" t="s">
        <v>8058</v>
      </c>
      <c r="L383" s="722" t="s">
        <v>8057</v>
      </c>
      <c r="M383" s="714">
        <v>200000</v>
      </c>
      <c r="N383" s="712"/>
      <c r="O383" s="714">
        <f t="shared" si="12"/>
        <v>476306.66999999993</v>
      </c>
      <c r="R383" s="12"/>
      <c r="S383" s="568"/>
      <c r="T383" s="339"/>
      <c r="U383" s="339"/>
      <c r="V383" s="507"/>
    </row>
    <row r="384" spans="1:22" ht="24" x14ac:dyDescent="0.25">
      <c r="A384" s="740"/>
      <c r="B384" s="748"/>
      <c r="C384" s="748"/>
      <c r="D384" s="720"/>
      <c r="E384" s="712"/>
      <c r="F384" s="712"/>
      <c r="G384" s="714"/>
      <c r="I384" s="710">
        <v>45518</v>
      </c>
      <c r="J384" s="742" t="s">
        <v>8067</v>
      </c>
      <c r="K384" s="742" t="s">
        <v>7996</v>
      </c>
      <c r="L384" s="722" t="s">
        <v>8059</v>
      </c>
      <c r="M384" s="714">
        <v>32750</v>
      </c>
      <c r="N384" s="712"/>
      <c r="O384" s="714">
        <f t="shared" si="12"/>
        <v>443556.66999999993</v>
      </c>
      <c r="R384" s="12"/>
      <c r="S384" s="568"/>
      <c r="T384" s="339"/>
      <c r="U384" s="339"/>
      <c r="V384" s="507"/>
    </row>
    <row r="385" spans="1:22" ht="24" x14ac:dyDescent="0.25">
      <c r="A385" s="740"/>
      <c r="B385" s="748"/>
      <c r="C385" s="748"/>
      <c r="D385" s="720"/>
      <c r="E385" s="712"/>
      <c r="F385" s="712"/>
      <c r="G385" s="714"/>
      <c r="I385" s="710">
        <v>45518</v>
      </c>
      <c r="J385" s="742" t="s">
        <v>8042</v>
      </c>
      <c r="K385" s="742" t="s">
        <v>7994</v>
      </c>
      <c r="L385" s="722" t="s">
        <v>8060</v>
      </c>
      <c r="M385" s="714">
        <v>130000</v>
      </c>
      <c r="N385" s="712"/>
      <c r="O385" s="714">
        <f t="shared" si="12"/>
        <v>313556.66999999993</v>
      </c>
      <c r="R385" s="12"/>
      <c r="S385" s="568"/>
      <c r="T385" s="339"/>
      <c r="U385" s="339"/>
      <c r="V385" s="507"/>
    </row>
    <row r="386" spans="1:22" ht="36" x14ac:dyDescent="0.25">
      <c r="A386" s="740"/>
      <c r="B386" s="748"/>
      <c r="C386" s="748"/>
      <c r="D386" s="720"/>
      <c r="E386" s="712"/>
      <c r="F386" s="712"/>
      <c r="G386" s="714"/>
      <c r="I386" s="710">
        <v>45519</v>
      </c>
      <c r="J386" s="742" t="s">
        <v>8067</v>
      </c>
      <c r="K386" s="742" t="s">
        <v>7996</v>
      </c>
      <c r="L386" s="722" t="s">
        <v>8061</v>
      </c>
      <c r="M386" s="714">
        <v>187482</v>
      </c>
      <c r="N386" s="712"/>
      <c r="O386" s="714">
        <f t="shared" si="12"/>
        <v>126074.66999999993</v>
      </c>
      <c r="R386" s="12"/>
      <c r="S386" s="568"/>
      <c r="T386" s="339"/>
      <c r="U386" s="339"/>
      <c r="V386" s="507"/>
    </row>
    <row r="387" spans="1:22" ht="36" x14ac:dyDescent="0.25">
      <c r="A387" s="740"/>
      <c r="B387" s="748"/>
      <c r="C387" s="748"/>
      <c r="D387" s="720"/>
      <c r="E387" s="712"/>
      <c r="F387" s="712"/>
      <c r="G387" s="714"/>
      <c r="I387" s="710">
        <v>45519</v>
      </c>
      <c r="J387" s="742" t="s">
        <v>8067</v>
      </c>
      <c r="K387" s="742" t="s">
        <v>7996</v>
      </c>
      <c r="L387" s="722" t="s">
        <v>8062</v>
      </c>
      <c r="M387" s="714">
        <v>21750</v>
      </c>
      <c r="N387" s="712"/>
      <c r="O387" s="714">
        <f t="shared" si="12"/>
        <v>104324.66999999993</v>
      </c>
      <c r="R387" s="12"/>
      <c r="S387" s="568"/>
      <c r="T387" s="339"/>
      <c r="U387" s="339"/>
      <c r="V387" s="507"/>
    </row>
    <row r="388" spans="1:22" ht="36" x14ac:dyDescent="0.25">
      <c r="A388" s="740"/>
      <c r="B388" s="748"/>
      <c r="C388" s="748"/>
      <c r="D388" s="720"/>
      <c r="E388" s="712"/>
      <c r="F388" s="712"/>
      <c r="G388" s="714"/>
      <c r="I388" s="710">
        <v>45519</v>
      </c>
      <c r="J388" s="742" t="s">
        <v>8041</v>
      </c>
      <c r="K388" s="742" t="s">
        <v>7996</v>
      </c>
      <c r="L388" s="722" t="s">
        <v>8063</v>
      </c>
      <c r="M388" s="714">
        <v>43500</v>
      </c>
      <c r="N388" s="712"/>
      <c r="O388" s="714">
        <f t="shared" si="12"/>
        <v>60824.669999999925</v>
      </c>
      <c r="R388" s="12"/>
      <c r="S388" s="568"/>
      <c r="T388" s="339"/>
      <c r="U388" s="339"/>
      <c r="V388" s="507"/>
    </row>
    <row r="389" spans="1:22" ht="24" x14ac:dyDescent="0.25">
      <c r="A389" s="740"/>
      <c r="B389" s="748"/>
      <c r="C389" s="748"/>
      <c r="D389" s="720"/>
      <c r="E389" s="712"/>
      <c r="F389" s="712"/>
      <c r="G389" s="714"/>
      <c r="I389" s="710">
        <v>45519</v>
      </c>
      <c r="J389" s="742" t="s">
        <v>8042</v>
      </c>
      <c r="K389" s="742" t="s">
        <v>7996</v>
      </c>
      <c r="L389" s="722" t="s">
        <v>8064</v>
      </c>
      <c r="M389" s="714">
        <v>31500</v>
      </c>
      <c r="N389" s="712"/>
      <c r="O389" s="714">
        <f t="shared" si="12"/>
        <v>29324.669999999925</v>
      </c>
      <c r="R389" s="12"/>
      <c r="S389" s="568"/>
      <c r="T389" s="339"/>
      <c r="U389" s="339"/>
      <c r="V389" s="507"/>
    </row>
    <row r="390" spans="1:22" ht="24" x14ac:dyDescent="0.25">
      <c r="A390" s="740"/>
      <c r="B390" s="748"/>
      <c r="C390" s="748"/>
      <c r="D390" s="720"/>
      <c r="E390" s="712"/>
      <c r="F390" s="712"/>
      <c r="G390" s="714"/>
      <c r="I390" s="710">
        <v>45520</v>
      </c>
      <c r="J390" s="742" t="s">
        <v>8067</v>
      </c>
      <c r="K390" s="742" t="s">
        <v>7996</v>
      </c>
      <c r="L390" s="722" t="s">
        <v>8068</v>
      </c>
      <c r="M390" s="714">
        <v>100000</v>
      </c>
      <c r="N390" s="712"/>
      <c r="O390" s="714">
        <f t="shared" si="12"/>
        <v>-70675.330000000075</v>
      </c>
      <c r="R390" s="12"/>
      <c r="S390" s="568"/>
      <c r="T390" s="339"/>
      <c r="U390" s="339"/>
      <c r="V390" s="507"/>
    </row>
    <row r="391" spans="1:22" ht="36" x14ac:dyDescent="0.25">
      <c r="A391" s="740"/>
      <c r="B391" s="748"/>
      <c r="C391" s="748"/>
      <c r="D391" s="720"/>
      <c r="E391" s="712"/>
      <c r="F391" s="712"/>
      <c r="G391" s="714"/>
      <c r="I391" s="710">
        <v>45520</v>
      </c>
      <c r="J391" s="742" t="s">
        <v>8040</v>
      </c>
      <c r="K391" s="742" t="s">
        <v>7996</v>
      </c>
      <c r="L391" s="722" t="s">
        <v>8070</v>
      </c>
      <c r="M391" s="712">
        <v>56026</v>
      </c>
      <c r="N391" s="712"/>
      <c r="O391" s="714">
        <f t="shared" ref="O391" si="13">N391+O390-M391</f>
        <v>-126701.33000000007</v>
      </c>
      <c r="R391" s="12"/>
      <c r="S391" s="568"/>
      <c r="T391" s="339"/>
      <c r="U391" s="339"/>
      <c r="V391" s="507"/>
    </row>
    <row r="392" spans="1:22" ht="24" x14ac:dyDescent="0.25">
      <c r="A392" s="740"/>
      <c r="B392" s="748"/>
      <c r="C392" s="748"/>
      <c r="D392" s="720"/>
      <c r="E392" s="712"/>
      <c r="F392" s="712"/>
      <c r="G392" s="714"/>
      <c r="I392" s="710">
        <v>45520</v>
      </c>
      <c r="J392" s="742" t="s">
        <v>8042</v>
      </c>
      <c r="K392" s="742" t="s">
        <v>7996</v>
      </c>
      <c r="L392" s="722" t="s">
        <v>8071</v>
      </c>
      <c r="M392" s="712">
        <v>63720</v>
      </c>
      <c r="N392" s="712"/>
      <c r="O392" s="714">
        <f t="shared" ref="O392:O399" si="14">N392+O391-M392</f>
        <v>-190421.33000000007</v>
      </c>
      <c r="R392" s="12"/>
      <c r="S392" s="568"/>
      <c r="T392" s="339"/>
      <c r="U392" s="339"/>
      <c r="V392" s="507"/>
    </row>
    <row r="393" spans="1:22" ht="36" x14ac:dyDescent="0.25">
      <c r="A393" s="740"/>
      <c r="B393" s="748"/>
      <c r="C393" s="748"/>
      <c r="D393" s="720"/>
      <c r="E393" s="712"/>
      <c r="F393" s="712"/>
      <c r="G393" s="714"/>
      <c r="I393" s="710">
        <v>45520</v>
      </c>
      <c r="J393" s="742" t="s">
        <v>8041</v>
      </c>
      <c r="K393" s="742" t="s">
        <v>7996</v>
      </c>
      <c r="L393" s="722" t="s">
        <v>8072</v>
      </c>
      <c r="M393" s="712">
        <v>50000</v>
      </c>
      <c r="N393" s="712"/>
      <c r="O393" s="714">
        <f t="shared" si="14"/>
        <v>-240421.33000000007</v>
      </c>
      <c r="R393" s="12"/>
      <c r="S393" s="568"/>
      <c r="T393" s="339"/>
      <c r="U393" s="339"/>
      <c r="V393" s="507"/>
    </row>
    <row r="394" spans="1:22" ht="24" x14ac:dyDescent="0.25">
      <c r="A394" s="740"/>
      <c r="B394" s="748"/>
      <c r="C394" s="748"/>
      <c r="D394" s="720"/>
      <c r="E394" s="712"/>
      <c r="F394" s="712"/>
      <c r="G394" s="714"/>
      <c r="I394" s="710">
        <v>45521</v>
      </c>
      <c r="J394" s="743" t="s">
        <v>8073</v>
      </c>
      <c r="K394" s="742" t="s">
        <v>7996</v>
      </c>
      <c r="L394" s="722" t="s">
        <v>8074</v>
      </c>
      <c r="M394" s="712">
        <v>51000</v>
      </c>
      <c r="N394" s="712"/>
      <c r="O394" s="714">
        <f t="shared" si="14"/>
        <v>-291421.33000000007</v>
      </c>
      <c r="R394" s="12"/>
      <c r="S394" s="568"/>
      <c r="T394" s="339"/>
      <c r="U394" s="339"/>
      <c r="V394" s="507"/>
    </row>
    <row r="395" spans="1:22" ht="36" x14ac:dyDescent="0.25">
      <c r="A395" s="740"/>
      <c r="B395" s="748"/>
      <c r="C395" s="748"/>
      <c r="D395" s="720"/>
      <c r="E395" s="712"/>
      <c r="F395" s="712"/>
      <c r="G395" s="714"/>
      <c r="I395" s="710">
        <v>45521</v>
      </c>
      <c r="J395" s="743" t="s">
        <v>8073</v>
      </c>
      <c r="K395" s="742" t="s">
        <v>7996</v>
      </c>
      <c r="L395" s="722" t="s">
        <v>8076</v>
      </c>
      <c r="M395" s="712">
        <v>143550</v>
      </c>
      <c r="N395" s="712"/>
      <c r="O395" s="714">
        <f t="shared" si="14"/>
        <v>-434971.33000000007</v>
      </c>
      <c r="R395" s="12"/>
      <c r="S395" s="568"/>
      <c r="T395" s="339"/>
      <c r="U395" s="339"/>
      <c r="V395" s="507"/>
    </row>
    <row r="396" spans="1:22" ht="36" x14ac:dyDescent="0.25">
      <c r="A396" s="740"/>
      <c r="B396" s="748"/>
      <c r="C396" s="748"/>
      <c r="D396" s="720"/>
      <c r="E396" s="712"/>
      <c r="F396" s="712"/>
      <c r="G396" s="714"/>
      <c r="I396" s="710">
        <v>45521</v>
      </c>
      <c r="J396" s="743" t="s">
        <v>8075</v>
      </c>
      <c r="K396" s="742" t="s">
        <v>7996</v>
      </c>
      <c r="L396" s="722" t="s">
        <v>8077</v>
      </c>
      <c r="M396" s="712">
        <v>164715</v>
      </c>
      <c r="N396" s="712"/>
      <c r="O396" s="714">
        <f t="shared" si="14"/>
        <v>-599686.33000000007</v>
      </c>
      <c r="R396" s="12"/>
      <c r="S396" s="568"/>
      <c r="T396" s="339"/>
      <c r="U396" s="339"/>
      <c r="V396" s="507"/>
    </row>
    <row r="397" spans="1:22" ht="48" x14ac:dyDescent="0.25">
      <c r="A397" s="740"/>
      <c r="B397" s="748"/>
      <c r="C397" s="748"/>
      <c r="D397" s="720"/>
      <c r="E397" s="712"/>
      <c r="F397" s="712"/>
      <c r="G397" s="714"/>
      <c r="I397" s="710">
        <v>45521</v>
      </c>
      <c r="J397" s="742" t="s">
        <v>8078</v>
      </c>
      <c r="K397" s="742" t="s">
        <v>8079</v>
      </c>
      <c r="L397" s="722" t="s">
        <v>8080</v>
      </c>
      <c r="M397" s="712">
        <v>121520</v>
      </c>
      <c r="N397" s="712"/>
      <c r="O397" s="714">
        <f t="shared" si="14"/>
        <v>-721206.33000000007</v>
      </c>
      <c r="R397" s="12"/>
      <c r="S397" s="568"/>
      <c r="T397" s="339"/>
      <c r="U397" s="339"/>
      <c r="V397" s="507"/>
    </row>
    <row r="398" spans="1:22" ht="36" x14ac:dyDescent="0.25">
      <c r="A398" s="740"/>
      <c r="B398" s="748"/>
      <c r="C398" s="748"/>
      <c r="D398" s="720"/>
      <c r="E398" s="712"/>
      <c r="F398" s="712"/>
      <c r="G398" s="714"/>
      <c r="I398" s="710">
        <v>45521</v>
      </c>
      <c r="J398" s="742" t="s">
        <v>8012</v>
      </c>
      <c r="K398" s="742" t="s">
        <v>7996</v>
      </c>
      <c r="L398" s="722" t="s">
        <v>8081</v>
      </c>
      <c r="M398" s="712">
        <v>18000</v>
      </c>
      <c r="N398" s="712"/>
      <c r="O398" s="714">
        <f t="shared" si="14"/>
        <v>-739206.33000000007</v>
      </c>
      <c r="R398" s="12"/>
      <c r="S398" s="568"/>
      <c r="T398" s="339"/>
      <c r="U398" s="339"/>
      <c r="V398" s="507"/>
    </row>
    <row r="399" spans="1:22" x14ac:dyDescent="0.25">
      <c r="A399" s="740"/>
      <c r="B399" s="748"/>
      <c r="C399" s="748"/>
      <c r="D399" s="720"/>
      <c r="E399" s="712"/>
      <c r="F399" s="712"/>
      <c r="G399" s="714"/>
      <c r="I399" s="710">
        <v>45521</v>
      </c>
      <c r="J399" s="742"/>
      <c r="K399" s="742"/>
      <c r="L399" s="722" t="s">
        <v>7522</v>
      </c>
      <c r="M399" s="712"/>
      <c r="N399" s="712">
        <v>3000000</v>
      </c>
      <c r="O399" s="714">
        <f t="shared" si="14"/>
        <v>2260793.67</v>
      </c>
      <c r="R399" s="12"/>
      <c r="S399" s="568"/>
      <c r="T399" s="339"/>
      <c r="U399" s="339"/>
      <c r="V399" s="507"/>
    </row>
    <row r="400" spans="1:22" x14ac:dyDescent="0.25">
      <c r="A400" s="740"/>
      <c r="B400" s="748"/>
      <c r="C400" s="748"/>
      <c r="D400" s="720"/>
      <c r="E400" s="712"/>
      <c r="F400" s="712"/>
      <c r="G400" s="714"/>
      <c r="I400" s="740"/>
      <c r="J400" s="742"/>
      <c r="K400" s="742"/>
      <c r="L400" s="722"/>
      <c r="M400" s="712"/>
      <c r="N400" s="712"/>
      <c r="O400" s="714"/>
      <c r="R400" s="12"/>
      <c r="S400" s="568"/>
      <c r="T400" s="339"/>
      <c r="U400" s="339"/>
      <c r="V400" s="507"/>
    </row>
    <row r="401" spans="1:22" x14ac:dyDescent="0.25">
      <c r="A401" s="740"/>
      <c r="B401" s="748"/>
      <c r="C401" s="748"/>
      <c r="D401" s="720"/>
      <c r="E401" s="712"/>
      <c r="F401" s="712"/>
      <c r="G401" s="714"/>
      <c r="I401" s="740"/>
      <c r="J401" s="742"/>
      <c r="K401" s="742"/>
      <c r="L401" s="722"/>
      <c r="M401" s="712"/>
      <c r="N401" s="712"/>
      <c r="O401" s="714"/>
      <c r="R401" s="12"/>
      <c r="S401" s="568"/>
      <c r="T401" s="339"/>
      <c r="U401" s="339"/>
      <c r="V401" s="507"/>
    </row>
    <row r="402" spans="1:22" x14ac:dyDescent="0.25">
      <c r="A402" s="740"/>
      <c r="B402" s="748"/>
      <c r="C402" s="748"/>
      <c r="D402" s="720"/>
      <c r="E402" s="712"/>
      <c r="F402" s="712"/>
      <c r="G402" s="714"/>
      <c r="I402" s="740"/>
      <c r="J402" s="742"/>
      <c r="K402" s="742"/>
      <c r="L402" s="722"/>
      <c r="M402" s="712"/>
      <c r="N402" s="712"/>
      <c r="O402" s="714"/>
      <c r="R402" s="12"/>
      <c r="S402" s="568"/>
      <c r="T402" s="339"/>
      <c r="U402" s="339"/>
      <c r="V402" s="507"/>
    </row>
    <row r="403" spans="1:22" x14ac:dyDescent="0.25">
      <c r="A403" s="740"/>
      <c r="B403" s="748"/>
      <c r="C403" s="748"/>
      <c r="D403" s="720"/>
      <c r="E403" s="712"/>
      <c r="F403" s="712"/>
      <c r="G403" s="714"/>
      <c r="I403" s="740"/>
      <c r="J403" s="742"/>
      <c r="K403" s="742"/>
      <c r="L403" s="722"/>
      <c r="M403" s="712"/>
      <c r="N403" s="712"/>
      <c r="O403" s="714"/>
      <c r="R403" s="12"/>
      <c r="S403" s="568"/>
      <c r="T403" s="339"/>
      <c r="U403" s="339"/>
      <c r="V403" s="507"/>
    </row>
    <row r="404" spans="1:22" x14ac:dyDescent="0.25">
      <c r="A404" s="740"/>
      <c r="B404" s="748"/>
      <c r="C404" s="748"/>
      <c r="D404" s="720"/>
      <c r="E404" s="712"/>
      <c r="F404" s="712"/>
      <c r="G404" s="714"/>
      <c r="I404" s="740"/>
      <c r="J404" s="742"/>
      <c r="K404" s="742"/>
      <c r="L404" s="722"/>
      <c r="M404" s="712"/>
      <c r="N404" s="712"/>
      <c r="O404" s="714"/>
      <c r="R404" s="12"/>
      <c r="S404" s="568"/>
      <c r="T404" s="339"/>
      <c r="U404" s="339"/>
      <c r="V404" s="507"/>
    </row>
    <row r="405" spans="1:22" x14ac:dyDescent="0.25">
      <c r="A405" s="740"/>
      <c r="B405" s="748"/>
      <c r="C405" s="748"/>
      <c r="D405" s="720"/>
      <c r="E405" s="712"/>
      <c r="F405" s="712"/>
      <c r="G405" s="714"/>
      <c r="I405" s="740"/>
      <c r="J405" s="742"/>
      <c r="K405" s="742"/>
      <c r="L405" s="722"/>
      <c r="M405" s="712"/>
      <c r="N405" s="712"/>
      <c r="O405" s="714"/>
      <c r="R405" s="12"/>
      <c r="S405" s="568"/>
      <c r="T405" s="339"/>
      <c r="U405" s="339"/>
      <c r="V405" s="507"/>
    </row>
    <row r="406" spans="1:22" x14ac:dyDescent="0.25">
      <c r="A406" s="740"/>
      <c r="B406" s="748"/>
      <c r="C406" s="748"/>
      <c r="D406" s="720"/>
      <c r="E406" s="712"/>
      <c r="F406" s="712"/>
      <c r="G406" s="714"/>
      <c r="I406" s="740"/>
      <c r="J406" s="742"/>
      <c r="K406" s="742"/>
      <c r="L406" s="722"/>
      <c r="M406" s="712"/>
      <c r="N406" s="712"/>
      <c r="O406" s="714"/>
      <c r="R406" s="12"/>
      <c r="S406" s="568"/>
      <c r="T406" s="339"/>
      <c r="U406" s="339"/>
      <c r="V406" s="507"/>
    </row>
    <row r="407" spans="1:22" x14ac:dyDescent="0.25">
      <c r="A407" s="740"/>
      <c r="B407" s="748"/>
      <c r="C407" s="748"/>
      <c r="D407" s="720"/>
      <c r="E407" s="712"/>
      <c r="F407" s="712"/>
      <c r="G407" s="714"/>
      <c r="I407" s="740"/>
      <c r="J407" s="742"/>
      <c r="K407" s="742"/>
      <c r="L407" s="722"/>
      <c r="M407" s="712"/>
      <c r="N407" s="712"/>
      <c r="O407" s="714"/>
      <c r="R407" s="12"/>
      <c r="S407" s="568"/>
      <c r="T407" s="339"/>
      <c r="U407" s="339"/>
      <c r="V407" s="507"/>
    </row>
    <row r="408" spans="1:22" x14ac:dyDescent="0.25">
      <c r="A408" s="740"/>
      <c r="B408" s="748"/>
      <c r="C408" s="748"/>
      <c r="D408" s="720"/>
      <c r="E408" s="712"/>
      <c r="F408" s="712"/>
      <c r="G408" s="714"/>
      <c r="I408" s="740"/>
      <c r="J408" s="742"/>
      <c r="K408" s="742"/>
      <c r="L408" s="722"/>
      <c r="M408" s="712"/>
      <c r="N408" s="712"/>
      <c r="O408" s="714"/>
      <c r="R408" s="12"/>
      <c r="S408" s="568"/>
      <c r="T408" s="339"/>
      <c r="U408" s="339"/>
      <c r="V408" s="507"/>
    </row>
    <row r="409" spans="1:22" x14ac:dyDescent="0.25">
      <c r="A409" s="740"/>
      <c r="B409" s="748"/>
      <c r="C409" s="748"/>
      <c r="D409" s="720"/>
      <c r="E409" s="712"/>
      <c r="F409" s="712"/>
      <c r="G409" s="714"/>
      <c r="I409" s="740"/>
      <c r="J409" s="742"/>
      <c r="K409" s="742"/>
      <c r="L409" s="722"/>
      <c r="M409" s="712"/>
      <c r="N409" s="712"/>
      <c r="O409" s="714"/>
      <c r="R409" s="12"/>
      <c r="S409" s="568"/>
      <c r="T409" s="339"/>
      <c r="U409" s="339"/>
      <c r="V409" s="507"/>
    </row>
    <row r="410" spans="1:22" x14ac:dyDescent="0.25">
      <c r="A410" s="740"/>
      <c r="B410" s="748"/>
      <c r="C410" s="748"/>
      <c r="D410" s="720"/>
      <c r="E410" s="712"/>
      <c r="F410" s="712"/>
      <c r="G410" s="714"/>
      <c r="I410" s="740"/>
      <c r="J410" s="742"/>
      <c r="K410" s="742"/>
      <c r="L410" s="722"/>
      <c r="M410" s="712"/>
      <c r="N410" s="712"/>
      <c r="O410" s="714"/>
      <c r="R410" s="12"/>
      <c r="S410" s="568"/>
      <c r="T410" s="339"/>
      <c r="U410" s="339"/>
      <c r="V410" s="507"/>
    </row>
    <row r="411" spans="1:22" x14ac:dyDescent="0.25">
      <c r="A411" s="740"/>
      <c r="B411" s="748"/>
      <c r="C411" s="748"/>
      <c r="D411" s="720"/>
      <c r="E411" s="712"/>
      <c r="F411" s="712"/>
      <c r="G411" s="714"/>
      <c r="I411" s="740"/>
      <c r="J411" s="742"/>
      <c r="K411" s="742"/>
      <c r="L411" s="722"/>
      <c r="M411" s="712"/>
      <c r="N411" s="712"/>
      <c r="O411" s="714"/>
      <c r="R411" s="12"/>
      <c r="S411" s="568"/>
      <c r="T411" s="339"/>
      <c r="U411" s="339"/>
      <c r="V411" s="507"/>
    </row>
    <row r="412" spans="1:22" x14ac:dyDescent="0.25">
      <c r="A412" s="740"/>
      <c r="B412" s="748"/>
      <c r="C412" s="748"/>
      <c r="D412" s="720"/>
      <c r="E412" s="712"/>
      <c r="F412" s="712"/>
      <c r="G412" s="714"/>
      <c r="I412" s="740"/>
      <c r="J412" s="742"/>
      <c r="K412" s="742"/>
      <c r="L412" s="722"/>
      <c r="M412" s="712"/>
      <c r="N412" s="712"/>
      <c r="O412" s="714"/>
      <c r="R412" s="12"/>
      <c r="S412" s="568"/>
      <c r="T412" s="339"/>
      <c r="U412" s="339"/>
      <c r="V412" s="507"/>
    </row>
    <row r="413" spans="1:22" x14ac:dyDescent="0.3">
      <c r="A413" s="740"/>
      <c r="B413" s="748"/>
      <c r="C413" s="748"/>
      <c r="D413" s="720"/>
      <c r="E413" s="712"/>
      <c r="F413" s="712"/>
      <c r="G413" s="714"/>
      <c r="I413" s="740"/>
      <c r="J413" s="742"/>
      <c r="K413" s="742"/>
      <c r="L413" s="722"/>
      <c r="M413" s="712"/>
      <c r="N413" s="712"/>
      <c r="O413" s="714"/>
    </row>
    <row r="414" spans="1:22" x14ac:dyDescent="0.3">
      <c r="A414" s="740"/>
      <c r="B414" s="748"/>
      <c r="C414" s="748"/>
      <c r="D414" s="720"/>
      <c r="E414" s="712"/>
      <c r="F414" s="712"/>
      <c r="G414" s="714"/>
      <c r="I414" s="740"/>
      <c r="J414" s="742"/>
      <c r="K414" s="742"/>
      <c r="L414" s="722"/>
      <c r="M414" s="712"/>
      <c r="N414" s="712"/>
      <c r="O414" s="714"/>
    </row>
    <row r="415" spans="1:22" x14ac:dyDescent="0.3">
      <c r="A415" s="740"/>
      <c r="B415" s="748"/>
      <c r="C415" s="748"/>
      <c r="D415" s="720"/>
      <c r="E415" s="712"/>
      <c r="F415" s="712"/>
      <c r="G415" s="714"/>
      <c r="I415" s="740"/>
      <c r="J415" s="742"/>
      <c r="K415" s="742"/>
      <c r="L415" s="722"/>
      <c r="M415" s="712"/>
      <c r="N415" s="712"/>
      <c r="O415" s="714"/>
    </row>
    <row r="416" spans="1:22" x14ac:dyDescent="0.3">
      <c r="A416" s="740"/>
      <c r="B416" s="748"/>
      <c r="C416" s="748"/>
      <c r="D416" s="720"/>
      <c r="E416" s="712"/>
      <c r="F416" s="712"/>
      <c r="G416" s="714"/>
      <c r="I416" s="740"/>
      <c r="J416" s="742"/>
      <c r="K416" s="742"/>
      <c r="L416" s="722"/>
      <c r="M416" s="712"/>
      <c r="N416" s="712"/>
      <c r="O416" s="714"/>
    </row>
    <row r="417" spans="1:22" x14ac:dyDescent="0.3">
      <c r="A417" s="740"/>
      <c r="B417" s="748"/>
      <c r="C417" s="748"/>
      <c r="D417" s="720"/>
      <c r="E417" s="712"/>
      <c r="F417" s="712"/>
      <c r="G417" s="714"/>
      <c r="I417" s="740"/>
      <c r="J417" s="742"/>
      <c r="K417" s="742"/>
      <c r="L417" s="722"/>
      <c r="M417" s="712"/>
      <c r="N417" s="712"/>
      <c r="O417" s="714"/>
    </row>
    <row r="418" spans="1:22" x14ac:dyDescent="0.3">
      <c r="A418" s="740"/>
      <c r="B418" s="748"/>
      <c r="C418" s="748"/>
      <c r="D418" s="720"/>
      <c r="E418" s="712"/>
      <c r="F418" s="712"/>
      <c r="G418" s="714"/>
      <c r="I418" s="740"/>
      <c r="J418" s="742"/>
      <c r="K418" s="742"/>
      <c r="L418" s="722"/>
      <c r="M418" s="712"/>
      <c r="N418" s="712"/>
      <c r="O418" s="714"/>
    </row>
    <row r="419" spans="1:22" x14ac:dyDescent="0.3">
      <c r="A419" s="740"/>
      <c r="B419" s="748"/>
      <c r="C419" s="748"/>
      <c r="D419" s="720"/>
      <c r="E419" s="712"/>
      <c r="F419" s="712"/>
      <c r="G419" s="714"/>
      <c r="I419" s="740"/>
      <c r="J419" s="742"/>
      <c r="K419" s="742"/>
      <c r="L419" s="722"/>
      <c r="M419" s="712"/>
      <c r="N419" s="712"/>
      <c r="O419" s="714"/>
    </row>
    <row r="420" spans="1:22" x14ac:dyDescent="0.3">
      <c r="A420" s="740"/>
      <c r="B420" s="748"/>
      <c r="C420" s="748"/>
      <c r="D420" s="720"/>
      <c r="E420" s="712"/>
      <c r="F420" s="712"/>
      <c r="G420" s="714"/>
      <c r="I420" s="740"/>
      <c r="J420" s="742"/>
      <c r="K420" s="742"/>
      <c r="L420" s="722"/>
      <c r="M420" s="712"/>
      <c r="N420" s="712"/>
      <c r="O420" s="714"/>
    </row>
    <row r="421" spans="1:22" x14ac:dyDescent="0.3">
      <c r="A421" s="740"/>
      <c r="B421" s="748"/>
      <c r="C421" s="748"/>
      <c r="D421" s="720"/>
      <c r="E421" s="712"/>
      <c r="F421" s="712"/>
      <c r="G421" s="714"/>
      <c r="I421" s="740"/>
      <c r="J421" s="742"/>
      <c r="K421" s="742"/>
      <c r="L421" s="722"/>
      <c r="M421" s="712"/>
      <c r="N421" s="712"/>
      <c r="O421" s="714"/>
    </row>
    <row r="422" spans="1:22" x14ac:dyDescent="0.3">
      <c r="A422" s="740"/>
      <c r="B422" s="748"/>
      <c r="C422" s="748"/>
      <c r="D422" s="720"/>
      <c r="E422" s="712"/>
      <c r="F422" s="712"/>
      <c r="G422" s="714"/>
      <c r="I422" s="740"/>
      <c r="J422" s="742"/>
      <c r="K422" s="742"/>
      <c r="L422" s="722"/>
      <c r="M422" s="712"/>
      <c r="N422" s="712"/>
      <c r="O422" s="714"/>
    </row>
    <row r="423" spans="1:22" x14ac:dyDescent="0.3">
      <c r="A423" s="740"/>
      <c r="B423" s="748"/>
      <c r="C423" s="748"/>
      <c r="D423" s="720"/>
      <c r="E423" s="712"/>
      <c r="F423" s="712"/>
      <c r="G423" s="714"/>
      <c r="I423" s="740"/>
      <c r="J423" s="742"/>
      <c r="K423" s="742"/>
      <c r="L423" s="722"/>
      <c r="M423" s="712"/>
      <c r="N423" s="712"/>
      <c r="O423" s="714"/>
    </row>
    <row r="424" spans="1:22" x14ac:dyDescent="0.3">
      <c r="A424" s="740"/>
      <c r="B424" s="748"/>
      <c r="C424" s="748"/>
      <c r="D424" s="720"/>
      <c r="E424" s="712"/>
      <c r="F424" s="712"/>
      <c r="G424" s="714"/>
      <c r="I424" s="740"/>
      <c r="J424" s="742"/>
      <c r="K424" s="742"/>
      <c r="L424" s="722"/>
      <c r="M424" s="712"/>
      <c r="N424" s="712"/>
      <c r="O424" s="714"/>
    </row>
    <row r="425" spans="1:22" x14ac:dyDescent="0.3">
      <c r="A425" s="740"/>
      <c r="B425" s="748"/>
      <c r="C425" s="748"/>
      <c r="D425" s="720"/>
      <c r="E425" s="712"/>
      <c r="F425" s="712"/>
      <c r="G425" s="714"/>
      <c r="I425" s="740"/>
      <c r="J425" s="742"/>
      <c r="K425" s="742"/>
      <c r="L425" s="722"/>
      <c r="M425" s="712"/>
      <c r="N425" s="712"/>
      <c r="O425" s="714"/>
    </row>
    <row r="426" spans="1:22" x14ac:dyDescent="0.3">
      <c r="A426" s="740"/>
      <c r="B426" s="748"/>
      <c r="C426" s="748"/>
      <c r="D426" s="720"/>
      <c r="E426" s="712"/>
      <c r="F426" s="712"/>
      <c r="G426" s="714"/>
      <c r="I426" s="740"/>
      <c r="J426" s="742"/>
      <c r="K426" s="742"/>
      <c r="L426" s="722"/>
      <c r="M426" s="712"/>
      <c r="N426" s="712"/>
      <c r="O426" s="714"/>
    </row>
    <row r="427" spans="1:22" x14ac:dyDescent="0.3">
      <c r="A427" s="740"/>
      <c r="B427" s="748"/>
      <c r="C427" s="748"/>
      <c r="D427" s="720"/>
      <c r="E427" s="712"/>
      <c r="F427" s="712"/>
      <c r="G427" s="714"/>
      <c r="I427" s="740"/>
      <c r="J427" s="742"/>
      <c r="K427" s="742"/>
      <c r="L427" s="722"/>
      <c r="M427" s="712"/>
      <c r="N427" s="712"/>
      <c r="O427" s="714"/>
    </row>
    <row r="428" spans="1:22" x14ac:dyDescent="0.3">
      <c r="A428" s="740"/>
      <c r="B428" s="748"/>
      <c r="C428" s="748"/>
      <c r="D428" s="720"/>
      <c r="E428" s="712"/>
      <c r="F428" s="712"/>
      <c r="G428" s="714"/>
      <c r="I428" s="740"/>
      <c r="J428" s="742"/>
      <c r="K428" s="742"/>
      <c r="L428" s="722"/>
      <c r="M428" s="712"/>
      <c r="N428" s="712"/>
      <c r="O428" s="714"/>
    </row>
    <row r="429" spans="1:22" s="14" customFormat="1" x14ac:dyDescent="0.2">
      <c r="A429" s="740"/>
      <c r="B429" s="748"/>
      <c r="C429" s="748"/>
      <c r="D429" s="720"/>
      <c r="E429" s="712"/>
      <c r="F429" s="712"/>
      <c r="G429" s="714"/>
      <c r="H429" s="725"/>
      <c r="I429" s="740"/>
      <c r="J429" s="742"/>
      <c r="K429" s="742"/>
      <c r="L429" s="722"/>
      <c r="M429" s="712"/>
      <c r="N429" s="712"/>
      <c r="O429" s="714"/>
      <c r="S429" s="596"/>
      <c r="T429" s="415"/>
      <c r="V429" s="442"/>
    </row>
    <row r="430" spans="1:22" x14ac:dyDescent="0.3">
      <c r="A430" s="740"/>
      <c r="B430" s="748"/>
      <c r="C430" s="748"/>
      <c r="D430" s="720"/>
      <c r="E430" s="712"/>
      <c r="F430" s="712"/>
      <c r="G430" s="714"/>
      <c r="I430" s="740"/>
      <c r="J430" s="742"/>
      <c r="K430" s="742"/>
      <c r="L430" s="722"/>
      <c r="M430" s="712"/>
      <c r="N430" s="712"/>
      <c r="O430" s="714"/>
    </row>
    <row r="431" spans="1:22" x14ac:dyDescent="0.3">
      <c r="A431" s="723"/>
      <c r="B431" s="742"/>
      <c r="C431" s="742"/>
      <c r="D431" s="722"/>
      <c r="E431" s="712"/>
      <c r="F431" s="712"/>
      <c r="G431" s="714"/>
      <c r="I431" s="740"/>
      <c r="J431" s="742"/>
      <c r="K431" s="742"/>
      <c r="L431" s="722"/>
      <c r="M431" s="712"/>
    </row>
    <row r="432" spans="1:22" x14ac:dyDescent="0.3">
      <c r="A432" s="740"/>
      <c r="B432" s="748"/>
      <c r="C432" s="748"/>
      <c r="D432" s="720"/>
      <c r="E432" s="712"/>
      <c r="F432" s="712"/>
      <c r="G432" s="714"/>
      <c r="I432" s="740"/>
      <c r="J432" s="742"/>
      <c r="K432" s="742"/>
      <c r="L432" s="722"/>
      <c r="M432" s="712"/>
    </row>
    <row r="433" spans="1:7" x14ac:dyDescent="0.3">
      <c r="A433" s="740"/>
      <c r="B433" s="748"/>
      <c r="C433" s="748"/>
      <c r="D433" s="720"/>
      <c r="E433" s="712"/>
      <c r="F433" s="712"/>
      <c r="G433" s="714"/>
    </row>
    <row r="434" spans="1:7" x14ac:dyDescent="0.3">
      <c r="A434" s="740"/>
      <c r="B434" s="748"/>
      <c r="C434" s="748"/>
      <c r="D434" s="720"/>
      <c r="E434" s="712"/>
      <c r="F434" s="712"/>
      <c r="G434" s="714"/>
    </row>
    <row r="435" spans="1:7" x14ac:dyDescent="0.3">
      <c r="A435" s="740"/>
      <c r="B435" s="748"/>
      <c r="C435" s="748"/>
      <c r="D435" s="720"/>
      <c r="E435" s="712"/>
      <c r="F435" s="712"/>
      <c r="G435" s="714"/>
    </row>
  </sheetData>
  <autoFilter ref="A2:O425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1" t="s">
        <v>37</v>
      </c>
      <c r="B1" s="792"/>
      <c r="C1" s="792"/>
      <c r="D1" s="792"/>
      <c r="E1" s="792"/>
      <c r="F1" s="792"/>
      <c r="G1" s="792"/>
      <c r="H1" s="792"/>
      <c r="I1" s="792"/>
      <c r="J1" s="792"/>
      <c r="K1" s="792"/>
      <c r="L1" s="792"/>
      <c r="M1" s="20"/>
      <c r="N1" s="21"/>
    </row>
    <row r="2" spans="1:14" ht="30.75" customHeight="1" x14ac:dyDescent="0.25">
      <c r="A2" s="793" t="s">
        <v>38</v>
      </c>
      <c r="B2" s="794"/>
      <c r="C2" s="794"/>
      <c r="D2" s="794"/>
      <c r="E2" s="794"/>
      <c r="F2" s="794"/>
      <c r="G2" s="794"/>
      <c r="H2" s="794"/>
      <c r="I2" s="794"/>
      <c r="J2" s="794"/>
      <c r="K2" s="794"/>
      <c r="L2" s="79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89" t="s">
        <v>7051</v>
      </c>
      <c r="B62" s="790"/>
      <c r="C62" s="79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03" activePane="bottomLeft" state="frozen"/>
      <selection pane="bottomLeft" activeCell="B418" sqref="B41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96" t="s">
        <v>65</v>
      </c>
      <c r="C4" s="797"/>
      <c r="D4" s="797"/>
      <c r="E4" s="797"/>
      <c r="F4" s="798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96" t="s">
        <v>65</v>
      </c>
      <c r="C7" s="797"/>
      <c r="D7" s="797"/>
      <c r="E7" s="797"/>
      <c r="F7" s="798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96" t="s">
        <v>65</v>
      </c>
      <c r="C9" s="797"/>
      <c r="D9" s="797"/>
      <c r="E9" s="797"/>
      <c r="F9" s="798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96" t="s">
        <v>65</v>
      </c>
      <c r="C10" s="797"/>
      <c r="D10" s="797"/>
      <c r="E10" s="797"/>
      <c r="F10" s="798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96" t="s">
        <v>65</v>
      </c>
      <c r="C11" s="797"/>
      <c r="D11" s="797"/>
      <c r="E11" s="797"/>
      <c r="F11" s="798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96" t="s">
        <v>65</v>
      </c>
      <c r="C18" s="797"/>
      <c r="D18" s="797"/>
      <c r="E18" s="797"/>
      <c r="F18" s="798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96" t="s">
        <v>65</v>
      </c>
      <c r="C19" s="797"/>
      <c r="D19" s="797"/>
      <c r="E19" s="797"/>
      <c r="F19" s="798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96" t="s">
        <v>65</v>
      </c>
      <c r="C20" s="797"/>
      <c r="D20" s="797"/>
      <c r="E20" s="797"/>
      <c r="F20" s="798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96" t="s">
        <v>65</v>
      </c>
      <c r="C26" s="797"/>
      <c r="D26" s="797"/>
      <c r="E26" s="797"/>
      <c r="F26" s="798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96" t="s">
        <v>65</v>
      </c>
      <c r="C31" s="797"/>
      <c r="D31" s="797"/>
      <c r="E31" s="797"/>
      <c r="F31" s="798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96" t="s">
        <v>65</v>
      </c>
      <c r="C36" s="797"/>
      <c r="D36" s="797"/>
      <c r="E36" s="797"/>
      <c r="F36" s="798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96" t="s">
        <v>65</v>
      </c>
      <c r="C37" s="797"/>
      <c r="D37" s="797"/>
      <c r="E37" s="797"/>
      <c r="F37" s="798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96" t="s">
        <v>65</v>
      </c>
      <c r="C43" s="797"/>
      <c r="D43" s="797"/>
      <c r="E43" s="797"/>
      <c r="F43" s="798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96" t="s">
        <v>65</v>
      </c>
      <c r="C44" s="797"/>
      <c r="D44" s="797"/>
      <c r="E44" s="797"/>
      <c r="F44" s="798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96" t="s">
        <v>65</v>
      </c>
      <c r="C46" s="797"/>
      <c r="D46" s="797"/>
      <c r="E46" s="797"/>
      <c r="F46" s="798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96" t="s">
        <v>65</v>
      </c>
      <c r="C49" s="797"/>
      <c r="D49" s="797"/>
      <c r="E49" s="797"/>
      <c r="F49" s="798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96" t="s">
        <v>65</v>
      </c>
      <c r="C50" s="797"/>
      <c r="D50" s="797"/>
      <c r="E50" s="797"/>
      <c r="F50" s="798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96" t="s">
        <v>65</v>
      </c>
      <c r="C69" s="797"/>
      <c r="D69" s="797"/>
      <c r="E69" s="797"/>
      <c r="F69" s="798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96" t="s">
        <v>65</v>
      </c>
      <c r="C82" s="797"/>
      <c r="D82" s="797"/>
      <c r="E82" s="797"/>
      <c r="F82" s="798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799" t="s">
        <v>7711</v>
      </c>
      <c r="B327" s="800"/>
      <c r="C327" s="800"/>
      <c r="D327" s="800"/>
      <c r="E327" s="800"/>
      <c r="F327" s="800"/>
      <c r="G327" s="800"/>
      <c r="H327" s="801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799" t="s">
        <v>7710</v>
      </c>
      <c r="B353" s="800"/>
      <c r="C353" s="800"/>
      <c r="D353" s="800"/>
      <c r="E353" s="800"/>
      <c r="F353" s="800"/>
      <c r="G353" s="800"/>
      <c r="H353" s="801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799" t="s">
        <v>7751</v>
      </c>
      <c r="B371" s="800"/>
      <c r="C371" s="800"/>
      <c r="D371" s="800"/>
      <c r="E371" s="800"/>
      <c r="F371" s="800"/>
      <c r="G371" s="800"/>
      <c r="H371" s="801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7760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7759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7" t="s">
        <v>7914</v>
      </c>
      <c r="B384" s="808"/>
      <c r="C384" s="808"/>
      <c r="D384" s="808"/>
      <c r="E384" s="808"/>
      <c r="F384" s="808"/>
      <c r="G384" s="808"/>
      <c r="H384" s="651"/>
    </row>
    <row r="385" spans="1:9" s="7" customFormat="1" ht="28.5" x14ac:dyDescent="0.25">
      <c r="A385" s="807"/>
      <c r="B385" s="808"/>
      <c r="C385" s="808"/>
      <c r="D385" s="808"/>
      <c r="E385" s="808"/>
      <c r="F385" s="808"/>
      <c r="G385" s="80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2" t="s">
        <v>7914</v>
      </c>
      <c r="B391" s="803"/>
      <c r="C391" s="803"/>
      <c r="D391" s="803"/>
      <c r="E391" s="803"/>
      <c r="F391" s="803"/>
      <c r="G391" s="803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7797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7808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4" t="s">
        <v>7798</v>
      </c>
      <c r="B399" s="805"/>
      <c r="C399" s="805"/>
      <c r="D399" s="805"/>
      <c r="E399" s="805"/>
      <c r="F399" s="805"/>
      <c r="G399" s="805"/>
      <c r="H399" s="806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7760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7759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7888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7889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7" t="s">
        <v>7855</v>
      </c>
      <c r="B410" s="808"/>
      <c r="C410" s="808"/>
      <c r="D410" s="808"/>
      <c r="E410" s="808"/>
      <c r="F410" s="808"/>
      <c r="G410" s="80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7869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7950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7951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7952</v>
      </c>
    </row>
    <row r="422" spans="1:11" s="7" customFormat="1" ht="15.75" x14ac:dyDescent="0.25">
      <c r="A422" s="645"/>
      <c r="B422" s="646"/>
      <c r="C422" s="647"/>
      <c r="D422" s="648"/>
      <c r="E422" s="647"/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4" t="s">
        <v>7876</v>
      </c>
      <c r="B424" s="805"/>
      <c r="C424" s="805"/>
      <c r="D424" s="805"/>
      <c r="E424" s="805"/>
      <c r="F424" s="805"/>
      <c r="G424" s="805"/>
      <c r="H424" s="806"/>
    </row>
    <row r="425" spans="1:11" s="7" customFormat="1" ht="15.75" x14ac:dyDescent="0.25">
      <c r="A425" s="645"/>
      <c r="B425" s="685" t="s">
        <v>7877</v>
      </c>
      <c r="C425" s="647">
        <f>C420+C419</f>
        <v>3528001</v>
      </c>
      <c r="D425" s="648"/>
      <c r="E425" s="657"/>
      <c r="F425" s="657"/>
      <c r="G425" s="650"/>
      <c r="H425" s="651"/>
      <c r="J425" s="795" t="s">
        <v>7928</v>
      </c>
      <c r="K425" s="795"/>
    </row>
    <row r="426" spans="1:11" s="7" customFormat="1" ht="15.75" x14ac:dyDescent="0.25">
      <c r="A426" s="645"/>
      <c r="B426" s="658" t="s">
        <v>7760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7896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7897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7888</v>
      </c>
      <c r="H429" s="659">
        <f>F427+F435</f>
        <v>534741.402</v>
      </c>
      <c r="I429" s="590">
        <f>H427-F435</f>
        <v>630728.49200000009</v>
      </c>
      <c r="J429" s="7" t="s">
        <v>7897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7889</v>
      </c>
      <c r="H430" s="659">
        <f>H427-H429</f>
        <v>355544.41400000011</v>
      </c>
      <c r="J430" s="7" t="s">
        <v>7911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7886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7760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15" customHeight="1" x14ac:dyDescent="0.25">
      <c r="A440" s="802" t="s">
        <v>7915</v>
      </c>
      <c r="B440" s="803"/>
      <c r="C440" s="803"/>
      <c r="D440" s="803"/>
      <c r="E440" s="803"/>
      <c r="F440" s="803"/>
      <c r="G440" s="803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5" t="s">
        <v>7928</v>
      </c>
      <c r="K442" s="795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7946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7956</v>
      </c>
      <c r="K447" s="590"/>
    </row>
    <row r="448" spans="1:11" s="7" customFormat="1" ht="15.75" x14ac:dyDescent="0.25">
      <c r="A448" s="489">
        <v>1044</v>
      </c>
      <c r="B448" s="5" t="s">
        <v>8024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7929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675">
        <v>0.13</v>
      </c>
      <c r="E449" s="674">
        <f>D449*C449</f>
        <v>254800</v>
      </c>
      <c r="F449" s="674">
        <f t="shared" ref="F449" si="66">E449+C449</f>
        <v>2214800</v>
      </c>
      <c r="G449" s="450" t="s">
        <v>7168</v>
      </c>
      <c r="H449" s="627">
        <v>45474</v>
      </c>
      <c r="I449" s="7" t="s">
        <v>7953</v>
      </c>
    </row>
    <row r="450" spans="1:11" s="7" customFormat="1" ht="15" customHeight="1" x14ac:dyDescent="0.25">
      <c r="A450" s="613"/>
      <c r="G450" s="31"/>
      <c r="H450" s="697"/>
    </row>
    <row r="451" spans="1:11" s="7" customFormat="1" ht="15" customHeight="1" x14ac:dyDescent="0.25">
      <c r="A451" s="804" t="s">
        <v>7954</v>
      </c>
      <c r="B451" s="805"/>
      <c r="C451" s="805"/>
      <c r="D451" s="805"/>
      <c r="E451" s="805"/>
      <c r="F451" s="805"/>
      <c r="G451" s="805"/>
      <c r="H451" s="806"/>
      <c r="J451" s="795" t="s">
        <v>7928</v>
      </c>
      <c r="K451" s="795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 t="s">
        <v>7625</v>
      </c>
      <c r="F452" s="657" t="s">
        <v>7669</v>
      </c>
      <c r="G452" s="650"/>
      <c r="H452" s="651"/>
      <c r="K452" s="9"/>
    </row>
    <row r="453" spans="1:11" s="7" customFormat="1" ht="15" customHeight="1" x14ac:dyDescent="0.25">
      <c r="A453" s="645"/>
      <c r="B453" s="658" t="s">
        <v>7760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SUM(E445:E449)</f>
        <v>548327.5</v>
      </c>
      <c r="K453" s="632"/>
    </row>
    <row r="454" spans="1:11" s="7" customFormat="1" ht="15" customHeight="1" x14ac:dyDescent="0.25">
      <c r="A454" s="645"/>
      <c r="B454" s="658" t="s">
        <v>7759</v>
      </c>
      <c r="C454" s="647">
        <f>C452*40%</f>
        <v>1105300</v>
      </c>
      <c r="D454" s="648"/>
      <c r="E454" s="660"/>
      <c r="F454" s="660">
        <f>C457</f>
        <v>1657950</v>
      </c>
      <c r="G454" s="661">
        <v>0.8</v>
      </c>
      <c r="H454" s="662">
        <f>H453*80%</f>
        <v>438662</v>
      </c>
      <c r="J454" s="7" t="s">
        <v>8025</v>
      </c>
      <c r="K454" s="590"/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248692.5</v>
      </c>
      <c r="G455" s="650"/>
      <c r="H455" s="651"/>
      <c r="I455" s="633"/>
      <c r="K455" s="590"/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7888</v>
      </c>
      <c r="H456" s="659">
        <f>F455</f>
        <v>248692.5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7889</v>
      </c>
      <c r="H457" s="659">
        <f>H454-H456</f>
        <v>189969.5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</row>
    <row r="460" spans="1:11" s="7" customFormat="1" ht="15.75" x14ac:dyDescent="0.25">
      <c r="A460" s="31"/>
      <c r="G460" s="31"/>
      <c r="H460" s="31"/>
    </row>
    <row r="461" spans="1:11" s="7" customFormat="1" ht="16.5" thickBot="1" x14ac:dyDescent="0.3">
      <c r="A461" s="31"/>
      <c r="G461" s="31"/>
      <c r="H461" s="31"/>
    </row>
    <row r="462" spans="1:11" s="7" customFormat="1" ht="28.5" x14ac:dyDescent="0.25">
      <c r="A462" s="802" t="s">
        <v>7964</v>
      </c>
      <c r="B462" s="803"/>
      <c r="C462" s="803"/>
      <c r="D462" s="803"/>
      <c r="E462" s="803"/>
      <c r="F462" s="803"/>
      <c r="G462" s="803"/>
      <c r="H462" s="644"/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5"/>
      <c r="K464" s="795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701">
        <v>1048</v>
      </c>
      <c r="B466" s="702" t="s">
        <v>7920</v>
      </c>
      <c r="C466" s="703">
        <v>613800</v>
      </c>
      <c r="D466" s="25">
        <v>0.15</v>
      </c>
      <c r="E466" s="10">
        <f t="shared" ref="E466:E474" si="67">D466*C466</f>
        <v>92070</v>
      </c>
      <c r="F466" s="10">
        <f t="shared" ref="F466:F473" si="68">E466+C466</f>
        <v>705870</v>
      </c>
      <c r="G466" s="450" t="s">
        <v>7168</v>
      </c>
      <c r="H466" s="627">
        <v>45474</v>
      </c>
      <c r="I466" s="7" t="s">
        <v>7887</v>
      </c>
      <c r="J466" s="7" t="s">
        <v>7897</v>
      </c>
      <c r="K466" s="632">
        <v>1618970</v>
      </c>
    </row>
    <row r="467" spans="1:11" s="7" customFormat="1" ht="15" customHeight="1" x14ac:dyDescent="0.25">
      <c r="A467" s="701">
        <v>1049</v>
      </c>
      <c r="B467" s="702" t="s">
        <v>7920</v>
      </c>
      <c r="C467" s="703">
        <v>1843700</v>
      </c>
      <c r="D467" s="25">
        <v>0.15</v>
      </c>
      <c r="E467" s="10">
        <f t="shared" si="67"/>
        <v>276555</v>
      </c>
      <c r="F467" s="10">
        <f t="shared" si="68"/>
        <v>2120255</v>
      </c>
      <c r="G467" s="450" t="s">
        <v>7168</v>
      </c>
      <c r="H467" s="627">
        <v>45474</v>
      </c>
      <c r="I467" s="7" t="s">
        <v>7887</v>
      </c>
      <c r="K467" s="632"/>
    </row>
    <row r="468" spans="1:11" s="7" customFormat="1" ht="15" customHeight="1" x14ac:dyDescent="0.25">
      <c r="A468" s="701">
        <v>1050</v>
      </c>
      <c r="B468" s="702" t="s">
        <v>7920</v>
      </c>
      <c r="C468" s="703">
        <v>1920500</v>
      </c>
      <c r="D468" s="25">
        <v>0.15</v>
      </c>
      <c r="E468" s="10">
        <f t="shared" si="67"/>
        <v>288075</v>
      </c>
      <c r="F468" s="10">
        <f t="shared" si="68"/>
        <v>2208575</v>
      </c>
      <c r="G468" s="450" t="s">
        <v>7168</v>
      </c>
      <c r="H468" s="627">
        <v>45474</v>
      </c>
      <c r="I468" s="7" t="s">
        <v>7887</v>
      </c>
      <c r="K468" s="590"/>
    </row>
    <row r="469" spans="1:11" s="7" customFormat="1" ht="15" customHeight="1" x14ac:dyDescent="0.25">
      <c r="A469" s="701">
        <v>1051</v>
      </c>
      <c r="B469" s="702" t="s">
        <v>7920</v>
      </c>
      <c r="C469" s="703">
        <v>190000</v>
      </c>
      <c r="D469" s="25">
        <v>0.15</v>
      </c>
      <c r="E469" s="10">
        <f t="shared" si="67"/>
        <v>28500</v>
      </c>
      <c r="F469" s="10">
        <f t="shared" si="68"/>
        <v>218500</v>
      </c>
      <c r="G469" s="450" t="s">
        <v>7168</v>
      </c>
      <c r="H469" s="627">
        <v>45474</v>
      </c>
      <c r="I469" s="7" t="s">
        <v>7957</v>
      </c>
      <c r="K469" s="590"/>
    </row>
    <row r="470" spans="1:11" s="7" customFormat="1" ht="15" customHeight="1" x14ac:dyDescent="0.25">
      <c r="A470" s="489">
        <v>1052</v>
      </c>
      <c r="B470" s="5" t="s">
        <v>7920</v>
      </c>
      <c r="C470" s="410">
        <v>711730</v>
      </c>
      <c r="D470" s="25">
        <v>0.15</v>
      </c>
      <c r="E470" s="10">
        <f t="shared" si="67"/>
        <v>106759.5</v>
      </c>
      <c r="F470" s="10">
        <f t="shared" si="68"/>
        <v>818489.5</v>
      </c>
      <c r="G470" s="450" t="s">
        <v>7168</v>
      </c>
      <c r="H470" s="627">
        <v>45474</v>
      </c>
      <c r="I470" s="7" t="s">
        <v>7963</v>
      </c>
    </row>
    <row r="471" spans="1:11" s="7" customFormat="1" ht="15" customHeight="1" x14ac:dyDescent="0.25">
      <c r="A471" s="701">
        <v>1053</v>
      </c>
      <c r="B471" s="702" t="s">
        <v>7920</v>
      </c>
      <c r="C471" s="703">
        <v>1686000</v>
      </c>
      <c r="D471" s="25">
        <v>0.15</v>
      </c>
      <c r="E471" s="10">
        <f t="shared" si="67"/>
        <v>252900</v>
      </c>
      <c r="F471" s="10">
        <f t="shared" si="68"/>
        <v>1938900</v>
      </c>
      <c r="G471" s="450" t="s">
        <v>7168</v>
      </c>
      <c r="H471" s="627">
        <v>45474</v>
      </c>
      <c r="I471" s="7" t="s">
        <v>7887</v>
      </c>
    </row>
    <row r="472" spans="1:11" s="7" customFormat="1" ht="15" customHeight="1" x14ac:dyDescent="0.25">
      <c r="A472" s="489">
        <v>1054</v>
      </c>
      <c r="B472" s="673" t="s">
        <v>7443</v>
      </c>
      <c r="C472" s="10">
        <v>2340420</v>
      </c>
      <c r="D472" s="25">
        <v>0.15</v>
      </c>
      <c r="E472" s="10">
        <f t="shared" si="67"/>
        <v>351063</v>
      </c>
      <c r="F472" s="10">
        <f t="shared" si="68"/>
        <v>2691483</v>
      </c>
      <c r="G472" s="450" t="s">
        <v>7168</v>
      </c>
      <c r="H472" s="627">
        <v>45474</v>
      </c>
      <c r="I472" s="7" t="s">
        <v>7947</v>
      </c>
    </row>
    <row r="473" spans="1:11" s="7" customFormat="1" ht="15" customHeight="1" x14ac:dyDescent="0.25">
      <c r="A473" s="489">
        <v>1055</v>
      </c>
      <c r="B473" s="673" t="s">
        <v>7443</v>
      </c>
      <c r="C473" s="10">
        <v>18000</v>
      </c>
      <c r="D473" s="25">
        <v>0.15</v>
      </c>
      <c r="E473" s="10">
        <f t="shared" si="67"/>
        <v>2700</v>
      </c>
      <c r="F473" s="10">
        <f t="shared" si="68"/>
        <v>20700</v>
      </c>
      <c r="G473" s="450" t="s">
        <v>7168</v>
      </c>
      <c r="H473" s="627">
        <v>45474</v>
      </c>
      <c r="I473" s="7" t="s">
        <v>7948</v>
      </c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 t="shared" si="67"/>
        <v>294000</v>
      </c>
      <c r="F474" s="674">
        <f t="shared" ref="F474" si="69">E474+C474</f>
        <v>2254000</v>
      </c>
      <c r="G474" s="450" t="s">
        <v>7168</v>
      </c>
      <c r="H474" s="627">
        <v>45474</v>
      </c>
      <c r="I474" s="7" t="s">
        <v>7965</v>
      </c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804" t="s">
        <v>7966</v>
      </c>
      <c r="B476" s="805"/>
      <c r="C476" s="805"/>
      <c r="D476" s="805"/>
      <c r="E476" s="805"/>
      <c r="F476" s="805"/>
      <c r="G476" s="805"/>
      <c r="H476" s="806"/>
      <c r="J476" s="795"/>
      <c r="K476" s="795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  <c r="K477" s="9"/>
    </row>
    <row r="478" spans="1:11" s="7" customFormat="1" ht="15.75" x14ac:dyDescent="0.25">
      <c r="A478" s="645"/>
      <c r="B478" s="658" t="s">
        <v>7760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  <c r="K478" s="632"/>
    </row>
    <row r="479" spans="1:11" s="7" customFormat="1" ht="15.75" x14ac:dyDescent="0.25">
      <c r="A479" s="645"/>
      <c r="B479" s="658" t="s">
        <v>7759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  <c r="K479" s="590"/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  <c r="K480" s="590"/>
    </row>
    <row r="481" spans="1:8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7888</v>
      </c>
      <c r="H481" s="659">
        <f>F480</f>
        <v>0</v>
      </c>
    </row>
    <row r="482" spans="1:8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7889</v>
      </c>
      <c r="H482" s="659">
        <f>H479-H481</f>
        <v>235200</v>
      </c>
    </row>
    <row r="483" spans="1:8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</row>
    <row r="484" spans="1:8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</row>
    <row r="485" spans="1:8" s="7" customFormat="1" ht="15.75" x14ac:dyDescent="0.25">
      <c r="A485" s="31"/>
      <c r="G485" s="31"/>
      <c r="H485" s="31"/>
    </row>
    <row r="486" spans="1:8" s="7" customFormat="1" ht="15.75" x14ac:dyDescent="0.25">
      <c r="A486" s="31"/>
      <c r="G486" s="31"/>
      <c r="H486" s="31"/>
    </row>
    <row r="487" spans="1:8" s="7" customFormat="1" ht="15.75" x14ac:dyDescent="0.25">
      <c r="A487" s="31"/>
      <c r="G487" s="31"/>
      <c r="H487" s="31"/>
    </row>
    <row r="488" spans="1:8" s="7" customFormat="1" ht="15.75" x14ac:dyDescent="0.25">
      <c r="A488" s="31"/>
      <c r="G488" s="31"/>
      <c r="H488" s="31"/>
    </row>
    <row r="489" spans="1:8" s="7" customFormat="1" ht="15.75" x14ac:dyDescent="0.25">
      <c r="A489" s="31"/>
      <c r="G489" s="31"/>
      <c r="H489" s="31"/>
    </row>
    <row r="490" spans="1:8" s="7" customFormat="1" ht="15.75" x14ac:dyDescent="0.25">
      <c r="A490" s="31"/>
      <c r="G490" s="31"/>
      <c r="H490" s="31"/>
    </row>
    <row r="491" spans="1:8" s="7" customFormat="1" ht="15.75" x14ac:dyDescent="0.25">
      <c r="A491" s="31"/>
      <c r="G491" s="31"/>
      <c r="H491" s="31"/>
    </row>
    <row r="492" spans="1:8" s="7" customFormat="1" ht="15.75" x14ac:dyDescent="0.25">
      <c r="A492" s="31"/>
      <c r="G492" s="31"/>
      <c r="H492" s="31"/>
    </row>
    <row r="493" spans="1:8" s="7" customFormat="1" ht="15.75" x14ac:dyDescent="0.25">
      <c r="A493" s="31"/>
      <c r="G493" s="31"/>
      <c r="H493" s="31"/>
    </row>
    <row r="494" spans="1:8" s="7" customFormat="1" ht="15.75" x14ac:dyDescent="0.25">
      <c r="A494" s="31"/>
      <c r="G494" s="31"/>
      <c r="H494" s="31"/>
    </row>
    <row r="495" spans="1:8" s="7" customFormat="1" ht="15.75" x14ac:dyDescent="0.25">
      <c r="A495" s="31"/>
      <c r="G495" s="31"/>
      <c r="H495" s="31"/>
    </row>
    <row r="496" spans="1:8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  <c r="J595"/>
      <c r="K595"/>
    </row>
    <row r="596" spans="1:11" s="7" customFormat="1" ht="15.75" x14ac:dyDescent="0.25">
      <c r="A596" s="31"/>
      <c r="G596" s="31"/>
      <c r="H596" s="31"/>
      <c r="J596"/>
      <c r="K596"/>
    </row>
    <row r="597" spans="1:11" s="7" customFormat="1" ht="15.75" x14ac:dyDescent="0.25">
      <c r="A597" s="31"/>
      <c r="G597" s="31"/>
      <c r="H597" s="31"/>
      <c r="J597"/>
      <c r="K597"/>
    </row>
    <row r="598" spans="1:11" s="7" customFormat="1" ht="15.75" x14ac:dyDescent="0.25">
      <c r="A598" s="31"/>
      <c r="G598" s="31"/>
      <c r="H598" s="31"/>
      <c r="J598"/>
      <c r="K598"/>
    </row>
    <row r="599" spans="1:11" s="7" customFormat="1" ht="15.75" x14ac:dyDescent="0.25">
      <c r="A599" s="31"/>
      <c r="G599" s="31"/>
      <c r="H599" s="31"/>
      <c r="J599"/>
      <c r="K599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A462:G462"/>
    <mergeCell ref="J464:K464"/>
    <mergeCell ref="A476:H476"/>
    <mergeCell ref="J476:K476"/>
    <mergeCell ref="A451:H451"/>
    <mergeCell ref="J451:K451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B44:F44"/>
    <mergeCell ref="A327:H327"/>
    <mergeCell ref="B46:F46"/>
    <mergeCell ref="B49:F49"/>
    <mergeCell ref="B50:F50"/>
    <mergeCell ref="B69:F69"/>
    <mergeCell ref="B82:F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</mergeCells>
  <conditionalFormatting sqref="G1:G324 G326 G328:G352 G354:G370 G372:G383 G386:G388 G392:G398 G400:G409 G411:G423 G425:G439 G441:G450 G452:G461 G463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E11" sqref="E11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0.710937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1" t="s">
        <v>6983</v>
      </c>
      <c r="B1" s="812"/>
      <c r="C1" s="812"/>
      <c r="D1" s="812"/>
      <c r="E1" s="813"/>
      <c r="G1" s="818" t="s">
        <v>6984</v>
      </c>
      <c r="H1" s="818"/>
      <c r="I1" s="818"/>
      <c r="J1" s="818"/>
      <c r="K1" s="324"/>
      <c r="L1" s="810" t="s">
        <v>7290</v>
      </c>
      <c r="M1" s="810"/>
      <c r="N1" s="810"/>
      <c r="O1" s="810"/>
      <c r="P1" s="810"/>
      <c r="R1" s="810" t="s">
        <v>6986</v>
      </c>
      <c r="S1" s="810"/>
      <c r="T1" s="810"/>
      <c r="U1" s="810"/>
    </row>
    <row r="2" spans="1:28" ht="28.15" customHeight="1" x14ac:dyDescent="0.25">
      <c r="A2" s="814"/>
      <c r="B2" s="815"/>
      <c r="C2" s="815"/>
      <c r="D2" s="815"/>
      <c r="E2" s="816"/>
      <c r="G2" s="818"/>
      <c r="H2" s="818"/>
      <c r="I2" s="818"/>
      <c r="J2" s="818"/>
      <c r="K2" s="324"/>
      <c r="L2" s="810"/>
      <c r="M2" s="810"/>
      <c r="N2" s="810"/>
      <c r="O2" s="810"/>
      <c r="P2" s="810"/>
      <c r="R2" s="810"/>
      <c r="S2" s="810"/>
      <c r="T2" s="810"/>
      <c r="U2" s="81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7941</v>
      </c>
      <c r="P4" s="695" t="s">
        <v>7949</v>
      </c>
      <c r="Q4" s="333"/>
      <c r="R4" s="334">
        <v>45292</v>
      </c>
      <c r="S4" s="13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7752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7790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7850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7895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7955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31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H25" s="376"/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7730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7730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7837</v>
      </c>
      <c r="P29" s="561" t="s">
        <v>7838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7835</v>
      </c>
      <c r="P30" s="561" t="s">
        <v>7836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11" t="s">
        <v>6983</v>
      </c>
      <c r="B36" s="812"/>
      <c r="C36" s="812"/>
      <c r="D36" s="812"/>
      <c r="E36" s="813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4"/>
      <c r="B37" s="815"/>
      <c r="C37" s="815"/>
      <c r="D37" s="815"/>
      <c r="E37" s="81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0" t="s">
        <v>6986</v>
      </c>
      <c r="S38" s="810"/>
      <c r="T38" s="810"/>
      <c r="U38" s="810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0"/>
      <c r="S39" s="810"/>
      <c r="T39" s="810"/>
      <c r="U39" s="810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0" t="s">
        <v>7022</v>
      </c>
      <c r="H44" s="810"/>
      <c r="I44" s="810"/>
      <c r="J44" s="81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0"/>
      <c r="H45" s="810"/>
      <c r="I45" s="810"/>
      <c r="J45" s="81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0" t="s">
        <v>6985</v>
      </c>
      <c r="M50" s="810"/>
      <c r="N50" s="810"/>
      <c r="O50" s="810"/>
      <c r="P50" s="810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7" t="s">
        <v>7031</v>
      </c>
      <c r="H51" s="817"/>
      <c r="I51" s="817"/>
      <c r="J51" s="407">
        <f>J49+I48</f>
        <v>73164</v>
      </c>
      <c r="K51" s="406"/>
      <c r="L51" s="810"/>
      <c r="M51" s="810"/>
      <c r="N51" s="810"/>
      <c r="O51" s="810"/>
      <c r="P51" s="810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1" t="s">
        <v>7009</v>
      </c>
      <c r="B53" s="812"/>
      <c r="C53" s="812"/>
      <c r="D53" s="812"/>
      <c r="E53" s="813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4"/>
      <c r="B54" s="815"/>
      <c r="C54" s="815"/>
      <c r="D54" s="815"/>
      <c r="E54" s="816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09" t="s">
        <v>6985</v>
      </c>
      <c r="M66" s="809"/>
      <c r="N66" s="809"/>
      <c r="O66" s="809"/>
      <c r="P66" s="809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0"/>
      <c r="M67" s="810"/>
      <c r="N67" s="810"/>
      <c r="O67" s="810"/>
      <c r="P67" s="810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9" t="s">
        <v>7018</v>
      </c>
      <c r="B69" s="820"/>
      <c r="C69" s="820"/>
      <c r="D69" s="820"/>
      <c r="E69" s="821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2"/>
      <c r="B70" s="823"/>
      <c r="C70" s="823"/>
      <c r="D70" s="823"/>
      <c r="E70" s="824"/>
      <c r="L70" s="334">
        <v>43922</v>
      </c>
      <c r="M70" s="335">
        <v>61900</v>
      </c>
      <c r="N70" s="336" t="s">
        <v>214</v>
      </c>
      <c r="O70" s="336"/>
      <c r="P70" s="349"/>
      <c r="R70" s="810" t="s">
        <v>6986</v>
      </c>
      <c r="S70" s="810"/>
      <c r="T70" s="810"/>
      <c r="U70" s="810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0"/>
      <c r="S71" s="810"/>
      <c r="T71" s="810"/>
      <c r="U71" s="810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5">
        <v>30000</v>
      </c>
      <c r="U74" s="828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6"/>
      <c r="U75" s="829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7"/>
      <c r="U76" s="830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0" t="s">
        <v>7022</v>
      </c>
      <c r="M109" s="810"/>
      <c r="N109" s="810"/>
      <c r="O109" s="810"/>
      <c r="P109" s="810"/>
    </row>
    <row r="110" spans="3:16" x14ac:dyDescent="0.25">
      <c r="L110" s="810"/>
      <c r="M110" s="810"/>
      <c r="N110" s="810"/>
      <c r="O110" s="810"/>
      <c r="P110" s="810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7" t="s">
        <v>7031</v>
      </c>
      <c r="M116" s="817"/>
      <c r="N116" s="81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2024-08-17T14:44:39Z</dcterms:modified>
</cp:coreProperties>
</file>