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AEE630D7-BE5D-459A-8460-F0F314A7D055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Receivables" sheetId="2" r:id="rId2"/>
    <sheet name="Payables" sheetId="3" r:id="rId3"/>
    <sheet name="Cash Book" sheetId="4" r:id="rId4"/>
    <sheet name="Balance sheet" sheetId="6" r:id="rId5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6" l="1"/>
  <c r="E25" i="6" s="1"/>
  <c r="E22" i="6"/>
  <c r="E14" i="6"/>
  <c r="E18" i="6" s="1"/>
  <c r="E13" i="6"/>
  <c r="E12" i="6"/>
  <c r="D13" i="4"/>
  <c r="D33" i="3"/>
  <c r="D22" i="2"/>
  <c r="E27" i="6" l="1"/>
  <c r="D57" i="1"/>
  <c r="D61" i="1" s="1"/>
</calcChain>
</file>

<file path=xl/sharedStrings.xml><?xml version="1.0" encoding="utf-8"?>
<sst xmlns="http://schemas.openxmlformats.org/spreadsheetml/2006/main" count="230" uniqueCount="69">
  <si>
    <t>Abdul Hameed</t>
  </si>
  <si>
    <t>Reshmatex</t>
  </si>
  <si>
    <t>Sunlight / Sajid</t>
  </si>
  <si>
    <t>Zubair / K</t>
  </si>
  <si>
    <t>Haizan</t>
  </si>
  <si>
    <t>Abbu BAHL Acc (Tank Adda)</t>
  </si>
  <si>
    <t>Imran Meezan Acc (Karachi)</t>
  </si>
  <si>
    <t>Imran BAHL Acc (xxx)</t>
  </si>
  <si>
    <t>Imran BAFL Acc (DIK)</t>
  </si>
  <si>
    <t>Ibraheem (Darya Khan)</t>
  </si>
  <si>
    <t>Ghulam Qadir (Khuber)</t>
  </si>
  <si>
    <t>Farman Shah (DIK)</t>
  </si>
  <si>
    <t>Zahid Kashmiri (Matli)</t>
  </si>
  <si>
    <t>Faisal (KP Mor)</t>
  </si>
  <si>
    <t>Saleem uddin (MPK)</t>
  </si>
  <si>
    <t>Liaquat (T/Jaam)</t>
  </si>
  <si>
    <t>Raja Meherban (Darya Khan)</t>
  </si>
  <si>
    <t>Ramiz</t>
  </si>
  <si>
    <t>Rehan Aslam</t>
  </si>
  <si>
    <t>Asim (Plot)</t>
  </si>
  <si>
    <t>Ch. Adnan (Johar)</t>
  </si>
  <si>
    <t>Massod (Chowk Munda)</t>
  </si>
  <si>
    <t>Qarar c/o Asad (Karachi)</t>
  </si>
  <si>
    <t xml:space="preserve">Asim </t>
  </si>
  <si>
    <t>Nabi Nawab (Behal)</t>
  </si>
  <si>
    <t>Akhtar (TMK)</t>
  </si>
  <si>
    <t>Khan Meer (Khad Buzdar)</t>
  </si>
  <si>
    <t>Parmanand</t>
  </si>
  <si>
    <t>Mumtaz Bheet (88755-4045 = 84710)</t>
  </si>
  <si>
    <t>Kamran Bypass (DIK)</t>
  </si>
  <si>
    <t>Anwar (Khad Buzdar)</t>
  </si>
  <si>
    <t>Zaheer (Talagang)</t>
  </si>
  <si>
    <t>Amjad (T / Adam)</t>
  </si>
  <si>
    <t>Masood (Chowk Munda)</t>
  </si>
  <si>
    <t>Cash in Hand (Actual)</t>
  </si>
  <si>
    <t>Cash in Hand Bilal uddin work due to adjust closing Rec on 7/1/25 = 1,600,000/- but write on 31/12/24 = 1,093,974/-</t>
  </si>
  <si>
    <t>Ali Amaan Taal (Hattar)</t>
  </si>
  <si>
    <t>Akbar (Matli)</t>
  </si>
  <si>
    <t>Arif ullah Shinwari</t>
  </si>
  <si>
    <t>Iqbal (Tham Shah-  Noshero)</t>
  </si>
  <si>
    <t>Sikandar (T / Adam)</t>
  </si>
  <si>
    <t>Abdul Shakoor (Hyderabad)</t>
  </si>
  <si>
    <t>Alam khan (T / Adam)</t>
  </si>
  <si>
    <t>Yousuf (TAY)</t>
  </si>
  <si>
    <t>Tariq Broper (Noshehro)</t>
  </si>
  <si>
    <t>Shahid (TAY)</t>
  </si>
  <si>
    <t>Abdul Qadir (Kahd Buzdar)</t>
  </si>
  <si>
    <t>S. #</t>
  </si>
  <si>
    <t>Name</t>
  </si>
  <si>
    <t>Amount</t>
  </si>
  <si>
    <t>Mohabbat Siyal (Kanyaro)</t>
  </si>
  <si>
    <t>Imran Allied Bank (DIK)</t>
  </si>
  <si>
    <t>Head of Account</t>
  </si>
  <si>
    <t>Payable</t>
  </si>
  <si>
    <t>Receivables</t>
  </si>
  <si>
    <t>Bank</t>
  </si>
  <si>
    <t>Other Payable</t>
  </si>
  <si>
    <t>Cash</t>
  </si>
  <si>
    <t>Balanced Sheet (Imran Aslam)</t>
  </si>
  <si>
    <t>AS on 31 Dec 24</t>
  </si>
  <si>
    <t>Currents Asset</t>
  </si>
  <si>
    <t>Total Assets</t>
  </si>
  <si>
    <t>Liabilities</t>
  </si>
  <si>
    <t>ASEETS</t>
  </si>
  <si>
    <t>Total Liabilites</t>
  </si>
  <si>
    <t>Captal (incl last Profit)</t>
  </si>
  <si>
    <t>Total</t>
  </si>
  <si>
    <t>PAYABLES</t>
  </si>
  <si>
    <t>Cash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</si>
</sst>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5" fontId="2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164" fontId="0" fillId="0" borderId="0" xfId="1" applyNumberFormat="1" applyFont="1" applyAlignment="1">
      <alignment vertical="center"/>
    </xf>
    <xf numFmtId="165" fontId="2" fillId="0" borderId="3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4" fillId="0" borderId="8" xfId="0" applyFont="1" applyBorder="1"/>
    <xf numFmtId="164" fontId="0" fillId="0" borderId="9" xfId="1" applyNumberFormat="1" applyFont="1" applyBorder="1"/>
    <xf numFmtId="165" fontId="2" fillId="0" borderId="9" xfId="1" applyNumberFormat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164" fontId="6" fillId="0" borderId="11" xfId="1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4</xdr:row>
      <xdr:rowOff>152400</xdr:rowOff>
    </xdr:from>
    <xdr:to>
      <xdr:col>25</xdr:col>
      <xdr:colOff>563787</xdr:colOff>
      <xdr:row>26</xdr:row>
      <xdr:rowOff>686596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2BF07-8AF8-4366-83B4-26CCD32D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914400"/>
          <a:ext cx="8031387" cy="5706271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10</xdr:row>
      <xdr:rowOff>57150</xdr:rowOff>
    </xdr:from>
    <xdr:to>
      <xdr:col>34</xdr:col>
      <xdr:colOff>421122</xdr:colOff>
      <xdr:row>32</xdr:row>
      <xdr:rowOff>172280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281D1-FFE3-43F6-9D25-E6917AC5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0" y="2181225"/>
          <a:ext cx="10841472" cy="5944430"/>
        </a:xfrm>
        <a:prstGeom prst="rect">
          <a:avLst/>
        </a:prstGeom>
      </xdr:spPr>
    </xdr:pic>
    <xdr:clientData/>
  </xdr:twoCellAnchor>
  <xdr:twoCellAnchor editAs="oneCell">
    <xdr:from>
      <xdr:col>18</xdr:col>
      <xdr:colOff>438150</xdr:colOff>
      <xdr:row>11</xdr:row>
      <xdr:rowOff>200025</xdr:rowOff>
    </xdr:from>
    <xdr:to>
      <xdr:col>32</xdr:col>
      <xdr:colOff>287774</xdr:colOff>
      <xdr:row>33</xdr:row>
      <xdr:rowOff>229418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13CBCE-8114-4DB7-8A27-2C8C55FB5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35400" y="2562225"/>
          <a:ext cx="8384024" cy="5858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61"/>
  <sheetViews>
    <sheetView topLeftCell="A4" workbookViewId="0">
      <selection activeCell="G4" sqref="G1:H1048576"/>
    </sheetView>
  </sheetViews>
  <sheetFormatPr defaultRowHeight="15" x14ac:dyDescent="0.25"/>
  <cols>
    <col min="1" max="1" width="9.140625" style="14"/>
    <col min="2" max="2" width="22.28515625" style="14" customWidth="1"/>
    <col min="3" max="3" width="37.85546875" customWidth="1"/>
    <col min="4" max="4" width="24.42578125" style="14" customWidth="1"/>
    <col min="5" max="5" width="12.28515625" bestFit="1" customWidth="1"/>
    <col min="10" max="10" width="11.5703125" bestFit="1" customWidth="1"/>
  </cols>
  <sheetData>
    <row r="6" spans="1:4" x14ac:dyDescent="0.25">
      <c r="D6" s="10"/>
    </row>
    <row r="7" spans="1:4" ht="21" x14ac:dyDescent="0.25">
      <c r="A7" s="5" t="s">
        <v>47</v>
      </c>
      <c r="B7" s="5" t="s">
        <v>52</v>
      </c>
      <c r="C7" s="5" t="s">
        <v>48</v>
      </c>
      <c r="D7" s="6" t="s">
        <v>49</v>
      </c>
    </row>
    <row r="8" spans="1:4" ht="18.75" x14ac:dyDescent="0.25">
      <c r="A8" s="15">
        <v>1</v>
      </c>
      <c r="B8" s="16" t="s">
        <v>53</v>
      </c>
      <c r="C8" s="7" t="s">
        <v>0</v>
      </c>
      <c r="D8" s="11">
        <v>55567</v>
      </c>
    </row>
    <row r="9" spans="1:4" ht="18.75" x14ac:dyDescent="0.25">
      <c r="A9" s="15">
        <v>2</v>
      </c>
      <c r="B9" s="15" t="s">
        <v>54</v>
      </c>
      <c r="C9" s="2" t="s">
        <v>1</v>
      </c>
      <c r="D9" s="1">
        <v>-10260035</v>
      </c>
    </row>
    <row r="10" spans="1:4" ht="18.75" x14ac:dyDescent="0.25">
      <c r="A10" s="15">
        <v>3</v>
      </c>
      <c r="B10" s="15" t="s">
        <v>54</v>
      </c>
      <c r="C10" s="2" t="s">
        <v>2</v>
      </c>
      <c r="D10" s="1">
        <v>-927371</v>
      </c>
    </row>
    <row r="11" spans="1:4" ht="18.75" x14ac:dyDescent="0.25">
      <c r="A11" s="15">
        <v>4</v>
      </c>
      <c r="B11" s="15" t="s">
        <v>54</v>
      </c>
      <c r="C11" s="2" t="s">
        <v>3</v>
      </c>
      <c r="D11" s="1">
        <v>-47015</v>
      </c>
    </row>
    <row r="12" spans="1:4" ht="18.75" x14ac:dyDescent="0.25">
      <c r="A12" s="15">
        <v>5</v>
      </c>
      <c r="B12" s="15" t="s">
        <v>54</v>
      </c>
      <c r="C12" s="2" t="s">
        <v>4</v>
      </c>
      <c r="D12" s="1">
        <v>-5893786</v>
      </c>
    </row>
    <row r="13" spans="1:4" ht="18.75" x14ac:dyDescent="0.25">
      <c r="A13" s="15">
        <v>6</v>
      </c>
      <c r="B13" s="15" t="s">
        <v>55</v>
      </c>
      <c r="C13" s="2" t="s">
        <v>5</v>
      </c>
      <c r="D13" s="1">
        <v>0</v>
      </c>
    </row>
    <row r="14" spans="1:4" ht="18.75" x14ac:dyDescent="0.25">
      <c r="A14" s="15">
        <v>7</v>
      </c>
      <c r="B14" s="15" t="s">
        <v>55</v>
      </c>
      <c r="C14" s="2" t="s">
        <v>7</v>
      </c>
      <c r="D14" s="1">
        <v>-22403</v>
      </c>
    </row>
    <row r="15" spans="1:4" ht="18.75" x14ac:dyDescent="0.25">
      <c r="A15" s="15">
        <v>8</v>
      </c>
      <c r="B15" s="15" t="s">
        <v>55</v>
      </c>
      <c r="C15" s="2" t="s">
        <v>6</v>
      </c>
      <c r="D15" s="1">
        <v>-25343</v>
      </c>
    </row>
    <row r="16" spans="1:4" ht="18.75" x14ac:dyDescent="0.25">
      <c r="A16" s="15">
        <v>9</v>
      </c>
      <c r="B16" s="15" t="s">
        <v>55</v>
      </c>
      <c r="C16" s="2" t="s">
        <v>8</v>
      </c>
      <c r="D16" s="1">
        <v>-17240</v>
      </c>
    </row>
    <row r="17" spans="1:10" ht="18.75" x14ac:dyDescent="0.25">
      <c r="A17" s="15">
        <v>10</v>
      </c>
      <c r="B17" s="15" t="s">
        <v>55</v>
      </c>
      <c r="C17" s="2" t="s">
        <v>51</v>
      </c>
      <c r="D17" s="1">
        <v>-6607</v>
      </c>
    </row>
    <row r="18" spans="1:10" ht="18.75" x14ac:dyDescent="0.25">
      <c r="A18" s="15">
        <v>11</v>
      </c>
      <c r="B18" s="15" t="s">
        <v>56</v>
      </c>
      <c r="C18" s="2" t="s">
        <v>17</v>
      </c>
      <c r="D18" s="1">
        <v>300000</v>
      </c>
    </row>
    <row r="19" spans="1:10" ht="18.75" x14ac:dyDescent="0.25">
      <c r="A19" s="15">
        <v>12</v>
      </c>
      <c r="B19" s="15" t="s">
        <v>56</v>
      </c>
      <c r="C19" s="2" t="s">
        <v>18</v>
      </c>
      <c r="D19" s="1">
        <v>350000</v>
      </c>
    </row>
    <row r="20" spans="1:10" ht="18.75" x14ac:dyDescent="0.25">
      <c r="A20" s="15">
        <v>13</v>
      </c>
      <c r="B20" s="15" t="s">
        <v>54</v>
      </c>
      <c r="C20" s="2" t="s">
        <v>23</v>
      </c>
      <c r="D20" s="1">
        <v>-404250</v>
      </c>
    </row>
    <row r="21" spans="1:10" ht="18.75" x14ac:dyDescent="0.25">
      <c r="A21" s="15">
        <v>14</v>
      </c>
      <c r="B21" s="15" t="s">
        <v>54</v>
      </c>
      <c r="C21" s="2" t="s">
        <v>19</v>
      </c>
      <c r="D21" s="1">
        <v>-75000</v>
      </c>
    </row>
    <row r="22" spans="1:10" ht="18.75" x14ac:dyDescent="0.25">
      <c r="A22" s="15">
        <v>15</v>
      </c>
      <c r="B22" s="15" t="s">
        <v>54</v>
      </c>
      <c r="C22" s="2" t="s">
        <v>20</v>
      </c>
      <c r="D22" s="1">
        <v>-250000</v>
      </c>
    </row>
    <row r="23" spans="1:10" ht="18.75" x14ac:dyDescent="0.25">
      <c r="A23" s="15">
        <v>16</v>
      </c>
      <c r="B23" s="15" t="s">
        <v>53</v>
      </c>
      <c r="C23" s="2" t="s">
        <v>21</v>
      </c>
      <c r="D23" s="1">
        <v>150000</v>
      </c>
      <c r="J23" s="17"/>
    </row>
    <row r="24" spans="1:10" ht="18.75" x14ac:dyDescent="0.25">
      <c r="A24" s="15">
        <v>17</v>
      </c>
      <c r="B24" s="15" t="s">
        <v>53</v>
      </c>
      <c r="C24" s="2" t="s">
        <v>22</v>
      </c>
      <c r="D24" s="1">
        <v>460200</v>
      </c>
    </row>
    <row r="25" spans="1:10" ht="18.75" x14ac:dyDescent="0.25">
      <c r="A25" s="15">
        <v>18</v>
      </c>
      <c r="B25" s="15" t="s">
        <v>53</v>
      </c>
      <c r="C25" s="8" t="s">
        <v>33</v>
      </c>
      <c r="D25" s="12">
        <v>6717750</v>
      </c>
    </row>
    <row r="26" spans="1:10" ht="18.75" x14ac:dyDescent="0.25">
      <c r="A26" s="15">
        <v>19</v>
      </c>
      <c r="B26" s="15" t="s">
        <v>57</v>
      </c>
      <c r="C26" s="2" t="s">
        <v>34</v>
      </c>
      <c r="D26" s="1">
        <v>-175000</v>
      </c>
    </row>
    <row r="27" spans="1:10" ht="65.25" customHeight="1" x14ac:dyDescent="0.25">
      <c r="A27" s="15">
        <v>20</v>
      </c>
      <c r="B27" s="15" t="s">
        <v>57</v>
      </c>
      <c r="C27" s="9" t="s">
        <v>35</v>
      </c>
      <c r="D27" s="1">
        <v>-748982</v>
      </c>
      <c r="E27" s="4"/>
    </row>
    <row r="28" spans="1:10" ht="18.75" x14ac:dyDescent="0.25">
      <c r="A28" s="15">
        <v>21</v>
      </c>
      <c r="B28" s="15" t="s">
        <v>54</v>
      </c>
      <c r="C28" s="2" t="s">
        <v>10</v>
      </c>
      <c r="D28" s="1">
        <v>-10000</v>
      </c>
    </row>
    <row r="29" spans="1:10" ht="18.75" x14ac:dyDescent="0.25">
      <c r="A29" s="15">
        <v>22</v>
      </c>
      <c r="B29" s="15" t="s">
        <v>54</v>
      </c>
      <c r="C29" s="2" t="s">
        <v>11</v>
      </c>
      <c r="D29" s="1">
        <v>-75880</v>
      </c>
    </row>
    <row r="30" spans="1:10" ht="18.75" x14ac:dyDescent="0.25">
      <c r="A30" s="15">
        <v>23</v>
      </c>
      <c r="B30" s="15" t="s">
        <v>54</v>
      </c>
      <c r="C30" s="2" t="s">
        <v>9</v>
      </c>
      <c r="D30" s="1">
        <v>-295182</v>
      </c>
    </row>
    <row r="31" spans="1:10" ht="18.75" x14ac:dyDescent="0.25">
      <c r="A31" s="15">
        <v>24</v>
      </c>
      <c r="B31" s="15" t="s">
        <v>54</v>
      </c>
      <c r="C31" s="2" t="s">
        <v>12</v>
      </c>
      <c r="D31" s="1">
        <v>-23818</v>
      </c>
    </row>
    <row r="32" spans="1:10" ht="18.75" x14ac:dyDescent="0.25">
      <c r="A32" s="15">
        <v>25</v>
      </c>
      <c r="B32" s="15" t="s">
        <v>54</v>
      </c>
      <c r="C32" s="2" t="s">
        <v>50</v>
      </c>
      <c r="D32" s="1">
        <v>-459257</v>
      </c>
    </row>
    <row r="33" spans="1:5" ht="18.75" x14ac:dyDescent="0.25">
      <c r="A33" s="15">
        <v>26</v>
      </c>
      <c r="B33" s="15" t="s">
        <v>53</v>
      </c>
      <c r="C33" s="2" t="s">
        <v>13</v>
      </c>
      <c r="D33" s="1">
        <v>2616</v>
      </c>
    </row>
    <row r="34" spans="1:5" ht="18.75" x14ac:dyDescent="0.25">
      <c r="A34" s="15">
        <v>27</v>
      </c>
      <c r="B34" s="15" t="s">
        <v>53</v>
      </c>
      <c r="C34" s="2" t="s">
        <v>14</v>
      </c>
      <c r="D34" s="1">
        <v>667445</v>
      </c>
    </row>
    <row r="35" spans="1:5" ht="18.75" x14ac:dyDescent="0.25">
      <c r="A35" s="15">
        <v>28</v>
      </c>
      <c r="B35" s="15" t="s">
        <v>53</v>
      </c>
      <c r="C35" s="2" t="s">
        <v>15</v>
      </c>
      <c r="D35" s="1">
        <v>15</v>
      </c>
      <c r="E35" s="4"/>
    </row>
    <row r="36" spans="1:5" ht="18.75" x14ac:dyDescent="0.25">
      <c r="A36" s="15">
        <v>29</v>
      </c>
      <c r="B36" s="15" t="s">
        <v>53</v>
      </c>
      <c r="C36" s="2" t="s">
        <v>16</v>
      </c>
      <c r="D36" s="1">
        <v>3657</v>
      </c>
    </row>
    <row r="37" spans="1:5" ht="18.75" x14ac:dyDescent="0.25">
      <c r="A37" s="15">
        <v>30</v>
      </c>
      <c r="B37" s="15" t="s">
        <v>53</v>
      </c>
      <c r="C37" s="2" t="s">
        <v>46</v>
      </c>
      <c r="D37" s="1">
        <v>1145318</v>
      </c>
    </row>
    <row r="38" spans="1:5" ht="18.75" x14ac:dyDescent="0.25">
      <c r="A38" s="15">
        <v>31</v>
      </c>
      <c r="B38" s="15" t="s">
        <v>53</v>
      </c>
      <c r="C38" s="2" t="s">
        <v>24</v>
      </c>
      <c r="D38" s="1">
        <v>676</v>
      </c>
    </row>
    <row r="39" spans="1:5" ht="18.75" x14ac:dyDescent="0.25">
      <c r="A39" s="15">
        <v>32</v>
      </c>
      <c r="B39" s="15" t="s">
        <v>53</v>
      </c>
      <c r="C39" s="2" t="s">
        <v>25</v>
      </c>
      <c r="D39" s="1">
        <v>1158352</v>
      </c>
    </row>
    <row r="40" spans="1:5" ht="18.75" x14ac:dyDescent="0.25">
      <c r="A40" s="15">
        <v>33</v>
      </c>
      <c r="B40" s="15" t="s">
        <v>53</v>
      </c>
      <c r="C40" s="2" t="s">
        <v>26</v>
      </c>
      <c r="D40" s="1">
        <v>227320</v>
      </c>
    </row>
    <row r="41" spans="1:5" ht="18.75" x14ac:dyDescent="0.25">
      <c r="A41" s="15">
        <v>34</v>
      </c>
      <c r="B41" s="15" t="s">
        <v>53</v>
      </c>
      <c r="C41" s="2" t="s">
        <v>27</v>
      </c>
      <c r="D41" s="1">
        <v>9218</v>
      </c>
    </row>
    <row r="42" spans="1:5" ht="18.75" x14ac:dyDescent="0.25">
      <c r="A42" s="15">
        <v>35</v>
      </c>
      <c r="B42" s="15" t="s">
        <v>54</v>
      </c>
      <c r="C42" s="2" t="s">
        <v>28</v>
      </c>
      <c r="D42" s="1">
        <v>-84710</v>
      </c>
    </row>
    <row r="43" spans="1:5" ht="18.75" x14ac:dyDescent="0.25">
      <c r="A43" s="15">
        <v>36</v>
      </c>
      <c r="B43" s="15" t="s">
        <v>53</v>
      </c>
      <c r="C43" s="2" t="s">
        <v>32</v>
      </c>
      <c r="D43" s="1">
        <v>10146</v>
      </c>
    </row>
    <row r="44" spans="1:5" ht="18.75" x14ac:dyDescent="0.25">
      <c r="A44" s="15">
        <v>37</v>
      </c>
      <c r="B44" s="15" t="s">
        <v>53</v>
      </c>
      <c r="C44" s="2" t="s">
        <v>29</v>
      </c>
      <c r="D44" s="1">
        <v>10262</v>
      </c>
    </row>
    <row r="45" spans="1:5" ht="18.75" x14ac:dyDescent="0.25">
      <c r="A45" s="15">
        <v>38</v>
      </c>
      <c r="B45" s="15" t="s">
        <v>53</v>
      </c>
      <c r="C45" s="8" t="s">
        <v>30</v>
      </c>
      <c r="D45" s="12">
        <v>1774</v>
      </c>
    </row>
    <row r="46" spans="1:5" ht="18.75" x14ac:dyDescent="0.25">
      <c r="A46" s="15">
        <v>39</v>
      </c>
      <c r="B46" s="15" t="s">
        <v>53</v>
      </c>
      <c r="C46" s="2" t="s">
        <v>31</v>
      </c>
      <c r="D46" s="1">
        <v>162955</v>
      </c>
    </row>
    <row r="47" spans="1:5" ht="18.75" x14ac:dyDescent="0.25">
      <c r="A47" s="15">
        <v>40</v>
      </c>
      <c r="B47" s="15" t="s">
        <v>53</v>
      </c>
      <c r="C47" s="2" t="s">
        <v>36</v>
      </c>
      <c r="D47" s="1">
        <v>206477</v>
      </c>
    </row>
    <row r="48" spans="1:5" ht="18.75" x14ac:dyDescent="0.25">
      <c r="A48" s="15">
        <v>41</v>
      </c>
      <c r="B48" s="15" t="s">
        <v>53</v>
      </c>
      <c r="C48" s="2" t="s">
        <v>37</v>
      </c>
      <c r="D48" s="1">
        <v>950</v>
      </c>
    </row>
    <row r="49" spans="1:4" ht="18.75" x14ac:dyDescent="0.25">
      <c r="A49" s="15">
        <v>42</v>
      </c>
      <c r="B49" s="15" t="s">
        <v>53</v>
      </c>
      <c r="C49" s="3" t="s">
        <v>38</v>
      </c>
      <c r="D49" s="1">
        <v>342035</v>
      </c>
    </row>
    <row r="50" spans="1:4" ht="18.75" x14ac:dyDescent="0.25">
      <c r="A50" s="15">
        <v>43</v>
      </c>
      <c r="B50" s="15" t="s">
        <v>54</v>
      </c>
      <c r="C50" s="3" t="s">
        <v>39</v>
      </c>
      <c r="D50" s="1">
        <v>-6479</v>
      </c>
    </row>
    <row r="51" spans="1:4" ht="18.75" x14ac:dyDescent="0.25">
      <c r="A51" s="15">
        <v>44</v>
      </c>
      <c r="B51" s="15" t="s">
        <v>53</v>
      </c>
      <c r="C51" s="3" t="s">
        <v>44</v>
      </c>
      <c r="D51" s="1">
        <v>43300</v>
      </c>
    </row>
    <row r="52" spans="1:4" ht="18.75" x14ac:dyDescent="0.25">
      <c r="A52" s="15">
        <v>45</v>
      </c>
      <c r="B52" s="15" t="s">
        <v>53</v>
      </c>
      <c r="C52" s="2" t="s">
        <v>40</v>
      </c>
      <c r="D52" s="1">
        <v>124</v>
      </c>
    </row>
    <row r="53" spans="1:4" ht="18.75" x14ac:dyDescent="0.25">
      <c r="A53" s="15">
        <v>46</v>
      </c>
      <c r="B53" s="15" t="s">
        <v>53</v>
      </c>
      <c r="C53" s="2" t="s">
        <v>41</v>
      </c>
      <c r="D53" s="1">
        <v>14091</v>
      </c>
    </row>
    <row r="54" spans="1:4" ht="18.75" x14ac:dyDescent="0.25">
      <c r="A54" s="15">
        <v>47</v>
      </c>
      <c r="B54" s="15" t="s">
        <v>53</v>
      </c>
      <c r="C54" s="2" t="s">
        <v>42</v>
      </c>
      <c r="D54" s="1">
        <v>5880</v>
      </c>
    </row>
    <row r="55" spans="1:4" ht="18.75" x14ac:dyDescent="0.25">
      <c r="A55" s="15">
        <v>48</v>
      </c>
      <c r="B55" s="15" t="s">
        <v>53</v>
      </c>
      <c r="C55" s="3" t="s">
        <v>43</v>
      </c>
      <c r="D55" s="1">
        <v>6847</v>
      </c>
    </row>
    <row r="56" spans="1:4" ht="18.75" x14ac:dyDescent="0.25">
      <c r="A56" s="15">
        <v>49</v>
      </c>
      <c r="B56" s="15" t="s">
        <v>53</v>
      </c>
      <c r="C56" s="2" t="s">
        <v>45</v>
      </c>
      <c r="D56" s="1">
        <v>231</v>
      </c>
    </row>
    <row r="57" spans="1:4" ht="18.75" x14ac:dyDescent="0.25">
      <c r="C57" s="2"/>
      <c r="D57" s="1">
        <f>SUM(D8:D56)</f>
        <v>-7755152</v>
      </c>
    </row>
    <row r="58" spans="1:4" ht="18.75" x14ac:dyDescent="0.25">
      <c r="D58" s="1"/>
    </row>
    <row r="59" spans="1:4" x14ac:dyDescent="0.25">
      <c r="D59" s="13">
        <v>-7755152</v>
      </c>
    </row>
    <row r="61" spans="1:4" x14ac:dyDescent="0.25">
      <c r="D61" s="13">
        <f>D59-D57</f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1C9D-476C-4330-916C-354D1F4CEABF}">
  <dimension ref="A5:D22"/>
  <sheetViews>
    <sheetView workbookViewId="0">
      <selection activeCell="E27" sqref="E27"/>
    </sheetView>
  </sheetViews>
  <sheetFormatPr defaultRowHeight="15" x14ac:dyDescent="0.25"/>
  <cols>
    <col min="1" max="1" width="5.7109375" style="14" bestFit="1" customWidth="1"/>
    <col min="2" max="2" width="23.85546875" style="14" customWidth="1"/>
    <col min="3" max="3" width="37.85546875" customWidth="1"/>
    <col min="4" max="4" width="19.7109375" style="14" customWidth="1"/>
  </cols>
  <sheetData>
    <row r="5" spans="1:4" ht="28.5" x14ac:dyDescent="0.25">
      <c r="A5" s="18" t="s">
        <v>63</v>
      </c>
      <c r="B5" s="18"/>
      <c r="C5" s="18"/>
      <c r="D5" s="18"/>
    </row>
    <row r="6" spans="1:4" x14ac:dyDescent="0.25">
      <c r="D6" s="10"/>
    </row>
    <row r="7" spans="1:4" ht="21" x14ac:dyDescent="0.25">
      <c r="A7" s="5" t="s">
        <v>47</v>
      </c>
      <c r="B7" s="5" t="s">
        <v>52</v>
      </c>
      <c r="C7" s="5" t="s">
        <v>48</v>
      </c>
      <c r="D7" s="6" t="s">
        <v>49</v>
      </c>
    </row>
    <row r="8" spans="1:4" ht="18.75" x14ac:dyDescent="0.25">
      <c r="A8" s="15">
        <v>1</v>
      </c>
      <c r="B8" s="15" t="s">
        <v>54</v>
      </c>
      <c r="C8" s="2" t="s">
        <v>1</v>
      </c>
      <c r="D8" s="1">
        <v>10260035</v>
      </c>
    </row>
    <row r="9" spans="1:4" ht="18.75" x14ac:dyDescent="0.25">
      <c r="A9" s="15">
        <v>2</v>
      </c>
      <c r="B9" s="15" t="s">
        <v>54</v>
      </c>
      <c r="C9" s="2" t="s">
        <v>2</v>
      </c>
      <c r="D9" s="1">
        <v>927371</v>
      </c>
    </row>
    <row r="10" spans="1:4" ht="18.75" x14ac:dyDescent="0.25">
      <c r="A10" s="15">
        <v>3</v>
      </c>
      <c r="B10" s="15" t="s">
        <v>54</v>
      </c>
      <c r="C10" s="2" t="s">
        <v>3</v>
      </c>
      <c r="D10" s="1">
        <v>47015</v>
      </c>
    </row>
    <row r="11" spans="1:4" ht="18.75" x14ac:dyDescent="0.25">
      <c r="A11" s="15">
        <v>4</v>
      </c>
      <c r="B11" s="15" t="s">
        <v>54</v>
      </c>
      <c r="C11" s="2" t="s">
        <v>4</v>
      </c>
      <c r="D11" s="1">
        <v>5893786</v>
      </c>
    </row>
    <row r="12" spans="1:4" ht="18.75" x14ac:dyDescent="0.25">
      <c r="A12" s="15">
        <v>5</v>
      </c>
      <c r="B12" s="15" t="s">
        <v>54</v>
      </c>
      <c r="C12" s="2" t="s">
        <v>23</v>
      </c>
      <c r="D12" s="1">
        <v>404250</v>
      </c>
    </row>
    <row r="13" spans="1:4" ht="18.75" x14ac:dyDescent="0.25">
      <c r="A13" s="15">
        <v>6</v>
      </c>
      <c r="B13" s="15" t="s">
        <v>54</v>
      </c>
      <c r="C13" s="2" t="s">
        <v>19</v>
      </c>
      <c r="D13" s="1">
        <v>75000</v>
      </c>
    </row>
    <row r="14" spans="1:4" ht="18.75" x14ac:dyDescent="0.25">
      <c r="A14" s="15">
        <v>7</v>
      </c>
      <c r="B14" s="15" t="s">
        <v>54</v>
      </c>
      <c r="C14" s="2" t="s">
        <v>20</v>
      </c>
      <c r="D14" s="1">
        <v>250000</v>
      </c>
    </row>
    <row r="15" spans="1:4" ht="18.75" x14ac:dyDescent="0.25">
      <c r="A15" s="15">
        <v>8</v>
      </c>
      <c r="B15" s="15" t="s">
        <v>54</v>
      </c>
      <c r="C15" s="2" t="s">
        <v>10</v>
      </c>
      <c r="D15" s="1">
        <v>10000</v>
      </c>
    </row>
    <row r="16" spans="1:4" ht="18.75" x14ac:dyDescent="0.25">
      <c r="A16" s="15">
        <v>9</v>
      </c>
      <c r="B16" s="15" t="s">
        <v>54</v>
      </c>
      <c r="C16" s="2" t="s">
        <v>11</v>
      </c>
      <c r="D16" s="1">
        <v>75880</v>
      </c>
    </row>
    <row r="17" spans="1:4" ht="18.75" x14ac:dyDescent="0.25">
      <c r="A17" s="15">
        <v>10</v>
      </c>
      <c r="B17" s="15" t="s">
        <v>54</v>
      </c>
      <c r="C17" s="2" t="s">
        <v>9</v>
      </c>
      <c r="D17" s="1">
        <v>295182</v>
      </c>
    </row>
    <row r="18" spans="1:4" ht="18.75" x14ac:dyDescent="0.25">
      <c r="A18" s="15">
        <v>11</v>
      </c>
      <c r="B18" s="15" t="s">
        <v>54</v>
      </c>
      <c r="C18" s="2" t="s">
        <v>12</v>
      </c>
      <c r="D18" s="1">
        <v>23818</v>
      </c>
    </row>
    <row r="19" spans="1:4" ht="18.75" x14ac:dyDescent="0.25">
      <c r="A19" s="15">
        <v>12</v>
      </c>
      <c r="B19" s="15" t="s">
        <v>54</v>
      </c>
      <c r="C19" s="2" t="s">
        <v>50</v>
      </c>
      <c r="D19" s="1">
        <v>459257</v>
      </c>
    </row>
    <row r="20" spans="1:4" ht="18.75" x14ac:dyDescent="0.25">
      <c r="A20" s="15">
        <v>13</v>
      </c>
      <c r="B20" s="15" t="s">
        <v>54</v>
      </c>
      <c r="C20" s="2" t="s">
        <v>28</v>
      </c>
      <c r="D20" s="1">
        <v>84710</v>
      </c>
    </row>
    <row r="21" spans="1:4" ht="18.75" x14ac:dyDescent="0.25">
      <c r="A21" s="15">
        <v>14</v>
      </c>
      <c r="B21" s="15" t="s">
        <v>54</v>
      </c>
      <c r="C21" s="3" t="s">
        <v>39</v>
      </c>
      <c r="D21" s="1">
        <v>6479</v>
      </c>
    </row>
    <row r="22" spans="1:4" ht="21" x14ac:dyDescent="0.25">
      <c r="C22" s="26" t="s">
        <v>66</v>
      </c>
      <c r="D22" s="25">
        <f>SUM(D8:D21)</f>
        <v>18812783</v>
      </c>
    </row>
  </sheetData>
  <mergeCells count="1">
    <mergeCell ref="A5:D5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1EB8-901E-4F83-B126-47D4117ACEC9}">
  <dimension ref="A2:E33"/>
  <sheetViews>
    <sheetView workbookViewId="0">
      <selection activeCell="A16" sqref="A1:XFD1048576"/>
    </sheetView>
  </sheetViews>
  <sheetFormatPr defaultRowHeight="15" x14ac:dyDescent="0.25"/>
  <cols>
    <col min="1" max="1" width="14.140625" customWidth="1"/>
    <col min="2" max="2" width="22.85546875" customWidth="1"/>
    <col min="3" max="3" width="28.42578125" customWidth="1"/>
    <col min="4" max="4" width="28.5703125" customWidth="1"/>
  </cols>
  <sheetData>
    <row r="2" spans="1:5" ht="28.5" x14ac:dyDescent="0.25">
      <c r="A2" s="18" t="s">
        <v>67</v>
      </c>
      <c r="B2" s="18"/>
      <c r="C2" s="18"/>
      <c r="D2" s="18"/>
    </row>
    <row r="4" spans="1:5" ht="21" x14ac:dyDescent="0.25">
      <c r="A4" s="5" t="s">
        <v>47</v>
      </c>
      <c r="B4" s="5" t="s">
        <v>52</v>
      </c>
      <c r="C4" s="5" t="s">
        <v>48</v>
      </c>
      <c r="D4" s="6" t="s">
        <v>49</v>
      </c>
    </row>
    <row r="5" spans="1:5" ht="18.75" x14ac:dyDescent="0.25">
      <c r="A5" s="15">
        <v>1</v>
      </c>
      <c r="B5" s="16" t="s">
        <v>53</v>
      </c>
      <c r="C5" s="7" t="s">
        <v>0</v>
      </c>
      <c r="D5" s="11">
        <v>55567</v>
      </c>
    </row>
    <row r="6" spans="1:5" ht="18.75" x14ac:dyDescent="0.25">
      <c r="A6" s="15">
        <v>2</v>
      </c>
      <c r="B6" s="15" t="s">
        <v>56</v>
      </c>
      <c r="C6" s="2" t="s">
        <v>17</v>
      </c>
      <c r="D6" s="1">
        <v>300000</v>
      </c>
    </row>
    <row r="7" spans="1:5" ht="18.75" x14ac:dyDescent="0.25">
      <c r="A7" s="15">
        <v>3</v>
      </c>
      <c r="B7" s="15" t="s">
        <v>56</v>
      </c>
      <c r="C7" s="2" t="s">
        <v>18</v>
      </c>
      <c r="D7" s="1">
        <v>350000</v>
      </c>
    </row>
    <row r="8" spans="1:5" ht="18.75" x14ac:dyDescent="0.25">
      <c r="A8" s="15">
        <v>4</v>
      </c>
      <c r="B8" s="15" t="s">
        <v>53</v>
      </c>
      <c r="C8" s="2" t="s">
        <v>21</v>
      </c>
      <c r="D8" s="1">
        <v>150000</v>
      </c>
    </row>
    <row r="9" spans="1:5" ht="18.75" x14ac:dyDescent="0.25">
      <c r="A9" s="15">
        <v>5</v>
      </c>
      <c r="B9" s="15" t="s">
        <v>53</v>
      </c>
      <c r="C9" s="2" t="s">
        <v>22</v>
      </c>
      <c r="D9" s="1">
        <v>460200</v>
      </c>
    </row>
    <row r="10" spans="1:5" ht="18.75" x14ac:dyDescent="0.25">
      <c r="A10" s="15">
        <v>6</v>
      </c>
      <c r="B10" s="15" t="s">
        <v>53</v>
      </c>
      <c r="C10" s="8" t="s">
        <v>33</v>
      </c>
      <c r="D10" s="12">
        <v>6717750</v>
      </c>
    </row>
    <row r="11" spans="1:5" ht="18.75" x14ac:dyDescent="0.25">
      <c r="A11" s="15">
        <v>7</v>
      </c>
      <c r="B11" s="15" t="s">
        <v>53</v>
      </c>
      <c r="C11" s="2" t="s">
        <v>13</v>
      </c>
      <c r="D11" s="1">
        <v>2616</v>
      </c>
    </row>
    <row r="12" spans="1:5" ht="18.75" x14ac:dyDescent="0.25">
      <c r="A12" s="15">
        <v>8</v>
      </c>
      <c r="B12" s="15" t="s">
        <v>53</v>
      </c>
      <c r="C12" s="2" t="s">
        <v>14</v>
      </c>
      <c r="D12" s="1">
        <v>667445</v>
      </c>
    </row>
    <row r="13" spans="1:5" ht="18.75" x14ac:dyDescent="0.25">
      <c r="A13" s="15">
        <v>9</v>
      </c>
      <c r="B13" s="15" t="s">
        <v>53</v>
      </c>
      <c r="C13" s="2" t="s">
        <v>15</v>
      </c>
      <c r="D13" s="1">
        <v>15</v>
      </c>
      <c r="E13" s="4"/>
    </row>
    <row r="14" spans="1:5" ht="18.75" x14ac:dyDescent="0.25">
      <c r="A14" s="15">
        <v>10</v>
      </c>
      <c r="B14" s="15" t="s">
        <v>53</v>
      </c>
      <c r="C14" s="2" t="s">
        <v>16</v>
      </c>
      <c r="D14" s="1">
        <v>3657</v>
      </c>
    </row>
    <row r="15" spans="1:5" ht="18.75" x14ac:dyDescent="0.25">
      <c r="A15" s="15">
        <v>11</v>
      </c>
      <c r="B15" s="15" t="s">
        <v>53</v>
      </c>
      <c r="C15" s="2" t="s">
        <v>46</v>
      </c>
      <c r="D15" s="1">
        <v>1145318</v>
      </c>
    </row>
    <row r="16" spans="1:5" ht="18.75" x14ac:dyDescent="0.25">
      <c r="A16" s="15">
        <v>12</v>
      </c>
      <c r="B16" s="15" t="s">
        <v>53</v>
      </c>
      <c r="C16" s="2" t="s">
        <v>24</v>
      </c>
      <c r="D16" s="1">
        <v>676</v>
      </c>
    </row>
    <row r="17" spans="1:4" ht="18.75" x14ac:dyDescent="0.25">
      <c r="A17" s="15">
        <v>13</v>
      </c>
      <c r="B17" s="15" t="s">
        <v>53</v>
      </c>
      <c r="C17" s="2" t="s">
        <v>25</v>
      </c>
      <c r="D17" s="1">
        <v>1158352</v>
      </c>
    </row>
    <row r="18" spans="1:4" ht="18.75" x14ac:dyDescent="0.25">
      <c r="A18" s="15">
        <v>14</v>
      </c>
      <c r="B18" s="15" t="s">
        <v>53</v>
      </c>
      <c r="C18" s="2" t="s">
        <v>26</v>
      </c>
      <c r="D18" s="1">
        <v>227320</v>
      </c>
    </row>
    <row r="19" spans="1:4" ht="18.75" x14ac:dyDescent="0.25">
      <c r="A19" s="15">
        <v>15</v>
      </c>
      <c r="B19" s="15" t="s">
        <v>53</v>
      </c>
      <c r="C19" s="2" t="s">
        <v>27</v>
      </c>
      <c r="D19" s="1">
        <v>9218</v>
      </c>
    </row>
    <row r="20" spans="1:4" ht="18.75" x14ac:dyDescent="0.25">
      <c r="A20" s="15">
        <v>16</v>
      </c>
      <c r="B20" s="15" t="s">
        <v>53</v>
      </c>
      <c r="C20" s="2" t="s">
        <v>32</v>
      </c>
      <c r="D20" s="1">
        <v>10146</v>
      </c>
    </row>
    <row r="21" spans="1:4" ht="18.75" x14ac:dyDescent="0.25">
      <c r="A21" s="15">
        <v>17</v>
      </c>
      <c r="B21" s="15" t="s">
        <v>53</v>
      </c>
      <c r="C21" s="2" t="s">
        <v>29</v>
      </c>
      <c r="D21" s="1">
        <v>10262</v>
      </c>
    </row>
    <row r="22" spans="1:4" ht="18.75" x14ac:dyDescent="0.25">
      <c r="A22" s="15">
        <v>18</v>
      </c>
      <c r="B22" s="15" t="s">
        <v>53</v>
      </c>
      <c r="C22" s="8" t="s">
        <v>30</v>
      </c>
      <c r="D22" s="12">
        <v>1774</v>
      </c>
    </row>
    <row r="23" spans="1:4" ht="18.75" x14ac:dyDescent="0.25">
      <c r="A23" s="15">
        <v>19</v>
      </c>
      <c r="B23" s="15" t="s">
        <v>53</v>
      </c>
      <c r="C23" s="2" t="s">
        <v>31</v>
      </c>
      <c r="D23" s="1">
        <v>162955</v>
      </c>
    </row>
    <row r="24" spans="1:4" ht="18.75" x14ac:dyDescent="0.25">
      <c r="A24" s="15">
        <v>20</v>
      </c>
      <c r="B24" s="15" t="s">
        <v>53</v>
      </c>
      <c r="C24" s="2" t="s">
        <v>36</v>
      </c>
      <c r="D24" s="1">
        <v>206477</v>
      </c>
    </row>
    <row r="25" spans="1:4" ht="18.75" x14ac:dyDescent="0.25">
      <c r="A25" s="15">
        <v>21</v>
      </c>
      <c r="B25" s="15" t="s">
        <v>53</v>
      </c>
      <c r="C25" s="2" t="s">
        <v>37</v>
      </c>
      <c r="D25" s="1">
        <v>950</v>
      </c>
    </row>
    <row r="26" spans="1:4" ht="18.75" x14ac:dyDescent="0.25">
      <c r="A26" s="15">
        <v>22</v>
      </c>
      <c r="B26" s="15" t="s">
        <v>53</v>
      </c>
      <c r="C26" s="3" t="s">
        <v>38</v>
      </c>
      <c r="D26" s="1">
        <v>342035</v>
      </c>
    </row>
    <row r="27" spans="1:4" ht="18.75" x14ac:dyDescent="0.25">
      <c r="A27" s="15">
        <v>23</v>
      </c>
      <c r="B27" s="15" t="s">
        <v>53</v>
      </c>
      <c r="C27" s="3" t="s">
        <v>44</v>
      </c>
      <c r="D27" s="1">
        <v>43300</v>
      </c>
    </row>
    <row r="28" spans="1:4" ht="18.75" x14ac:dyDescent="0.25">
      <c r="A28" s="15">
        <v>24</v>
      </c>
      <c r="B28" s="15" t="s">
        <v>53</v>
      </c>
      <c r="C28" s="2" t="s">
        <v>40</v>
      </c>
      <c r="D28" s="1">
        <v>124</v>
      </c>
    </row>
    <row r="29" spans="1:4" ht="18.75" x14ac:dyDescent="0.25">
      <c r="A29" s="15">
        <v>25</v>
      </c>
      <c r="B29" s="15" t="s">
        <v>53</v>
      </c>
      <c r="C29" s="2" t="s">
        <v>41</v>
      </c>
      <c r="D29" s="1">
        <v>14091</v>
      </c>
    </row>
    <row r="30" spans="1:4" ht="18.75" x14ac:dyDescent="0.25">
      <c r="A30" s="15">
        <v>26</v>
      </c>
      <c r="B30" s="15" t="s">
        <v>53</v>
      </c>
      <c r="C30" s="2" t="s">
        <v>42</v>
      </c>
      <c r="D30" s="1">
        <v>5880</v>
      </c>
    </row>
    <row r="31" spans="1:4" ht="18.75" x14ac:dyDescent="0.25">
      <c r="A31" s="15">
        <v>27</v>
      </c>
      <c r="B31" s="15" t="s">
        <v>53</v>
      </c>
      <c r="C31" s="3" t="s">
        <v>43</v>
      </c>
      <c r="D31" s="1">
        <v>6847</v>
      </c>
    </row>
    <row r="32" spans="1:4" ht="18.75" x14ac:dyDescent="0.25">
      <c r="A32" s="15">
        <v>28</v>
      </c>
      <c r="B32" s="15" t="s">
        <v>53</v>
      </c>
      <c r="C32" s="2" t="s">
        <v>45</v>
      </c>
      <c r="D32" s="1">
        <v>231</v>
      </c>
    </row>
    <row r="33" spans="1:4" ht="21" x14ac:dyDescent="0.25">
      <c r="A33" s="14"/>
      <c r="B33" s="14"/>
      <c r="C33" s="26" t="s">
        <v>66</v>
      </c>
      <c r="D33" s="25">
        <f>SUM(D5:D32)</f>
        <v>12053206</v>
      </c>
    </row>
  </sheetData>
  <mergeCells count="1">
    <mergeCell ref="A2:D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85E-E279-44D2-82E4-EFA7AB92CAED}">
  <dimension ref="A3:D13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2" width="27.28515625" customWidth="1"/>
    <col min="3" max="3" width="37.140625" bestFit="1" customWidth="1"/>
    <col min="4" max="4" width="23.7109375" customWidth="1"/>
  </cols>
  <sheetData>
    <row r="3" spans="1:4" ht="28.5" x14ac:dyDescent="0.25">
      <c r="A3" s="18" t="s">
        <v>68</v>
      </c>
      <c r="B3" s="18"/>
      <c r="C3" s="18"/>
      <c r="D3" s="18"/>
    </row>
    <row r="4" spans="1:4" x14ac:dyDescent="0.25">
      <c r="A4" s="14"/>
      <c r="B4" s="14"/>
      <c r="D4" s="10"/>
    </row>
    <row r="5" spans="1:4" ht="21" x14ac:dyDescent="0.25">
      <c r="A5" s="5" t="s">
        <v>47</v>
      </c>
      <c r="B5" s="5" t="s">
        <v>52</v>
      </c>
      <c r="C5" s="5" t="s">
        <v>48</v>
      </c>
      <c r="D5" s="6" t="s">
        <v>49</v>
      </c>
    </row>
    <row r="6" spans="1:4" ht="18.75" x14ac:dyDescent="0.25">
      <c r="A6" s="15">
        <v>1</v>
      </c>
      <c r="B6" s="15" t="s">
        <v>55</v>
      </c>
      <c r="C6" s="2" t="s">
        <v>5</v>
      </c>
      <c r="D6" s="1">
        <v>0</v>
      </c>
    </row>
    <row r="7" spans="1:4" ht="18.75" x14ac:dyDescent="0.25">
      <c r="A7" s="15">
        <v>2</v>
      </c>
      <c r="B7" s="15" t="s">
        <v>55</v>
      </c>
      <c r="C7" s="2" t="s">
        <v>7</v>
      </c>
      <c r="D7" s="1">
        <v>22403</v>
      </c>
    </row>
    <row r="8" spans="1:4" ht="18.75" x14ac:dyDescent="0.25">
      <c r="A8" s="15">
        <v>3</v>
      </c>
      <c r="B8" s="15" t="s">
        <v>55</v>
      </c>
      <c r="C8" s="2" t="s">
        <v>6</v>
      </c>
      <c r="D8" s="1">
        <v>25343</v>
      </c>
    </row>
    <row r="9" spans="1:4" ht="18.75" x14ac:dyDescent="0.25">
      <c r="A9" s="15">
        <v>4</v>
      </c>
      <c r="B9" s="15" t="s">
        <v>55</v>
      </c>
      <c r="C9" s="2" t="s">
        <v>8</v>
      </c>
      <c r="D9" s="1">
        <v>17240</v>
      </c>
    </row>
    <row r="10" spans="1:4" ht="18.75" x14ac:dyDescent="0.25">
      <c r="A10" s="15">
        <v>5</v>
      </c>
      <c r="B10" s="15" t="s">
        <v>55</v>
      </c>
      <c r="C10" s="2" t="s">
        <v>51</v>
      </c>
      <c r="D10" s="1">
        <v>6607</v>
      </c>
    </row>
    <row r="11" spans="1:4" ht="18.75" x14ac:dyDescent="0.25">
      <c r="A11" s="15">
        <v>6</v>
      </c>
      <c r="B11" s="15" t="s">
        <v>57</v>
      </c>
      <c r="C11" s="2" t="s">
        <v>34</v>
      </c>
      <c r="D11" s="1">
        <v>175000</v>
      </c>
    </row>
    <row r="12" spans="1:4" ht="45" x14ac:dyDescent="0.25">
      <c r="A12" s="15">
        <v>7</v>
      </c>
      <c r="B12" s="15" t="s">
        <v>57</v>
      </c>
      <c r="C12" s="9" t="s">
        <v>35</v>
      </c>
      <c r="D12" s="1">
        <v>748982</v>
      </c>
    </row>
    <row r="13" spans="1:4" ht="21" x14ac:dyDescent="0.25">
      <c r="A13" s="14"/>
      <c r="B13" s="14"/>
      <c r="C13" s="26" t="s">
        <v>66</v>
      </c>
      <c r="D13" s="25">
        <f>SUM(D6:D12)</f>
        <v>995575</v>
      </c>
    </row>
  </sheetData>
  <mergeCells count="1"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468C-D822-4C72-9A9D-1B4C2364AEA0}">
  <dimension ref="D7:E27"/>
  <sheetViews>
    <sheetView tabSelected="1" workbookViewId="0">
      <selection activeCell="D34" sqref="D34"/>
    </sheetView>
  </sheetViews>
  <sheetFormatPr defaultRowHeight="15" x14ac:dyDescent="0.25"/>
  <cols>
    <col min="4" max="4" width="26.42578125" customWidth="1"/>
    <col min="5" max="5" width="20.7109375" customWidth="1"/>
  </cols>
  <sheetData>
    <row r="7" spans="4:5" ht="15.75" thickBot="1" x14ac:dyDescent="0.3"/>
    <row r="8" spans="4:5" ht="23.25" x14ac:dyDescent="0.25">
      <c r="D8" s="31" t="s">
        <v>58</v>
      </c>
      <c r="E8" s="32"/>
    </row>
    <row r="9" spans="4:5" ht="23.25" x14ac:dyDescent="0.25">
      <c r="D9" s="33" t="s">
        <v>59</v>
      </c>
      <c r="E9" s="34"/>
    </row>
    <row r="10" spans="4:5" x14ac:dyDescent="0.25">
      <c r="D10" s="19"/>
      <c r="E10" s="20"/>
    </row>
    <row r="11" spans="4:5" x14ac:dyDescent="0.25">
      <c r="D11" s="21" t="s">
        <v>60</v>
      </c>
      <c r="E11" s="22"/>
    </row>
    <row r="12" spans="4:5" ht="18.75" x14ac:dyDescent="0.25">
      <c r="D12" s="19" t="s">
        <v>57</v>
      </c>
      <c r="E12" s="23">
        <f>'Cash Book'!D11+'Cash Book'!D12</f>
        <v>923982</v>
      </c>
    </row>
    <row r="13" spans="4:5" ht="18.75" x14ac:dyDescent="0.25">
      <c r="D13" s="19" t="s">
        <v>55</v>
      </c>
      <c r="E13" s="23">
        <f>'Cash Book'!D6+'Cash Book'!D7+'Cash Book'!D8+'Cash Book'!D9+'Cash Book'!D10</f>
        <v>71593</v>
      </c>
    </row>
    <row r="14" spans="4:5" ht="18.75" x14ac:dyDescent="0.25">
      <c r="D14" s="19" t="s">
        <v>54</v>
      </c>
      <c r="E14" s="23">
        <f>Receivables!D22</f>
        <v>18812783</v>
      </c>
    </row>
    <row r="15" spans="4:5" x14ac:dyDescent="0.25">
      <c r="D15" s="21"/>
      <c r="E15" s="22"/>
    </row>
    <row r="16" spans="4:5" x14ac:dyDescent="0.25">
      <c r="D16" s="21"/>
      <c r="E16" s="22"/>
    </row>
    <row r="17" spans="4:5" x14ac:dyDescent="0.25">
      <c r="D17" s="19"/>
      <c r="E17" s="22"/>
    </row>
    <row r="18" spans="4:5" ht="18.75" x14ac:dyDescent="0.25">
      <c r="D18" s="27" t="s">
        <v>61</v>
      </c>
      <c r="E18" s="28">
        <f>E16+E14+E13+E12</f>
        <v>19808358</v>
      </c>
    </row>
    <row r="19" spans="4:5" x14ac:dyDescent="0.25">
      <c r="D19" s="19"/>
      <c r="E19" s="20"/>
    </row>
    <row r="20" spans="4:5" ht="18.75" x14ac:dyDescent="0.25">
      <c r="D20" s="24" t="s">
        <v>62</v>
      </c>
      <c r="E20" s="20"/>
    </row>
    <row r="21" spans="4:5" x14ac:dyDescent="0.25">
      <c r="D21" s="19"/>
      <c r="E21" s="20"/>
    </row>
    <row r="22" spans="4:5" ht="18.75" x14ac:dyDescent="0.25">
      <c r="D22" s="24" t="s">
        <v>56</v>
      </c>
      <c r="E22" s="23">
        <f>Payables!D6+Payables!D7</f>
        <v>650000</v>
      </c>
    </row>
    <row r="23" spans="4:5" ht="18.75" x14ac:dyDescent="0.25">
      <c r="D23" s="24" t="s">
        <v>53</v>
      </c>
      <c r="E23" s="23">
        <f>Payables!D33-Payables!D6-Payables!D7</f>
        <v>11403206</v>
      </c>
    </row>
    <row r="24" spans="4:5" x14ac:dyDescent="0.25">
      <c r="D24" s="19"/>
      <c r="E24" s="20"/>
    </row>
    <row r="25" spans="4:5" ht="18.75" x14ac:dyDescent="0.25">
      <c r="D25" s="27" t="s">
        <v>64</v>
      </c>
      <c r="E25" s="28">
        <f>E23+E22</f>
        <v>12053206</v>
      </c>
    </row>
    <row r="26" spans="4:5" x14ac:dyDescent="0.25">
      <c r="D26" s="19"/>
      <c r="E26" s="20"/>
    </row>
    <row r="27" spans="4:5" ht="19.5" thickBot="1" x14ac:dyDescent="0.3">
      <c r="D27" s="29" t="s">
        <v>65</v>
      </c>
      <c r="E27" s="30">
        <f>E18-E25</f>
        <v>7755152</v>
      </c>
    </row>
  </sheetData>
  <mergeCells count="2">
    <mergeCell ref="D8:E8"/>
    <mergeCell ref="D9:E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Receivables</vt:lpstr>
      <vt:lpstr>Payables</vt:lpstr>
      <vt:lpstr>Cash Book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2025-02-08T14:05:55Z</dcterms:modified>
</cp:coreProperties>
</file>