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E9AD188-24BA-442C-9ED3-ED32F7EFA020}"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bhai'!$A$1:$K$7688</definedName>
    <definedName name="_xlnm._FilterDatabase" localSheetId="1" hidden="1">Cash!$A$1:$O$11672</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2">'Nadeem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91029"/>
</workbook>
</file>

<file path=xl/calcChain.xml><?xml version="1.0" encoding="utf-8"?>
<calcChain xmlns="http://schemas.openxmlformats.org/spreadsheetml/2006/main">
  <c r="I11065" i="12" l="1"/>
  <c r="I11064" i="12"/>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F33" i="69" l="1"/>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J18" i="71" l="1"/>
  <c r="J21" i="71" s="1"/>
  <c r="H15" i="71"/>
  <c r="C15" i="71"/>
  <c r="H2" i="71" s="1"/>
  <c r="D9" i="57" s="1"/>
  <c r="C2" i="71"/>
  <c r="H1" i="71"/>
  <c r="H221" i="45" l="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J5" i="57" l="1"/>
  <c r="E10754" i="12" l="1"/>
  <c r="E10751" i="12"/>
  <c r="E10748" i="12" l="1"/>
  <c r="E10747" i="12"/>
  <c r="E10745" i="12" l="1"/>
  <c r="D1221" i="54" l="1"/>
  <c r="D1220" i="54"/>
  <c r="E10697" i="12" l="1"/>
  <c r="I10732" i="12" l="1"/>
  <c r="I10733" i="12" s="1"/>
  <c r="J10738" i="12" l="1"/>
  <c r="J10739" i="12" l="1"/>
  <c r="R32" i="69" l="1"/>
  <c r="S32" i="69" s="1"/>
  <c r="M33" i="69"/>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K2" i="69"/>
  <c r="L2" i="69" s="1"/>
  <c r="J10656" i="12"/>
  <c r="J10658" i="12" s="1"/>
  <c r="K33" i="69" l="1"/>
  <c r="L4" i="69"/>
  <c r="L33" i="69" s="1"/>
  <c r="M35" i="69" s="1"/>
  <c r="J10639" i="12" l="1"/>
  <c r="J10641" i="12" s="1"/>
  <c r="T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R2" i="69" l="1"/>
  <c r="R31" i="69"/>
  <c r="S31" i="69" s="1"/>
  <c r="R30" i="69"/>
  <c r="S30" i="69" s="1"/>
  <c r="R29" i="69"/>
  <c r="S29" i="69" s="1"/>
  <c r="R28" i="69"/>
  <c r="S28" i="69" s="1"/>
  <c r="R27" i="69"/>
  <c r="S27" i="69" s="1"/>
  <c r="R26" i="69"/>
  <c r="S26" i="69" s="1"/>
  <c r="R25" i="69"/>
  <c r="S25" i="69" s="1"/>
  <c r="R24" i="69"/>
  <c r="S24" i="69" s="1"/>
  <c r="R23" i="69"/>
  <c r="S23" i="69" s="1"/>
  <c r="R22" i="69"/>
  <c r="S22" i="69" s="1"/>
  <c r="R21" i="69"/>
  <c r="S21" i="69" s="1"/>
  <c r="R20" i="69"/>
  <c r="S20" i="69" s="1"/>
  <c r="R19" i="69"/>
  <c r="S19" i="69" s="1"/>
  <c r="R18" i="69"/>
  <c r="S18" i="69" s="1"/>
  <c r="R17" i="69"/>
  <c r="S17" i="69" s="1"/>
  <c r="R16" i="69"/>
  <c r="S16" i="69" s="1"/>
  <c r="R15" i="69"/>
  <c r="S15" i="69" s="1"/>
  <c r="R14" i="69"/>
  <c r="S14" i="69" s="1"/>
  <c r="R13" i="69"/>
  <c r="S13" i="69" s="1"/>
  <c r="R12" i="69"/>
  <c r="S12" i="69" s="1"/>
  <c r="R11" i="69"/>
  <c r="S11" i="69" s="1"/>
  <c r="R10" i="69"/>
  <c r="S10" i="69" s="1"/>
  <c r="R9" i="69"/>
  <c r="S9" i="69" s="1"/>
  <c r="R8" i="69"/>
  <c r="S8" i="69" s="1"/>
  <c r="R7" i="69"/>
  <c r="S7" i="69" s="1"/>
  <c r="R6" i="69"/>
  <c r="S6" i="69" s="1"/>
  <c r="R5" i="69"/>
  <c r="S5" i="69" s="1"/>
  <c r="R4" i="69"/>
  <c r="R3" i="69"/>
  <c r="S3" i="69" s="1"/>
  <c r="S2" i="69" l="1"/>
  <c r="R33" i="69"/>
  <c r="S4" i="69"/>
  <c r="S33" i="69" l="1"/>
  <c r="T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783"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Y9" i="69"/>
  <c r="Y10" i="69"/>
  <c r="Z10" i="69" s="1"/>
  <c r="Y11" i="69"/>
  <c r="Z11" i="69" s="1"/>
  <c r="Y12" i="69"/>
  <c r="Y13" i="69"/>
  <c r="Z13" i="69" s="1"/>
  <c r="Y14" i="69"/>
  <c r="Z14" i="69" s="1"/>
  <c r="Y15" i="69"/>
  <c r="Z15" i="69" s="1"/>
  <c r="Y16" i="69"/>
  <c r="Y17" i="69"/>
  <c r="Z17" i="69" s="1"/>
  <c r="Y18" i="69"/>
  <c r="Z18" i="69" s="1"/>
  <c r="Y19" i="69"/>
  <c r="Y20" i="69"/>
  <c r="Z20" i="69" s="1"/>
  <c r="Y21" i="69"/>
  <c r="Z21" i="69" s="1"/>
  <c r="Y22" i="69"/>
  <c r="Z22" i="69" s="1"/>
  <c r="Y23" i="69"/>
  <c r="Z23" i="69" s="1"/>
  <c r="Y24" i="69"/>
  <c r="Z24" i="69" s="1"/>
  <c r="Y25" i="69"/>
  <c r="Z25" i="69" s="1"/>
  <c r="Y26" i="69"/>
  <c r="Z26" i="69" s="1"/>
  <c r="Y27" i="69"/>
  <c r="Z27" i="69" s="1"/>
  <c r="Y28" i="69"/>
  <c r="Z28" i="69" s="1"/>
  <c r="Y29" i="69"/>
  <c r="Z29" i="69" s="1"/>
  <c r="Y30" i="69"/>
  <c r="Z30" i="69" s="1"/>
  <c r="Y31" i="69"/>
  <c r="Z31" i="69" s="1"/>
  <c r="Y8" i="69"/>
  <c r="Z8" i="69" s="1"/>
  <c r="Z9" i="69"/>
  <c r="Z12" i="69"/>
  <c r="Z16" i="69"/>
  <c r="Z19" i="69"/>
  <c r="L10127" i="12" l="1"/>
  <c r="L10128" i="12" s="1"/>
  <c r="AA32" i="69" l="1"/>
  <c r="AH8" i="69"/>
  <c r="AG9" i="69"/>
  <c r="AC7" i="69"/>
  <c r="AC9" i="69" s="1"/>
  <c r="Y7" i="69"/>
  <c r="Z7" i="69" s="1"/>
  <c r="Y6" i="69"/>
  <c r="Z6" i="69" s="1"/>
  <c r="AH9" i="69" l="1"/>
  <c r="K10106" i="12" l="1"/>
  <c r="J10106" i="12"/>
  <c r="K10048" i="12" l="1"/>
  <c r="Y5" i="69" l="1"/>
  <c r="Z5" i="69" s="1"/>
  <c r="Y4" i="69"/>
  <c r="Z4" i="69" s="1"/>
  <c r="E10067" i="12" l="1"/>
  <c r="E10066" i="12"/>
  <c r="J10066" i="12" s="1"/>
  <c r="K10051" i="12"/>
  <c r="K10053" i="12" l="1"/>
  <c r="K10052" i="12"/>
  <c r="K10065" i="12" l="1"/>
  <c r="K10069" i="12" s="1"/>
  <c r="K10071" i="12" s="1"/>
  <c r="Y3" i="69" l="1"/>
  <c r="Z3" i="69" l="1"/>
  <c r="Z32" i="69" s="1"/>
  <c r="Y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1" i="57" l="1"/>
  <c r="E34"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83"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8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A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E38" i="57"/>
  <c r="G11037" i="12" l="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l="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D12" i="57" s="1"/>
  <c r="D16" i="57" s="1"/>
  <c r="E29" i="57" s="1"/>
  <c r="E32" i="57" l="1"/>
  <c r="D20" i="57" l="1"/>
  <c r="R55" i="57" l="1"/>
  <c r="E31" i="57" l="1"/>
  <c r="D19" i="57" l="1"/>
  <c r="D23" i="57" s="1"/>
  <c r="E36" i="57"/>
  <c r="E40"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<sst xmlns="http://schemas.openxmlformats.org/spreadsheetml/2006/main" count="80482" uniqueCount="15213">
  <si>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</si>
  <si>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</si>
  <si>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</si>
  <si>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</si>
  <si>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</si>
  <si>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</si>
  <si>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</si>
  <si>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</si>
  <si>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</si>
  <si>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</si>
  <si>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</si>
  <si>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</si>
  <si>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</si>
  <si>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</si>
  <si>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</si>
  <si>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</si>
  <si>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</si>
  <si>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</si>
  <si>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</si>
  <si>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</si>
  <si>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</si>
  <si>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</si>
  <si>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</si>
  <si>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</si>
  <si>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</si>
  <si>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</si>
  <si>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</si>
  <si>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</si>
  <si>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</si>
  <si>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</si>
  <si>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</si>
  <si>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</si>
  <si>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</si>
  <si>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</si>
  <si>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</si>
  <si>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</si>
  <si>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</si>
  <si>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</si>
  <si>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</si>
  <si>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</si>
  <si>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</si>
  <si>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</si>
  <si>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</si>
  <si>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</si>
  <si>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</si>
  <si>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</si>
  <si>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</si>
  <si>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</si>
  <si>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</si>
  <si>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</si>
  <si>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</si>
  <si>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</si>
  <si>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</si>
  <si>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</si>
  <si>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</si>
  <si>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</si>
  <si>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</si>
  <si>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</si>
  <si>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</si>
  <si>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</si>
  <si>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</si>
  <si>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</si>
  <si>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</si>
  <si>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</si>
  <si>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</si>
  <si>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</si>
  <si>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</si>
  <si>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</si>
  <si>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</si>
  <si>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</si>
  <si>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</si>
  <si>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</si>
  <si>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</si>
  <si>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</si>
  <si>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</si>
  <si>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</si>
  <si>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</si>
  <si>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</si>
  <si>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</si>
  <si>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</si>
  <si>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</si>
  <si>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</si>
  <si>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</si>
  <si>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</si>
  <si>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</si>
  <si>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</si>
  <si>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</si>
  <si>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</si>
  <si>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</si>
  <si>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</si>
  <si>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</si>
  <si>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</si>
  <si>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</si>
  <si>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</si>
  <si>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</si>
  <si>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</si>
  <si>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</si>
  <si>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</si>
  <si>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</si>
  <si>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</si>
  <si>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</si>
  <si>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</si>
  <si>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</si>
  <si>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</si>
  <si>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</si>
  <si>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</si>
  <si>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</si>
  <si>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</si>
  <si>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</si>
  <si>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</si>
  <si>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</si>
  <si>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</si>
  <si>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</si>
  <si>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</si>
  <si>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</si>
  <si>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</si>
  <si>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</si>
  <si>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</si>
  <si>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</si>
  <si>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</si>
  <si>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</si>
  <si>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</si>
  <si>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</si>
  <si>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</si>
  <si>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</si>
  <si>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</si>
  <si>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</si>
  <si>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</si>
  <si>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</si>
  <si>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</si>
  <si>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</si>
  <si>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</si>
  <si>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</si>
  <si>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</si>
  <si>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</si>
  <si>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</si>
  <si>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</si>
  <si>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</si>
  <si>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</si>
  <si>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</si>
  <si>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</si>
  <si>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</si>
  <si>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</si>
  <si>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</si>
  <si>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</si>
  <si>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</si>
  <si>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</si>
  <si>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</si>
  <si>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</si>
  <si>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</si>
  <si>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</si>
  <si>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</si>
  <si>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</si>
  <si>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</si>
  <si>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</si>
  <si>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</si>
  <si>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</si>
  <si>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</si>
  <si>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</si>
  <si>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</si>
  <si>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</si>
  <si>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</si>
  <si>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</si>
  <si>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</si>
  <si>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</si>
  <si>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</si>
  <si>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</si>
  <si>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</si>
  <si>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</si>
  <si>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</si>
  <si>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</si>
  <si>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</si>
  <si>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</si>
  <si>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</si>
  <si>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</si>
  <si>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</si>
  <si>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</si>
  <si>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</si>
  <si>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</si>
  <si>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</si>
  <si>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</si>
  <si>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</si>
  <si>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</si>
  <si>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</si>
  <si>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</si>
  <si>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</si>
  <si>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</si>
  <si>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</si>
  <si>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</si>
  <si>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</si>
  <si>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</si>
  <si>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</si>
  <si>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</si>
  <si>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</si>
  <si>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</si>
  <si>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</si>
  <si>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</si>
  <si>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</si>
  <si>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</si>
  <si>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</si>
  <si>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</si>
  <si>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</si>
  <si>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</si>
  <si>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</si>
  <si>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</si>
  <si>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</si>
  <si>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</si>
  <si>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</si>
  <si>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</si>
  <si>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</si>
  <si>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</si>
  <si>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</si>
  <si>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</si>
  <si>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</si>
  <si>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</si>
  <si>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</si>
  <si>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</si>
  <si>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</si>
  <si>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</si>
  <si>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</si>
  <si>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</si>
  <si>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</si>
  <si>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</si>
  <si>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</si>
  <si>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</si>
  <si>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</si>
  <si>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</si>
  <si>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</si>
  <si>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</si>
  <si>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</si>
  <si>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</si>
  <si>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</si>
  <si>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</si>
  <si>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</si>
  <si>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</si>
  <si>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</si>
  <si>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</si>
  <si>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</si>
  <si>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</si>
  <si>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</si>
  <si>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</si>
  <si>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</si>
  <si>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</si>
  <si>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</si>
  <si>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</si>
  <si>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</si>
  <si>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</si>
  <si>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</si>
  <si>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</si>
  <si>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</si>
  <si>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</si>
  <si>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</si>
  <si>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</si>
  <si>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</si>
  <si>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</si>
  <si>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</si>
  <si>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</si>
  <si>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</si>
  <si>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</si>
  <si>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</si>
  <si>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</si>
  <si>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</si>
  <si>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</si>
  <si>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</si>
  <si>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</si>
  <si>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</si>
  <si>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</si>
  <si>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</si>
  <si>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</si>
  <si>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</si>
  <si>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</si>
  <si>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</si>
  <si>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</si>
  <si>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</si>
  <si>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</si>
  <si>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</si>
  <si>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</si>
  <si>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</si>
  <si>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</si>
  <si>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</si>
  <si>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</si>
  <si>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</si>
  <si>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</si>
  <si>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</si>
  <si>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</si>
  <si>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</si>
  <si>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</si>
  <si>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</si>
  <si>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</si>
  <si>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</si>
  <si>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</si>
  <si>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</si>
  <si>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</si>
  <si>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</si>
  <si>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</si>
  <si>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</si>
  <si>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</si>
  <si>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</si>
  <si>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</si>
  <si>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</si>
  <si>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</si>
  <si>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</si>
  <si>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</si>
  <si>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</si>
  <si>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</si>
  <si>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</si>
  <si>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</si>
  <si>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</si>
  <si>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</si>
  <si>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</si>
  <si>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</si>
  <si>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</si>
  <si>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</si>
  <si>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</si>
  <si>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</si>
  <si>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</si>
  <si>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</si>
  <si>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</si>
  <si>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</si>
  <si>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</si>
  <si>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</si>
  <si>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</si>
  <si>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</si>
  <si>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</si>
  <si>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</si>
  <si>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</si>
  <si>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</si>
  <si>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</si>
  <si>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</si>
  <si>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</si>
  <si>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</si>
  <si>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</si>
  <si>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</si>
  <si>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</si>
  <si>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</si>
  <si>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</si>
  <si>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</si>
  <si>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</si>
  <si>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</si>
  <si>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</si>
  <si>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</si>
  <si>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</si>
  <si>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</si>
  <si>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</si>
  <si>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</si>
  <si>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</si>
  <si>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</si>
  <si>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</si>
  <si>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</si>
  <si>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</si>
  <si>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</si>
  <si>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</si>
  <si>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</si>
  <si>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</si>
  <si>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</si>
  <si>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</si>
  <si>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</si>
  <si>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</si>
  <si>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</si>
  <si>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</si>
  <si>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</si>
  <si>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</si>
  <si>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</si>
  <si>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</si>
  <si>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</si>
  <si>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</si>
  <si>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</si>
  <si>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</si>
  <si>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</si>
  <si>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</si>
  <si>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</si>
  <si>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</si>
  <si>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</si>
  <si>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</si>
  <si>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</si>
  <si>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</si>
  <si>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</si>
  <si>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</si>
  <si>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</si>
  <si>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</si>
  <si>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</si>
  <si>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</si>
  <si>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</si>
  <si>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</si>
  <si>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</si>
  <si>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</si>
  <si>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</si>
  <si>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</si>
  <si>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</si>
  <si>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</si>
  <si>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</si>
  <si>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</si>
  <si>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</si>
  <si>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</si>
  <si>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</si>
  <si>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</si>
  <si>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</si>
  <si>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</si>
  <si>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</si>
  <si>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</si>
  <si>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</si>
  <si>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</si>
  <si>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</si>
  <si>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</si>
  <si>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</si>
  <si>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</si>
  <si>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</si>
  <si>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</si>
  <si>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</si>
  <si>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</si>
  <si>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</si>
  <si>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</si>
  <si>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</si>
  <si>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</si>
  <si>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</si>
  <si>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</si>
  <si>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</si>
  <si>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</si>
  <si>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</si>
  <si>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</si>
  <si>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</si>
  <si>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</si>
  <si>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</si>
  <si>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</si>
  <si>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</si>
  <si>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</si>
  <si>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</si>
  <si>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</si>
  <si>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</si>
  <si>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</si>
  <si>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</si>
  <si>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</si>
  <si>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</si>
  <si>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</si>
  <si>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</si>
  <si>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</si>
  <si>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</si>
  <si>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</si>
  <si>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</si>
  <si>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</si>
  <si>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</si>
  <si>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</si>
  <si>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</si>
  <si>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</si>
  <si>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</si>
  <si>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</si>
  <si>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</si>
  <si>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</si>
  <si>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</si>
  <si>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</si>
  <si>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</si>
  <si>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</si>
  <si>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</si>
  <si>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</si>
  <si>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</si>
  <si>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</si>
  <si>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</si>
  <si>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</si>
  <si>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</si>
  <si>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</si>
  <si>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</si>
  <si>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</si>
  <si>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</si>
  <si>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</si>
  <si>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</si>
  <si>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</si>
  <si>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</si>
  <si>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</si>
  <si>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</si>
  <si>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</si>
  <si>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</si>
  <si>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</si>
  <si>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</si>
  <si>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</si>
  <si>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</si>
  <si>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</si>
  <si>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</si>
  <si>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</si>
  <si>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</si>
  <si>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</si>
  <si>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</si>
  <si>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</si>
  <si>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</si>
  <si>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</si>
  <si>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</si>
  <si>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</si>
  <si>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</si>
  <si>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</si>
  <si>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</si>
  <si>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</si>
  <si>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</si>
  <si>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</si>
  <si>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</si>
  <si>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</si>
  <si>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</si>
  <si>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</si>
  <si>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</si>
  <si>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</si>
  <si>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</si>
  <si>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</si>
  <si>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</si>
  <si>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</si>
  <si>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</si>
  <si>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</si>
  <si>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</si>
  <si>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</si>
  <si>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</si>
  <si>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</si>
  <si>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</si>
  <si>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</si>
  <si>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</si>
  <si>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</si>
  <si>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</si>
  <si>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</si>
  <si>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</si>
  <si>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</si>
  <si>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</si>
  <si>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</si>
  <si>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</si>
  <si>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</si>
  <si>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</si>
  <si>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</si>
  <si>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</si>
  <si>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</si>
  <si>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</si>
  <si>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</si>
  <si>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</si>
  <si>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</si>
  <si>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</si>
  <si>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</si>
  <si>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</si>
  <si>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</si>
  <si>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</si>
  <si>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</si>
  <si>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</si>
  <si>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</si>
  <si>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</si>
  <si>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</si>
  <si>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</si>
  <si>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</si>
  <si>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</si>
  <si>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</si>
  <si>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</si>
  <si>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</si>
  <si>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</si>
  <si>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</si>
  <si>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</si>
  <si>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</si>
  <si>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</si>
  <si>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</si>
  <si>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</si>
  <si>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</si>
  <si>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</si>
  <si>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</si>
  <si>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</si>
  <si>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</si>
  <si>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</si>
  <si>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</si>
  <si>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</si>
  <si>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</si>
  <si>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</si>
  <si>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</si>
  <si>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</si>
  <si>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</si>
  <si>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</si>
  <si>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</si>
  <si>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</si>
  <si>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</si>
  <si>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</si>
  <si>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</si>
  <si>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</si>
  <si>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</si>
  <si>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</si>
  <si>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</si>
  <si>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</si>
  <si>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</si>
  <si>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</si>
  <si>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</si>
  <si>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</si>
  <si>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</si>
  <si>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</si>
  <si>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</si>
  <si>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</si>
  <si>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</si>
  <si>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</si>
  <si>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</si>
  <si>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</si>
  <si>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</si>
  <si>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</si>
  <si>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</si>
  <si>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</si>
  <si>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</si>
  <si>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</si>
  <si>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</si>
  <si>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</si>
  <si>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</si>
  <si>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</si>
  <si>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</si>
  <si>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</si>
  <si>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</si>
  <si>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</si>
  <si>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</si>
  <si>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</si>
  <si>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</si>
  <si>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</si>
  <si>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</si>
  <si>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</si>
  <si>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</si>
  <si>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</si>
  <si>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</si>
  <si>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</si>
  <si>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</si>
  <si>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</si>
  <si>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</si>
  <si>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</si>
  <si>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</si>
  <si>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</si>
  <si>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</si>
  <si>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</si>
  <si>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</si>
  <si>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</si>
  <si>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</si>
  <si>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</si>
  <si>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</si>
  <si>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</si>
  <si>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</si>
  <si>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</si>
  <si>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</si>
  <si>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</si>
  <si>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</si>
  <si>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</si>
  <si>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</si>
  <si>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</si>
  <si>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</si>
  <si>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</si>
  <si>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</si>
  <si>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</si>
  <si>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</si>
  <si>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</si>
  <si>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</si>
  <si>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</si>
  <si>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</si>
  <si>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</si>
  <si>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</si>
  <si>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</si>
  <si>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</si>
  <si>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</si>
  <si>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</si>
  <si>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</si>
  <si>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</si>
  <si>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</si>
  <si>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</si>
  <si>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</si>
  <si>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</si>
  <si>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</si>
  <si>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</si>
  <si>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</si>
  <si>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</si>
  <si>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</si>
  <si>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</si>
  <si>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</si>
  <si>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</si>
  <si>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</si>
  <si>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</si>
  <si>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</si>
  <si>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</si>
  <si>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</si>
  <si>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</si>
  <si>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</si>
  <si>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</si>
  <si>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</si>
  <si>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</si>
  <si>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</si>
  <si>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</si>
  <si>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</si>
  <si>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</si>
  <si>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</si>
  <si>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</si>
  <si>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</si>
  <si>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</si>
  <si>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</si>
  <si>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</si>
  <si>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</si>
  <si>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</si>
  <si>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</si>
  <si>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</si>
  <si>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</si>
  <si>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</si>
  <si>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</si>
  <si>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</si>
  <si>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</si>
  <si>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</si>
  <si>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</si>
  <si>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</si>
  <si>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</si>
  <si>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</si>
  <si>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</si>
  <si>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</si>
  <si>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</si>
  <si>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</si>
  <si>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</si>
  <si>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</si>
  <si>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</si>
  <si>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</si>
  <si>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</si>
  <si>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</si>
  <si>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</si>
  <si>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</si>
  <si>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</si>
  <si>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</si>
  <si>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</si>
  <si>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</si>
  <si>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</si>
  <si>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</si>
  <si>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</si>
  <si>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</si>
  <si>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</si>
  <si>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</si>
  <si>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</si>
  <si>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</si>
  <si>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</si>
  <si>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</si>
  <si>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</si>
  <si>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</si>
  <si>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</si>
  <si>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</si>
  <si>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</si>
  <si>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</si>
  <si>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</si>
  <si>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</si>
  <si>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</si>
  <si>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</si>
  <si>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</si>
  <si>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</si>
  <si>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</si>
  <si>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</si>
  <si>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</si>
  <si>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</si>
  <si>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</si>
  <si>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</si>
  <si>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</si>
  <si>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</si>
  <si>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</si>
  <si>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</si>
  <si>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</si>
  <si>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</si>
  <si>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</si>
  <si>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</si>
  <si>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</si>
  <si>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</si>
  <si>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</si>
  <si>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</si>
  <si>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</si>
  <si>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</si>
  <si>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</si>
  <si>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</si>
  <si>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</si>
  <si>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</si>
  <si>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</si>
  <si>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</si>
  <si>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</si>
  <si>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</si>
  <si>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</si>
  <si>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</si>
  <si>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</si>
  <si>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</si>
  <si>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</si>
  <si>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</si>
  <si>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</si>
  <si>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</si>
  <si>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</si>
  <si>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</si>
  <si>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</si>
  <si>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</si>
  <si>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</si>
  <si>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</si>
  <si>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</si>
  <si>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</si>
  <si>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</si>
  <si>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</si>
  <si>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</si>
  <si>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</si>
  <si>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</si>
  <si>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</si>
  <si>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</si>
  <si>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</si>
  <si>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</si>
  <si>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</si>
  <si>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</si>
  <si>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</si>
  <si>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</si>
  <si>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</si>
  <si>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</si>
  <si>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</si>
  <si>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</si>
  <si>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</si>
  <si>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</si>
  <si>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</si>
  <si>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</si>
  <si>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</si>
  <si>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</si>
  <si>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</si>
  <si>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</si>
  <si>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</si>
  <si>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</si>
  <si>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</si>
  <si>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</si>
  <si>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</si>
  <si>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</si>
  <si>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</si>
  <si>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</si>
  <si>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</si>
  <si>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</si>
  <si>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</si>
  <si>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</si>
  <si>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</si>
  <si>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</si>
  <si>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</si>
  <si>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</si>
  <si>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</si>
  <si>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</si>
  <si>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</si>
  <si>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</si>
  <si>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</si>
  <si>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</si>
  <si>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</si>
  <si>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</si>
  <si>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</si>
  <si>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</si>
  <si>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</si>
  <si>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</si>
  <si>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</si>
  <si>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</si>
  <si>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</si>
  <si>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</si>
  <si>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</si>
  <si>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</si>
  <si>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</si>
  <si>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</si>
  <si>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</si>
  <si>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</si>
  <si>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</si>
  <si>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</si>
  <si>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</si>
  <si>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</si>
  <si>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</si>
  <si>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</si>
  <si>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</si>
  <si>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</si>
  <si>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</si>
  <si>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</si>
  <si>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</si>
  <si>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</si>
  <si>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</si>
  <si>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</si>
  <si>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</si>
  <si>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</si>
  <si>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</si>
  <si>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</si>
  <si>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</si>
  <si>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</si>
  <si>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</si>
  <si>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</si>
  <si>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</si>
  <si>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</si>
  <si>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</si>
  <si>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</si>
  <si>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</si>
  <si>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</si>
  <si>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</si>
  <si>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</si>
  <si>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</si>
  <si>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</si>
  <si>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</si>
  <si>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</si>
  <si>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</si>
  <si>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</si>
  <si>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</si>
  <si>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</si>
  <si>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</si>
  <si>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</si>
  <si>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</si>
  <si>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</si>
  <si>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</si>
  <si>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</si>
  <si>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</si>
  <si>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</si>
  <si>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</si>
  <si>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</si>
  <si>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</si>
  <si>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</si>
  <si>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</si>
  <si>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</si>
  <si>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</si>
  <si>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</si>
  <si>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</si>
  <si>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</si>
  <si>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</si>
  <si>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</si>
  <si>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</si>
  <si>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</si>
  <si>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</si>
  <si>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</si>
  <si>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</si>
  <si>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</si>
  <si>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</si>
  <si>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</si>
  <si>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</si>
  <si>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</si>
  <si>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</si>
  <si>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</si>
  <si>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</si>
  <si>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</si>
  <si>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</si>
  <si>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</si>
  <si>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</si>
  <si>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</si>
  <si>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</si>
  <si>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</si>
  <si>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</si>
  <si>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</si>
  <si>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</si>
  <si>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</si>
  <si>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</si>
  <si>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</si>
  <si>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</si>
  <si>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</si>
  <si>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</si>
  <si>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</si>
  <si>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</si>
  <si>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</si>
  <si>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</si>
  <si>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</si>
  <si>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</si>
  <si>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</si>
  <si>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</si>
  <si>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</si>
  <si>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</si>
  <si>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</si>
  <si>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</si>
  <si>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</si>
  <si>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</si>
  <si>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</si>
  <si>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</si>
  <si>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</si>
  <si>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</si>
  <si>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</si>
  <si>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</si>
  <si>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</si>
  <si>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</si>
  <si>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</si>
  <si>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</si>
  <si>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</si>
  <si>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</si>
  <si>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</si>
  <si>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</si>
  <si>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</si>
  <si>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</si>
  <si>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</si>
  <si>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</si>
  <si>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</si>
  <si>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</si>
  <si>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</si>
  <si>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</si>
  <si>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</si>
  <si>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</si>
  <si>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</si>
  <si>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</si>
  <si>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</si>
  <si>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</si>
  <si>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</si>
  <si>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</si>
  <si>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</si>
  <si>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</si>
  <si>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</si>
  <si>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</si>
  <si>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</si>
  <si>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</si>
  <si>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</si>
  <si>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</si>
  <si>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</si>
  <si>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</si>
  <si>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</si>
  <si>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</si>
  <si>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</si>
  <si>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</si>
  <si>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</si>
  <si>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</si>
  <si>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</si>
  <si>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</si>
  <si>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</si>
  <si>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</si>
  <si>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</si>
  <si>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</si>
  <si>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</si>
  <si>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</si>
  <si>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</si>
  <si>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</si>
  <si>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</si>
  <si>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</si>
  <si>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</si>
  <si>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</si>
  <si>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</si>
  <si>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</si>
  <si>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</si>
  <si>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</si>
  <si>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</si>
  <si>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</si>
  <si>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</si>
  <si>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</si>
  <si>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</si>
  <si>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</si>
  <si>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</si>
  <si>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</si>
  <si>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</si>
  <si>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</si>
  <si>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</si>
  <si>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</si>
  <si>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</si>
  <si>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</si>
  <si>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</si>
  <si>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</si>
  <si>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</si>
  <si>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</si>
  <si>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</si>
  <si>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</si>
  <si>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</si>
  <si>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</si>
  <si>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</si>
  <si>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</si>
  <si>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</si>
  <si>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</si>
  <si>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</si>
  <si>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</si>
  <si>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</si>
  <si>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</si>
  <si>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</si>
  <si>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</si>
  <si>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</si>
  <si>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</si>
  <si>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</si>
  <si>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</si>
  <si>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</si>
  <si>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</si>
  <si>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</si>
  <si>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</si>
  <si>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</si>
  <si>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</si>
  <si>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</si>
  <si>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</si>
  <si>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</si>
  <si>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</si>
  <si>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</si>
  <si>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</si>
  <si>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</si>
  <si>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</si>
  <si>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</si>
  <si>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</si>
  <si>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</si>
  <si>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</si>
  <si>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</si>
  <si>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</si>
  <si>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</si>
  <si>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</si>
  <si>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</si>
  <si>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</si>
  <si>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</si>
  <si>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</si>
  <si>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</si>
  <si>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</si>
  <si>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</si>
  <si>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</si>
  <si>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</si>
  <si>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</si>
  <si>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</si>
  <si>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</si>
  <si>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</si>
  <si>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</si>
  <si>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</si>
  <si>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</si>
  <si>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</si>
  <si>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</si>
  <si>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</si>
  <si>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</si>
  <si>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</si>
  <si>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</si>
  <si>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</si>
  <si>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</si>
  <si>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</si>
  <si>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</si>
  <si>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</si>
  <si>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</si>
  <si>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</si>
  <si>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</si>
  <si>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</si>
  <si>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</si>
  <si>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</si>
  <si>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</si>
  <si>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</si>
  <si>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</si>
  <si>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</si>
  <si>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</si>
  <si>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</si>
  <si>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</si>
  <si>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</si>
  <si>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</si>
  <si>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</si>
  <si>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</si>
  <si>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</si>
  <si>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</si>
  <si>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</si>
  <si>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</si>
  <si>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</si>
  <si>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</si>
  <si>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</si>
  <si>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</si>
  <si>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</si>
  <si>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</si>
  <si>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</si>
  <si>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</si>
  <si>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</si>
  <si>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</si>
  <si>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</si>
  <si>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</si>
  <si>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</si>
  <si>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</si>
  <si>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</si>
  <si>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</si>
  <si>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</si>
  <si>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</si>
  <si>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</si>
  <si>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</si>
  <si>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</si>
  <si>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</si>
  <si>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</si>
  <si>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</si>
  <si>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</si>
  <si>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</si>
  <si>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</si>
  <si>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</si>
  <si>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</si>
  <si>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</si>
  <si>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</si>
  <si>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</si>
  <si>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</si>
  <si>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</si>
  <si>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</si>
  <si>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</si>
  <si>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</si>
  <si>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</si>
  <si>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</si>
  <si>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</si>
  <si>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</si>
  <si>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</si>
  <si>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</si>
  <si>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</si>
  <si>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</si>
  <si>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</si>
  <si>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</si>
  <si>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</si>
  <si>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</si>
  <si>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</si>
  <si>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</si>
  <si>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</si>
  <si>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</si>
  <si>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</si>
  <si>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</si>
  <si>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</si>
  <si>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</si>
  <si>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</si>
  <si>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</si>
  <si>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</si>
  <si>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</si>
  <si>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</si>
  <si>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</si>
  <si>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</si>
  <si>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</si>
  <si>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</si>
  <si>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</si>
  <si>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</si>
  <si>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</si>
  <si>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</si>
  <si>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</si>
  <si>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</si>
  <si>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</si>
  <si>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</si>
  <si>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</si>
  <si>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</si>
  <si>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</si>
  <si>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</si>
  <si>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</si>
  <si>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</si>
  <si>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</si>
  <si>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</si>
  <si>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</si>
  <si>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</si>
  <si>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</si>
  <si>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</si>
  <si>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</si>
  <si>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</si>
  <si>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</si>
  <si>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</si>
  <si>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</si>
  <si>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</si>
  <si>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</si>
  <si>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</si>
  <si>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</si>
  <si>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</si>
  <si>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</si>
  <si>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</si>
  <si>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</si>
  <si>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</si>
  <si>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</si>
  <si>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</si>
  <si>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</si>
  <si>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</si>
  <si>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</si>
  <si>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</si>
  <si>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</si>
  <si>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</si>
  <si>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</si>
  <si>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</si>
  <si>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</si>
  <si>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</si>
  <si>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</si>
  <si>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</si>
  <si>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</si>
  <si>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</si>
  <si>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</si>
  <si>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</si>
  <si>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</si>
  <si>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</si>
  <si>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</si>
  <si>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</si>
  <si>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</si>
  <si>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</si>
  <si>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</si>
  <si>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</si>
  <si>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</si>
  <si>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</si>
  <si>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</si>
  <si>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</si>
  <si>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</si>
  <si>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</si>
  <si>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</si>
  <si>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</si>
  <si>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</si>
  <si>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</si>
  <si>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</si>
  <si>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</si>
  <si>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</si>
  <si>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</si>
  <si>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</si>
  <si>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</si>
  <si>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</si>
  <si>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</si>
  <si>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</si>
  <si>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</si>
  <si>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</si>
  <si>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</si>
  <si>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</si>
  <si>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</si>
  <si>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</si>
  <si>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</si>
  <si>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</si>
  <si>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</si>
  <si>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</si>
  <si>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</si>
  <si>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</si>
  <si>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</si>
  <si>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</si>
  <si>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</si>
  <si>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</si>
  <si>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</si>
  <si>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</si>
  <si>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</si>
  <si>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</si>
  <si>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</si>
  <si>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</si>
  <si>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</si>
  <si>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</si>
  <si>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</si>
  <si>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</si>
  <si>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</si>
  <si>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</si>
  <si>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</si>
  <si>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</si>
  <si>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</si>
  <si>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</si>
  <si>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</si>
  <si>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</si>
  <si>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</si>
  <si>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</si>
  <si>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</si>
  <si>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</si>
  <si>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</si>
  <si>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</si>
  <si>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</si>
  <si>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</si>
  <si>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</si>
  <si>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</si>
  <si>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</si>
  <si>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</si>
  <si>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</si>
  <si>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</si>
  <si>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</si>
  <si>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</si>
  <si>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</si>
  <si>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</si>
  <si>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</si>
  <si>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</si>
  <si>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</si>
  <si>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</si>
  <si>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</si>
  <si>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</si>
  <si>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</si>
  <si>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</si>
  <si>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</si>
  <si>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</si>
  <si>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</si>
  <si>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</si>
  <si>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</si>
  <si>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</si>
  <si>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</si>
  <si>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</si>
  <si>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</si>
  <si>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</si>
  <si>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</si>
  <si>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</si>
  <si>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</si>
  <si>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</si>
  <si>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</si>
  <si>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</si>
  <si>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</si>
  <si>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</si>
  <si>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</si>
  <si>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</si>
  <si>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</si>
  <si>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</si>
  <si>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</si>
  <si>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</si>
  <si>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</si>
  <si>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</si>
  <si>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</si>
  <si>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</si>
  <si>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</si>
  <si>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</si>
  <si>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</si>
  <si>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</si>
  <si>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</si>
  <si>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</si>
  <si>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</si>
  <si>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</si>
  <si>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</si>
  <si>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</si>
  <si>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</si>
  <si>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</si>
  <si>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</si>
  <si>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</si>
  <si>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</si>
  <si>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</si>
  <si>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</si>
  <si>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</si>
  <si>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</si>
  <si>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</si>
  <si>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</si>
  <si>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</si>
  <si>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</si>
  <si>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</si>
  <si>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</si>
  <si>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</si>
  <si>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</si>
  <si>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</si>
  <si>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</si>
  <si>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</si>
  <si>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</si>
  <si>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</si>
  <si>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</si>
  <si>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</si>
  <si>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</si>
  <si>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</si>
  <si>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</si>
  <si>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</si>
  <si>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</si>
  <si>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</si>
  <si>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</si>
  <si>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</si>
  <si>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</si>
  <si>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</si>
  <si>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</si>
  <si>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</si>
  <si>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</si>
  <si>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</si>
  <si>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</si>
  <si>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</si>
  <si>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</si>
  <si>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</si>
  <si>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</si>
  <si>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</si>
  <si>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</si>
  <si>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</si>
  <si>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</si>
  <si>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</si>
  <si>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</si>
  <si>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</si>
  <si>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</si>
  <si>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</si>
  <si>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</si>
  <si>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</si>
  <si>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</si>
  <si>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</si>
  <si>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</si>
  <si>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</si>
  <si>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</si>
  <si>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</si>
  <si>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</si>
  <si>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</si>
  <si>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</si>
  <si>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</si>
  <si>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</si>
  <si>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</si>
  <si>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</si>
  <si>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</si>
  <si>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</si>
  <si>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</si>
  <si>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</si>
  <si>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</si>
  <si>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</si>
  <si>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</si>
  <si>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</si>
  <si>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</si>
  <si>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</si>
  <si>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</si>
  <si>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</si>
  <si>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</si>
  <si>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</si>
  <si>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</si>
  <si>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</si>
  <si>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</si>
  <si>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</si>
  <si>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</si>
  <si>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</si>
  <si>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</si>
  <si>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</si>
  <si>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</si>
  <si>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</si>
  <si>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</si>
  <si>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</si>
  <si>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</si>
  <si>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</si>
  <si>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</si>
  <si>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</si>
  <si>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</si>
  <si>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</si>
  <si>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</si>
  <si>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</si>
  <si>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</si>
  <si>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</si>
  <si>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</si>
  <si>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</si>
  <si>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</si>
  <si>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</si>
  <si>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</si>
  <si>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</si>
  <si>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</si>
  <si>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</si>
  <si>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</si>
  <si>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</si>
  <si>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</si>
  <si>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</si>
  <si>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</si>
  <si>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</si>
  <si>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</si>
  <si>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</si>
  <si>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</si>
  <si>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</si>
  <si>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</si>
  <si>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</si>
  <si>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</si>
  <si>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</si>
  <si>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</si>
  <si>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</si>
  <si>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</si>
  <si>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</si>
  <si>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</si>
  <si>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</si>
  <si>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</si>
  <si>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</si>
  <si>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</si>
  <si>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</si>
  <si>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</si>
  <si>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</si>
  <si>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</si>
  <si>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</si>
  <si>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</si>
  <si>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</si>
  <si>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</si>
  <si>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</si>
  <si>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</si>
  <si>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</si>
  <si>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</si>
  <si>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</si>
  <si>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</si>
  <si>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</si>
  <si>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</si>
  <si>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</si>
  <si>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</si>
  <si>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</si>
  <si>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</si>
  <si>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</si>
  <si>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</si>
  <si>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</si>
  <si>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</si>
  <si>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</si>
  <si>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</si>
  <si>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</si>
  <si>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</si>
  <si>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</si>
  <si>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</si>
  <si>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</si>
  <si>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</si>
  <si>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</si>
  <si>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</si>
  <si>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</si>
  <si>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</si>
  <si>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</si>
  <si>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</si>
  <si>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</si>
  <si>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</si>
  <si>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</si>
  <si>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</si>
  <si>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</si>
  <si>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</si>
  <si>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</si>
  <si>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</si>
  <si>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</si>
  <si>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</si>
  <si>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</si>
  <si>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</si>
  <si>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</si>
  <si>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</si>
  <si>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</si>
  <si>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</si>
  <si>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</si>
  <si>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</si>
  <si>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</si>
  <si>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</si>
  <si>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</si>
  <si>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</si>
  <si>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</si>
  <si>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</si>
  <si>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</si>
  <si>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</si>
  <si>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</si>
  <si>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</si>
  <si>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</si>
  <si>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</si>
  <si>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</si>
  <si>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</si>
  <si>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</si>
  <si>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</si>
  <si>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</si>
  <si>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</si>
  <si>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</si>
  <si>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</si>
  <si>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</si>
  <si>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</si>
  <si>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</si>
  <si>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</si>
  <si>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</si>
  <si>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</si>
  <si>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</si>
  <si>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</si>
  <si>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</si>
  <si>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</si>
  <si>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</si>
  <si>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</si>
  <si>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</si>
  <si>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</si>
  <si>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</si>
  <si>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</si>
  <si>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</si>
  <si>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</si>
  <si>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</si>
  <si>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</si>
  <si>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</si>
  <si>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</si>
  <si>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</si>
  <si>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</si>
  <si>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</si>
  <si>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</si>
  <si>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</si>
  <si>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</si>
  <si>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</si>
  <si>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</si>
  <si>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</si>
  <si>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</si>
  <si>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</si>
  <si>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</si>
  <si>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</si>
  <si>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</si>
  <si>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</si>
  <si>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</si>
  <si>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</si>
  <si>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</si>
  <si>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</si>
  <si>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</si>
  <si>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</si>
  <si>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</si>
  <si>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</si>
  <si>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</si>
  <si>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</si>
  <si>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</si>
  <si>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</si>
  <si>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</si>
  <si>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</si>
  <si>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</si>
  <si>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</si>
  <si>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</si>
  <si>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</si>
  <si>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</si>
  <si>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</si>
  <si>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</si>
  <si>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</si>
  <si>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</si>
  <si>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</si>
  <si>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</si>
  <si>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</si>
  <si>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</si>
  <si>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</si>
  <si>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</si>
  <si>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</si>
  <si>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</si>
  <si>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</si>
  <si>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</si>
  <si>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</si>
  <si>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</si>
  <si>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</si>
  <si>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</si>
  <si>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</si>
  <si>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</si>
  <si>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</si>
  <si>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</si>
  <si>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</si>
  <si>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</si>
  <si>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</si>
  <si>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</si>
  <si>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</si>
  <si>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</si>
  <si>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</si>
  <si>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</si>
  <si>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</si>
  <si>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</si>
  <si>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</si>
  <si>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</si>
  <si>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</si>
  <si>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</si>
  <si>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</si>
  <si>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</si>
  <si>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</si>
  <si>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</si>
  <si>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</si>
  <si>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</si>
  <si>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</si>
  <si>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</si>
  <si>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</si>
  <si>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</si>
  <si>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</si>
  <si>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</si>
  <si>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</si>
  <si>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</si>
  <si>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</si>
  <si>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</si>
  <si>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</si>
  <si>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</si>
  <si>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</si>
  <si>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</si>
  <si>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</si>
  <si>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</si>
  <si>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</si>
  <si>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</si>
  <si>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</si>
  <si>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</si>
  <si>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</si>
  <si>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</si>
  <si>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</si>
  <si>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</si>
  <si>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</si>
  <si>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</si>
  <si>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</si>
  <si>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</si>
  <si>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</si>
  <si>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</si>
  <si>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</si>
  <si>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</si>
  <si>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</si>
  <si>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</si>
  <si>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</si>
  <si>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</si>
  <si>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</si>
  <si>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</si>
  <si>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</si>
  <si>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</si>
  <si>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</si>
  <si>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</si>
  <si>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</si>
  <si>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</si>
  <si>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</si>
  <si>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</si>
  <si>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</si>
  <si>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</si>
  <si>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</si>
  <si>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</si>
  <si>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</si>
  <si>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</si>
  <si>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</si>
  <si>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</si>
  <si>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</si>
  <si>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</si>
  <si>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</si>
  <si>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</si>
  <si>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</si>
  <si>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</si>
  <si>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</si>
  <si>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</si>
  <si>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</si>
  <si>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</si>
  <si>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</si>
  <si>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</si>
  <si>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</si>
  <si>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</si>
  <si>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</si>
  <si>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</si>
  <si>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</si>
  <si>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</si>
  <si>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</si>
  <si>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</si>
  <si>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</si>
  <si>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</si>
  <si>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</si>
  <si>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</si>
  <si>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</si>
  <si>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</si>
  <si>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</si>
  <si>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</si>
  <si>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</si>
  <si>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</si>
  <si>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</si>
  <si>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</si>
  <si>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</si>
  <si>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</si>
  <si>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</si>
  <si>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</si>
  <si>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</si>
  <si>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</si>
  <si>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</si>
  <si>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</si>
  <si>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</si>
  <si>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</si>
  <si>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</si>
  <si>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</si>
  <si>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</si>
  <si>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</si>
  <si>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</si>
  <si>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</si>
  <si>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</si>
  <si>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</si>
  <si>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</si>
  <si>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</si>
  <si>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</si>
  <si>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</si>
  <si>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</si>
  <si>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</si>
  <si>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</si>
  <si>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</si>
  <si>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</si>
  <si>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</si>
  <si>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</si>
  <si>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</si>
  <si>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</si>
  <si>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</si>
  <si>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</si>
  <si>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</si>
  <si>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</si>
  <si>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</si>
  <si>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</si>
  <si>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</si>
  <si>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</si>
  <si>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</si>
  <si>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</si>
  <si>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</si>
  <si>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</si>
  <si>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</si>
  <si>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</si>
  <si>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</si>
  <si>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</si>
  <si>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</si>
  <si>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</si>
  <si>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</si>
  <si>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</si>
  <si>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</si>
  <si>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</si>
  <si>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</si>
  <si>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</si>
  <si>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</si>
  <si>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</si>
  <si>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</si>
  <si>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</si>
  <si>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</si>
  <si>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</si>
  <si>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</si>
  <si>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</si>
  <si>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</si>
  <si>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</si>
  <si>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</si>
  <si>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</si>
  <si>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</si>
  <si>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</si>
  <si>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</si>
  <si>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</si>
  <si>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</si>
  <si>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</si>
  <si>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</si>
  <si>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</si>
  <si>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</si>
  <si>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</si>
  <si>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</si>
  <si>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</si>
  <si>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</si>
  <si>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</si>
  <si>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</si>
  <si>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</si>
  <si>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</si>
  <si>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</si>
  <si>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</si>
  <si>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</si>
  <si>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</si>
  <si>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</si>
  <si>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</si>
  <si>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</si>
  <si>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</si>
  <si>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</si>
  <si>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</si>
  <si>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</si>
  <si>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</si>
  <si>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</si>
  <si>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</si>
  <si>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</si>
  <si>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</si>
  <si>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</si>
  <si>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</si>
  <si>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</si>
  <si>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</si>
  <si>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</si>
  <si>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</si>
  <si>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</si>
  <si>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</si>
  <si>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</si>
  <si>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</si>
  <si>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</si>
  <si>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</si>
  <si>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</si>
  <si>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</si>
  <si>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</si>
  <si>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</si>
  <si>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</si>
  <si>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</si>
  <si>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</si>
  <si>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</si>
  <si>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</si>
  <si>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</si>
  <si>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</si>
  <si>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</si>
  <si>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</si>
  <si>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</si>
  <si>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</si>
  <si>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</si>
  <si>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</si>
  <si>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</si>
  <si>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</si>
  <si>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</si>
  <si>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</si>
  <si>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</si>
  <si>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</si>
  <si>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</si>
  <si>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</si>
  <si>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</si>
  <si>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</si>
  <si>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</si>
  <si>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</si>
  <si>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</si>
  <si>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</si>
  <si>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</si>
  <si>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</si>
  <si>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</si>
  <si>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</si>
  <si>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</si>
  <si>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</si>
  <si>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</si>
  <si>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</si>
  <si>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</si>
  <si>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</si>
  <si>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</si>
  <si>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</si>
  <si>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</si>
  <si>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</si>
  <si>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</si>
  <si>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</si>
  <si>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</si>
  <si>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</si>
  <si>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</si>
  <si>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</si>
  <si>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</si>
  <si>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</si>
  <si>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</si>
  <si>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</si>
  <si>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</si>
  <si>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</si>
  <si>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</si>
  <si>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</si>
  <si>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</si>
  <si>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</si>
  <si>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</si>
  <si>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</si>
  <si>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</si>
  <si>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</si>
  <si>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</si>
  <si>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</si>
  <si>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</si>
  <si>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</si>
  <si>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</si>
  <si>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</si>
  <si>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</si>
  <si>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</si>
  <si>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</si>
  <si>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</si>
  <si>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</si>
  <si>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</si>
  <si>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</si>
  <si>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</si>
  <si>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</si>
  <si>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</si>
  <si>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</si>
  <si>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</si>
  <si>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</si>
  <si>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</si>
  <si>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</si>
  <si>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</si>
  <si>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</si>
  <si>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</si>
  <si>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</si>
  <si>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</si>
  <si>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</si>
  <si>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</si>
  <si>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</si>
  <si>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</si>
  <si>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</si>
  <si>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</si>
  <si>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</si>
  <si>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</si>
  <si>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</si>
  <si>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</si>
  <si>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</si>
  <si>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</si>
  <si>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</si>
  <si>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</si>
  <si>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</si>
  <si>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</si>
  <si>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</si>
  <si>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</si>
  <si>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</si>
  <si>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</si>
  <si>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</si>
  <si>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</si>
  <si>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</si>
  <si>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</si>
  <si>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</si>
  <si>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</si>
  <si>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</si>
  <si>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</si>
  <si>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</si>
  <si>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</si>
  <si>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</si>
  <si>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</si>
  <si>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</si>
  <si>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</si>
  <si>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</si>
  <si>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</si>
  <si>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</si>
  <si>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</si>
  <si>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</si>
  <si>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</si>
  <si>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</si>
  <si>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</si>
  <si>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</si>
  <si>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</si>
  <si>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</si>
  <si>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</si>
  <si>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</si>
  <si>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</si>
  <si>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</si>
  <si>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</si>
  <si>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</si>
  <si>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</si>
  <si>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</si>
  <si>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</si>
  <si>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</si>
  <si>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</si>
  <si>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</si>
  <si>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</si>
  <si>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</si>
  <si>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</si>
  <si>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</si>
  <si>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</si>
  <si>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</si>
  <si>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</si>
  <si>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</si>
  <si>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</si>
  <si>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</si>
  <si>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</si>
  <si>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</si>
  <si>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</si>
  <si>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</si>
  <si>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</si>
  <si>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</si>
  <si>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</si>
  <si>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</si>
  <si>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</si>
  <si>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</si>
  <si>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</si>
  <si>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</si>
  <si>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</si>
  <si>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</si>
  <si>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</si>
  <si>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</si>
  <si>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</si>
  <si>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</si>
  <si>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</si>
  <si>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</si>
  <si>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</si>
  <si>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</si>
  <si>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</si>
  <si>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</si>
  <si>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</si>
  <si>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</si>
  <si>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</si>
  <si>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</si>
  <si>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</si>
  <si>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</si>
  <si>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</si>
  <si>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</si>
  <si>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</si>
  <si>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</si>
  <si>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</si>
  <si>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</si>
  <si>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</si>
  <si>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</si>
  <si>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</si>
  <si>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</si>
  <si>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</si>
  <si>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</si>
  <si>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</si>
  <si>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</si>
  <si>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</si>
  <si>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</si>
  <si>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</si>
  <si>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</si>
  <si>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</si>
  <si>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</si>
  <si>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</si>
  <si>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</si>
  <si>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</si>
  <si>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</si>
  <si>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</si>
  <si>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</si>
  <si>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</si>
  <si>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</si>
  <si>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</si>
  <si>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</si>
  <si>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</si>
  <si>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</si>
  <si>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</si>
  <si>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</si>
  <si>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</si>
  <si>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</si>
  <si>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</si>
  <si>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</si>
  <si>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</si>
  <si>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</si>
  <si>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</si>
  <si>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</si>
  <si>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</si>
  <si>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</si>
  <si>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</si>
  <si>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</si>
  <si>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</si>
  <si>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</si>
  <si>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</si>
  <si>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</si>
  <si>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</si>
  <si>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</si>
  <si>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</si>
  <si>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</si>
  <si>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</si>
  <si>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</si>
  <si>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</si>
  <si>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</si>
  <si>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</si>
  <si>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</si>
  <si>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</si>
  <si>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</si>
  <si>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</si>
  <si>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</si>
  <si>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</si>
  <si>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</si>
  <si>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</si>
  <si>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</si>
  <si>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</si>
  <si>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</si>
  <si>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</si>
  <si>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</si>
  <si>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</si>
  <si>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</si>
  <si>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</si>
  <si>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</si>
  <si>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</si>
  <si>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</si>
  <si>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</si>
  <si>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</si>
  <si>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</si>
  <si>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</si>
  <si>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</si>
  <si>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</si>
  <si>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</si>
  <si>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</si>
  <si>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</si>
  <si>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</si>
  <si>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</si>
  <si>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</si>
  <si>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</si>
  <si>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</si>
  <si>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</si>
  <si>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</si>
  <si>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</si>
  <si>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</si>
  <si>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</si>
  <si>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</si>
  <si>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</si>
  <si>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</si>
  <si>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</si>
  <si>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</si>
  <si>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</si>
  <si>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</si>
  <si>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</si>
  <si>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</si>
  <si>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</si>
  <si>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</si>
  <si>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</si>
  <si>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</si>
  <si>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</si>
  <si>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</si>
  <si>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</si>
  <si>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</si>
  <si>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</si>
  <si>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</si>
  <si>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</si>
  <si>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</si>
  <si>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</si>
  <si>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</si>
  <si>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</si>
  <si>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</si>
  <si>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</si>
  <si>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</si>
  <si>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</si>
  <si>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</si>
  <si>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</si>
  <si>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</si>
  <si>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</si>
  <si>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</si>
  <si>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</si>
  <si>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</si>
  <si>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</si>
  <si>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</si>
  <si>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</si>
  <si>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</si>
  <si>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</si>
  <si>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</si>
  <si>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</si>
  <si>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</si>
  <si>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</si>
  <si>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</si>
  <si>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</si>
  <si>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</si>
  <si>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</si>
  <si>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</si>
  <si>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</si>
  <si>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</si>
  <si>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</si>
  <si>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</si>
  <si>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</si>
  <si>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</si>
  <si>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</si>
  <si>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</si>
  <si>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</si>
  <si>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</si>
  <si>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</si>
  <si>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</si>
  <si>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</si>
  <si>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</si>
  <si>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</si>
  <si>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</si>
  <si>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</si>
  <si>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</si>
  <si>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</si>
  <si>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</si>
  <si>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</si>
  <si>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</si>
  <si>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</si>
  <si>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</si>
  <si>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</si>
  <si>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</si>
  <si>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</si>
  <si>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</si>
  <si>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</si>
  <si>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</si>
  <si>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</si>
  <si>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</si>
  <si>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</si>
  <si>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</si>
  <si>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</si>
  <si>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</si>
  <si>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</si>
  <si>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</si>
  <si>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</si>
  <si>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</si>
  <si>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</si>
  <si>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</si>
  <si>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</si>
  <si>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</si>
  <si>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</si>
  <si>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</si>
  <si>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</si>
  <si>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</si>
  <si>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</si>
  <si>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</si>
  <si>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</si>
  <si>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</si>
  <si>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</si>
  <si>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</si>
  <si>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</si>
  <si>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</si>
  <si>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</si>
  <si>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</si>
  <si>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</si>
  <si>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</si>
  <si>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</si>
  <si>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</si>
  <si>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</si>
  <si>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</si>
  <si>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</si>
  <si>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</si>
  <si>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</si>
  <si>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</si>
  <si>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</si>
  <si>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</si>
  <si>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</si>
  <si>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</si>
  <si>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</si>
  <si>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</si>
  <si>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</si>
  <si>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</si>
  <si>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</si>
  <si>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</si>
  <si>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</si>
  <si>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</si>
  <si>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</si>
  <si>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</si>
  <si>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</si>
  <si>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</si>
  <si>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</si>
  <si>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</si>
  <si>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</si>
  <si>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</si>
  <si>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</si>
  <si>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</si>
  <si>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</si>
  <si>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</si>
  <si>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</si>
  <si>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</si>
  <si>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</si>
  <si>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</si>
  <si>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</si>
  <si>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</si>
  <si>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</si>
  <si>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</si>
  <si>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</si>
  <si>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</si>
  <si>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</si>
  <si>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</si>
  <si>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</si>
  <si>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</si>
  <si>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</si>
  <si>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</si>
  <si>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</si>
  <si>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</si>
  <si>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</si>
  <si>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</si>
  <si>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</si>
  <si>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</si>
  <si>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</si>
  <si>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</si>
  <si>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</si>
  <si>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</si>
  <si>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</si>
  <si>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</si>
  <si>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</si>
  <si>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</si>
  <si>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</si>
  <si>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</si>
  <si>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</si>
  <si>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</si>
  <si>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</si>
  <si>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</si>
  <si>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</si>
  <si>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</si>
  <si>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</si>
  <si>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</si>
  <si>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</si>
  <si>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</si>
  <si>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</si>
  <si>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</si>
  <si>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</si>
  <si>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</si>
  <si>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</si>
  <si>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</si>
  <si>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</si>
  <si>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</si>
  <si>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</si>
  <si>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</si>
  <si>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</si>
  <si>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</si>
  <si>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</si>
  <si>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</si>
  <si>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</si>
  <si>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</si>
  <si>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</si>
  <si>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</si>
  <si>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</si>
  <si>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</si>
  <si>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</si>
  <si>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</si>
  <si>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</si>
  <si>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</si>
  <si>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</si>
  <si>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</si>
  <si>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</si>
  <si>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</si>
  <si>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</si>
  <si>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</si>
  <si>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</si>
  <si>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</si>
  <si>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</si>
  <si>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</si>
  <si>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</si>
  <si>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</si>
  <si>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</si>
  <si>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</si>
  <si>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</si>
  <si>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</si>
  <si>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</si>
  <si>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</si>
  <si>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</si>
  <si>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</si>
  <si>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</si>
  <si>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</si>
  <si>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</si>
  <si>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</si>
  <si>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</si>
  <si>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</si>
  <si>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</si>
  <si>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</si>
  <si>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</si>
  <si>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</si>
  <si>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</si>
  <si>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</si>
  <si>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</si>
  <si>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</si>
  <si>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</si>
  <si>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</si>
  <si>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</si>
  <si>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</si>
  <si>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</si>
  <si>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</si>
  <si>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</si>
  <si>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</si>
  <si>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</si>
  <si>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</si>
  <si>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</si>
  <si>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</si>
  <si>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</si>
  <si>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</si>
  <si>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</si>
  <si>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</si>
  <si>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</si>
  <si>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</si>
  <si>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</si>
  <si>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</si>
  <si>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</si>
  <si>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</si>
  <si>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</si>
  <si>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</si>
  <si>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</si>
  <si>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</si>
  <si>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</si>
  <si>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</si>
  <si>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</si>
  <si>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</si>
  <si>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</si>
  <si>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</si>
  <si>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</si>
  <si>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</si>
  <si>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</si>
  <si>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</si>
  <si>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</si>
  <si>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</si>
  <si>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</si>
  <si>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</si>
  <si>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</si>
  <si>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</si>
  <si>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</si>
  <si>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</si>
  <si>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</si>
  <si>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</si>
  <si>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</si>
  <si>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</si>
  <si>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</si>
  <si>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</si>
  <si>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</si>
  <si>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</si>
  <si>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</si>
  <si>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</si>
  <si>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</si>
  <si>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</si>
  <si>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</si>
  <si>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</si>
  <si>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</si>
  <si>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</si>
  <si>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</si>
  <si>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</si>
  <si>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</si>
  <si>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</si>
  <si>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</si>
  <si>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</si>
  <si>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</si>
  <si>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</si>
  <si>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</si>
  <si>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</si>
  <si>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</si>
  <si>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</si>
  <si>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</si>
  <si>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</si>
  <si>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</si>
  <si>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</si>
  <si>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</si>
  <si>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</si>
  <si>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</si>
  <si>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</si>
  <si>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</si>
  <si>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</si>
  <si>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</si>
  <si>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</si>
  <si>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</si>
  <si>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</si>
  <si>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</si>
  <si>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</si>
  <si>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</si>
  <si>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</si>
  <si>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</si>
  <si>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</si>
  <si>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</si>
  <si>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</si>
  <si>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</si>
  <si>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</si>
  <si>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</si>
  <si>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</si>
  <si>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</si>
  <si>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</si>
  <si>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</si>
  <si>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</si>
  <si>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</si>
  <si>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</si>
  <si>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</si>
  <si>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</si>
  <si>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</si>
  <si>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</si>
  <si>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</si>
  <si>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</si>
  <si>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</si>
  <si>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</si>
  <si>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</si>
  <si>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</si>
  <si>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</si>
  <si>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</si>
  <si>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</si>
  <si>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</si>
  <si>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</si>
  <si>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</si>
  <si>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</si>
  <si>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</si>
  <si>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</si>
  <si>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</si>
  <si>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</si>
  <si>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</si>
  <si>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</si>
  <si>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</si>
  <si>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</si>
  <si>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</si>
  <si>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</si>
  <si>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</si>
  <si>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</si>
  <si>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</si>
  <si>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</si>
  <si>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</si>
  <si>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</si>
  <si>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</si>
  <si>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</si>
  <si>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</si>
  <si>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</si>
  <si>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</si>
  <si>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</si>
  <si>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</si>
  <si>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</si>
  <si>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</si>
  <si>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</si>
  <si>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</si>
  <si>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</si>
  <si>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</si>
  <si>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</si>
  <si>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</si>
  <si>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</si>
  <si>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</si>
  <si>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</si>
  <si>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</si>
  <si>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</si>
  <si>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</si>
  <si>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</si>
  <si>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</si>
  <si>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</si>
  <si>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</si>
  <si>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</si>
  <si>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</si>
  <si>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</si>
  <si>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</si>
  <si>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</si>
  <si>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</si>
  <si>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</si>
  <si>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</si>
  <si>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</si>
  <si>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</si>
  <si>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</si>
  <si>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</si>
  <si>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</si>
  <si>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</si>
  <si>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</si>
  <si>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</si>
  <si>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</si>
  <si>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</si>
  <si>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</si>
  <si>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</si>
  <si>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</si>
  <si>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</si>
  <si>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</si>
  <si>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</si>
  <si>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</si>
  <si>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</si>
  <si>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</si>
  <si>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</si>
  <si>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</si>
  <si>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</si>
  <si>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</si>
  <si>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</si>
  <si>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</si>
  <si>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</si>
  <si>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</si>
  <si>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</si>
  <si>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</si>
  <si>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</si>
  <si>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</si>
  <si>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</si>
  <si>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</si>
  <si>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</si>
  <si>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</si>
  <si>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</si>
  <si>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</si>
  <si>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</si>
  <si>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</si>
  <si>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</si>
  <si>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</si>
  <si>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</si>
  <si>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</si>
  <si>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</si>
  <si>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</si>
  <si>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</si>
  <si>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</si>
  <si>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</si>
  <si>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</si>
  <si>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</si>
  <si>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</si>
  <si>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</si>
  <si>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</si>
  <si>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</si>
  <si>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</si>
  <si>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</si>
  <si>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</si>
  <si>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</si>
  <si>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</si>
  <si>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</si>
  <si>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</si>
  <si>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</si>
  <si>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</si>
  <si>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</si>
  <si>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</si>
  <si>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</si>
  <si>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</si>
  <si>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</si>
  <si>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</si>
  <si>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</si>
  <si>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</si>
  <si>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</si>
  <si>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</si>
  <si>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</si>
  <si>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</si>
  <si>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</si>
  <si>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</si>
  <si>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</si>
  <si>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</si>
  <si>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</si>
  <si>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</si>
  <si>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</si>
  <si>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</si>
  <si>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</si>
  <si>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</si>
  <si>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</si>
  <si>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</si>
  <si>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</si>
  <si>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</si>
  <si>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</si>
  <si>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</si>
  <si>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</si>
  <si>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</si>
  <si>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</si>
  <si>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</si>
  <si>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</si>
  <si>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</si>
  <si>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</si>
  <si>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</si>
  <si>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</si>
  <si>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</si>
  <si>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</si>
  <si>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</si>
  <si>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</si>
  <si>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</si>
  <si>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</si>
  <si>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</si>
  <si>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</si>
  <si>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</si>
  <si>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</si>
  <si>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</si>
  <si>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</si>
  <si>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</si>
  <si>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</si>
  <si>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</si>
  <si>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</si>
  <si>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</si>
  <si>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</si>
  <si>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</si>
  <si>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</si>
  <si>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</si>
  <si>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</si>
  <si>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</si>
  <si>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</si>
  <si>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</si>
  <si>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</si>
  <si>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</si>
  <si>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</si>
  <si>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</si>
  <si>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</si>
  <si>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</si>
  <si>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</si>
  <si>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</si>
  <si>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</si>
  <si>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</si>
  <si>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</si>
  <si>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</si>
  <si>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</si>
  <si>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</si>
  <si>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</si>
  <si>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</si>
  <si>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</si>
  <si>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</si>
  <si>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</si>
  <si>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</si>
  <si>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</si>
  <si>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</si>
  <si>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</si>
  <si>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</si>
  <si>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</si>
  <si>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</si>
  <si>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</si>
  <si>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</si>
  <si>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</si>
  <si>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</si>
  <si>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</si>
  <si>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</si>
  <si>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</si>
  <si>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</si>
  <si>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</si>
  <si>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</si>
  <si>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</si>
  <si>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</si>
  <si>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</si>
  <si>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</si>
  <si>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</si>
  <si>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</si>
  <si>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</si>
  <si>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</si>
  <si>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</si>
  <si>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</si>
  <si>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</si>
  <si>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</si>
  <si>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</si>
  <si>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</si>
  <si>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</si>
  <si>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</si>
  <si>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</si>
  <si>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</si>
  <si>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</si>
  <si>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</si>
  <si>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</si>
  <si>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</si>
  <si>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</si>
  <si>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</si>
  <si>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</si>
  <si>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</si>
  <si>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</si>
  <si>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</si>
  <si>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</si>
  <si>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</si>
  <si>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</si>
  <si>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</si>
  <si>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</si>
  <si>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</si>
  <si>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</si>
  <si>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</si>
  <si>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</si>
  <si>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</si>
  <si>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</si>
  <si>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</si>
  <si>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</si>
  <si>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</si>
  <si>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</si>
  <si>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</si>
  <si>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</si>
  <si>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</si>
  <si>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</si>
  <si>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</si>
  <si>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</si>
  <si>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</si>
  <si>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</si>
  <si>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</si>
  <si>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</si>
  <si>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</si>
  <si>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</si>
  <si>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</si>
  <si>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</si>
  <si>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</si>
  <si>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</si>
  <si>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</si>
  <si>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</si>
  <si>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</si>
  <si>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</si>
  <si>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</si>
  <si>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</si>
  <si>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</si>
  <si>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</si>
  <si>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</si>
  <si>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</si>
  <si>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</si>
  <si>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</si>
  <si>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</si>
  <si>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</si>
  <si>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</si>
  <si>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</si>
  <si>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</si>
  <si>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</si>
  <si>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</si>
  <si>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</si>
  <si>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</si>
  <si>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</si>
  <si>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</si>
  <si>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</si>
  <si>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</si>
  <si>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</si>
  <si>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</si>
  <si>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</si>
  <si>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</si>
  <si>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</si>
  <si>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</si>
  <si>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</si>
  <si>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</si>
  <si>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</si>
  <si>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</si>
  <si>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</si>
  <si>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</si>
  <si>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</si>
  <si>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</si>
  <si>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</si>
  <si>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</si>
  <si>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</si>
  <si>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</si>
  <si>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</si>
  <si>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</si>
  <si>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</si>
  <si>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</si>
  <si>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</si>
  <si>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</si>
  <si>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</si>
  <si>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</si>
  <si>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</si>
  <si>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</si>
  <si>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</si>
  <si>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</si>
  <si>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</si>
  <si>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</si>
  <si>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</si>
  <si>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</si>
  <si>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</si>
  <si>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</si>
  <si>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</si>
  <si>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</si>
  <si>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</si>
  <si>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</si>
  <si>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</si>
  <si>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</si>
  <si>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</si>
  <si>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</si>
  <si>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</si>
  <si>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</si>
  <si>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</si>
  <si>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</si>
  <si>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</si>
  <si>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</si>
  <si>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</si>
  <si>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</si>
  <si>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</si>
  <si>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</si>
  <si>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</si>
  <si>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</si>
  <si>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</si>
  <si>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</si>
  <si>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</si>
  <si>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</si>
  <si>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</si>
  <si>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</si>
  <si>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</si>
  <si>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</si>
  <si>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</si>
  <si>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</si>
  <si>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</si>
  <si>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</si>
  <si>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</si>
  <si>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</si>
  <si>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</si>
  <si>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</si>
  <si>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</si>
  <si>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</si>
  <si>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</si>
  <si>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</si>
  <si>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</si>
  <si>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</si>
  <si>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</si>
  <si>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</si>
  <si>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</si>
  <si>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</si>
  <si>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</si>
  <si>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</si>
  <si>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</si>
  <si>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</si>
  <si>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</si>
  <si>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</si>
  <si>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</si>
  <si>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</si>
  <si>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</si>
  <si>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</si>
  <si>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</si>
  <si>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</si>
  <si>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</si>
  <si>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</si>
  <si>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</si>
  <si>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</si>
  <si>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</si>
  <si>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</si>
  <si>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</si>
  <si>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</si>
  <si>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</si>
  <si>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</si>
  <si>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</si>
  <si>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</si>
  <si>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</si>
  <si>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</si>
  <si>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</si>
  <si>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</si>
  <si>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</si>
  <si>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</si>
  <si>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</si>
  <si>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</si>
  <si>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</si>
  <si>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</si>
  <si>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</si>
  <si>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</si>
  <si>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</si>
  <si>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</si>
  <si>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</si>
  <si>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</si>
  <si>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</si>
  <si>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</si>
  <si>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</si>
  <si>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</si>
  <si>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</si>
  <si>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</si>
  <si>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</si>
  <si>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</si>
  <si>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</si>
  <si>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</si>
  <si>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</si>
  <si>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</si>
  <si>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</si>
  <si>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</si>
  <si>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</si>
  <si>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</si>
  <si>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</si>
  <si>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</si>
  <si>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</si>
  <si>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</si>
  <si>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</si>
  <si>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</si>
  <si>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</si>
  <si>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</si>
  <si>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</si>
  <si>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</si>
  <si>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</si>
  <si>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</si>
  <si>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</si>
  <si>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</si>
  <si>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</si>
  <si>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</si>
  <si>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</si>
  <si>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</si>
  <si>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</si>
  <si>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</si>
  <si>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</si>
  <si>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</si>
  <si>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</si>
  <si>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</si>
  <si>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</si>
  <si>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</si>
  <si>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</si>
  <si>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</si>
  <si>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</si>
  <si>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</si>
  <si>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</si>
  <si>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</si>
  <si>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</si>
  <si>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</si>
  <si>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</si>
  <si>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</si>
  <si>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</si>
  <si>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</si>
  <si>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</si>
  <si>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</si>
  <si>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</si>
  <si>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</si>
  <si>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</si>
  <si>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</si>
  <si>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</si>
  <si>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</si>
  <si>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</si>
  <si>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</si>
  <si>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</si>
  <si>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</si>
  <si>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</si>
  <si>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</si>
  <si>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</si>
  <si>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</si>
  <si>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</si>
  <si>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</si>
  <si>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</si>
  <si>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</si>
  <si>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</si>
  <si>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</si>
  <si>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</si>
  <si>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</si>
  <si>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</si>
  <si>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</si>
  <si>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</si>
  <si>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</si>
  <si>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</si>
  <si>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</si>
  <si>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</si>
  <si>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</si>
  <si>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</si>
  <si>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</si>
  <si>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</si>
  <si>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</si>
  <si>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</si>
  <si>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</si>
  <si>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</si>
  <si>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</si>
  <si>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</si>
  <si>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</si>
  <si>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</si>
  <si>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</si>
  <si>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</si>
  <si>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</si>
  <si>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</si>
  <si>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</si>
  <si>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</si>
  <si>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</si>
  <si>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</si>
  <si>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</si>
  <si>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</si>
  <si>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</si>
  <si>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</si>
  <si>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</si>
  <si>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</si>
  <si>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</si>
  <si>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</si>
  <si>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</si>
  <si>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</si>
  <si>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</si>
  <si>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</si>
  <si>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</si>
  <si>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</si>
  <si>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</si>
  <si>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</si>
  <si>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</si>
  <si>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</si>
  <si>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</si>
  <si>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</si>
  <si>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</si>
  <si>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</si>
  <si>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</si>
  <si>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</si>
  <si>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</si>
  <si>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</si>
  <si>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</si>
  <si>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</si>
  <si>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</si>
  <si>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</si>
  <si>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</si>
  <si>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</si>
  <si>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</si>
  <si>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</si>
  <si>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</si>
  <si>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</si>
  <si>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</si>
  <si>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</si>
  <si>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</si>
  <si>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</si>
  <si>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</si>
  <si>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</si>
  <si>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</si>
  <si>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</si>
  <si>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</si>
  <si>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</si>
  <si>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</si>
  <si>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</si>
  <si>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</si>
  <si>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</si>
  <si>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</si>
  <si>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</si>
  <si>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</si>
  <si>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</si>
  <si>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</si>
  <si>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</si>
  <si>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</si>
  <si>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</si>
  <si>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</si>
  <si>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</si>
  <si>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</si>
  <si>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</si>
  <si>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</si>
  <si>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</si>
  <si>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</si>
  <si>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</si>
  <si>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</si>
  <si>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</si>
  <si>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</si>
  <si>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</si>
  <si>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</si>
  <si>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</si>
  <si>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</si>
  <si>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</si>
  <si>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</si>
  <si>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</si>
  <si>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</si>
  <si>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</si>
  <si>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</si>
  <si>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</si>
  <si>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</si>
  <si>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</si>
  <si>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</si>
  <si>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</si>
  <si>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</si>
  <si>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</si>
  <si>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</si>
  <si>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</si>
  <si>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</si>
  <si>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</si>
  <si>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</si>
  <si>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</si>
  <si>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</si>
  <si>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</si>
  <si>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</si>
  <si>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</si>
  <si>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</si>
  <si>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</si>
  <si>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</si>
  <si>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</si>
  <si>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</si>
  <si>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</si>
  <si>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</si>
  <si>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</si>
  <si>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</si>
  <si>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</si>
  <si>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</si>
  <si>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</si>
  <si>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</si>
  <si>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</si>
  <si>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</si>
  <si>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</si>
  <si>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</si>
  <si>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</si>
  <si>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</si>
  <si>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</si>
  <si>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</si>
  <si>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</si>
  <si>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</si>
  <si>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</si>
  <si>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</si>
  <si>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</si>
  <si>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</si>
  <si>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</si>
  <si>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</si>
  <si>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</si>
  <si>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</si>
  <si>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</si>
  <si>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</si>
  <si>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</si>
  <si>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</si>
  <si>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</si>
  <si>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</si>
  <si>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</si>
  <si>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</si>
  <si>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</si>
  <si>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</si>
  <si>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</si>
  <si>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</si>
  <si>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</si>
  <si>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</si>
  <si>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</si>
  <si>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</si>
  <si>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</si>
  <si>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</si>
  <si>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</si>
  <si>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</si>
  <si>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</si>
  <si>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</si>
  <si>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</si>
  <si>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</si>
  <si>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</si>
  <si>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</si>
  <si>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</si>
  <si>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</si>
  <si>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</si>
  <si>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</si>
  <si>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</si>
  <si>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</si>
  <si>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</si>
  <si>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</si>
  <si>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</si>
  <si>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</si>
  <si>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</si>
  <si>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</si>
  <si>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</si>
  <si>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</si>
  <si>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</si>
  <si>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</si>
  <si>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</si>
  <si>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</si>
  <si>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</si>
  <si>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</si>
  <si>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</si>
  <si>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</si>
  <si>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</si>
  <si>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</si>
  <si>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</si>
  <si>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</si>
  <si>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</si>
  <si>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</si>
  <si>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</si>
  <si>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</si>
  <si>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</si>
  <si>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</si>
  <si>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</si>
  <si>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</si>
  <si>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</si>
  <si>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</si>
  <si>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</si>
  <si>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</si>
  <si>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</si>
  <si>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</si>
  <si>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</si>
  <si>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</si>
  <si>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</si>
  <si>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</si>
  <si>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</si>
  <si>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</si>
  <si>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</si>
  <si>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</si>
  <si>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</si>
  <si>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</si>
  <si>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</si>
  <si>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</si>
  <si>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</si>
  <si>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</si>
  <si>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</si>
  <si>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</si>
  <si>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</si>
  <si>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</si>
  <si>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</si>
  <si>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</si>
  <si>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</si>
  <si>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</si>
  <si>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</si>
  <si>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</si>
  <si>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</si>
  <si>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</si>
  <si>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</si>
  <si>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</si>
  <si>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</si>
  <si>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</si>
  <si>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</si>
  <si>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</si>
  <si>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</si>
  <si>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</si>
  <si>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</si>
  <si>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</si>
  <si>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</si>
  <si>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</si>
  <si>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</si>
  <si>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</si>
  <si>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</si>
  <si>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</si>
  <si>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</si>
  <si>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</si>
  <si>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</si>
  <si>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</si>
  <si>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</si>
  <si>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</si>
  <si>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</si>
  <si>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</si>
  <si>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</si>
  <si>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</si>
  <si>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</si>
  <si>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</si>
  <si>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</si>
  <si>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</si>
  <si>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</si>
  <si>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</si>
  <si>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</si>
  <si>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</si>
  <si>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</si>
  <si>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</si>
  <si>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</si>
  <si>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</si>
  <si>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</si>
  <si>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</si>
  <si>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</si>
  <si>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</si>
  <si>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</si>
  <si>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</si>
  <si>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</si>
  <si>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</si>
  <si>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</si>
  <si>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</si>
  <si>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</si>
  <si>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</si>
  <si>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</si>
  <si>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</si>
  <si>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</si>
  <si>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</si>
  <si>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</si>
  <si>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</si>
  <si>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</si>
  <si>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</si>
  <si>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</si>
  <si>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</si>
  <si>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</si>
  <si>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</si>
  <si>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</si>
  <si>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</si>
  <si>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</si>
  <si>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</si>
  <si>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</si>
  <si>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</si>
  <si>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</si>
  <si>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</si>
  <si>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</si>
  <si>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</si>
  <si>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</si>
  <si>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</si>
  <si>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</si>
  <si>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</si>
  <si>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</si>
  <si>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</si>
  <si>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</si>
  <si>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</si>
  <si>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</si>
  <si>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</si>
  <si>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</si>
  <si>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</si>
  <si>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</si>
  <si>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</si>
  <si>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</si>
  <si>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</si>
  <si>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</si>
  <si>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</si>
  <si>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</si>
  <si>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</si>
  <si>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</si>
  <si>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</si>
  <si>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</si>
  <si>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</si>
  <si>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</si>
  <si>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</si>
  <si>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</si>
  <si>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</si>
  <si>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</si>
  <si>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</si>
  <si>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</si>
  <si>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</si>
  <si>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</si>
  <si>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</si>
  <si>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</si>
  <si>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</si>
  <si>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</si>
  <si>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</si>
  <si>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</si>
  <si>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</si>
  <si>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</si>
  <si>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</si>
  <si>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</si>
  <si>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</si>
  <si>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</si>
  <si>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</si>
  <si>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</si>
  <si>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</si>
  <si>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</si>
  <si>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</si>
  <si>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</si>
  <si>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</si>
  <si>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</si>
  <si>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</si>
  <si>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</si>
  <si>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</si>
  <si>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</si>
  <si>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</si>
  <si>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</si>
  <si>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</si>
  <si>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</si>
  <si>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</si>
  <si>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</si>
  <si>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</si>
  <si>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</si>
  <si>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</si>
  <si>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</si>
  <si>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</si>
  <si>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</si>
  <si>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</si>
  <si>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</si>
  <si>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</si>
  <si>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</si>
  <si>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</si>
  <si>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</si>
  <si>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</si>
  <si>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</si>
  <si>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</si>
  <si>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</si>
  <si>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</si>
  <si>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</si>
  <si>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</si>
  <si>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</si>
  <si>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</si>
  <si>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</si>
  <si>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</si>
  <si>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</si>
  <si>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</si>
  <si>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</si>
  <si>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</si>
  <si>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</si>
  <si>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</si>
  <si>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</si>
  <si>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</si>
  <si>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</si>
  <si>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</si>
  <si>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</si>
  <si>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</si>
  <si>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</si>
  <si>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</si>
  <si>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</si>
  <si>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</si>
  <si>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</si>
  <si>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</si>
  <si>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</si>
  <si>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</si>
  <si>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</si>
  <si>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</si>
  <si>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</si>
  <si>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</si>
  <si>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</si>
  <si>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</si>
  <si>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</si>
  <si>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</si>
  <si>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</si>
  <si>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</si>
  <si>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</si>
  <si>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</si>
  <si>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</si>
  <si>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</si>
  <si>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</si>
  <si>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</si>
  <si>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</si>
  <si>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</si>
  <si>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</si>
  <si>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</si>
  <si>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</si>
  <si>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</si>
  <si>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</si>
  <si>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</si>
  <si>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</si>
  <si>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</si>
  <si>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</si>
  <si>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</si>
  <si>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</si>
  <si>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</si>
  <si>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</si>
  <si>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</si>
  <si>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</si>
  <si>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</si>
  <si>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</si>
  <si>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</si>
  <si>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</si>
  <si>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</si>
  <si>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</si>
  <si>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</si>
  <si>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</si>
  <si>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</si>
  <si>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</si>
  <si>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</si>
  <si>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</si>
  <si>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</si>
  <si>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</si>
  <si>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</si>
  <si>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</si>
  <si>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</si>
  <si>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</si>
  <si>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</si>
  <si>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</si>
  <si>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</si>
  <si>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</si>
  <si>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</si>
  <si>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</si>
  <si>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</si>
  <si>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</si>
  <si>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</si>
  <si>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</si>
  <si>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</si>
  <si>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</si>
  <si>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</si>
  <si>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</si>
  <si>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</si>
  <si>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</si>
  <si>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</si>
  <si>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</si>
  <si>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</si>
  <si>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</si>
  <si>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</si>
  <si>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</si>
  <si>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</si>
  <si>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</si>
  <si>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</si>
  <si>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</si>
  <si>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</si>
  <si>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</si>
  <si>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</si>
  <si>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</si>
  <si>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</si>
  <si>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</si>
  <si>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</si>
  <si>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</si>
  <si>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</si>
  <si>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</si>
  <si>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</si>
  <si>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</si>
  <si>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</si>
  <si>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</si>
  <si>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</si>
  <si>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</si>
  <si>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</si>
  <si>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</si>
  <si>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</si>
  <si>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</si>
  <si>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</si>
  <si>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</si>
  <si>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</si>
  <si>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</si>
  <si>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</si>
  <si>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</si>
  <si>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</si>
  <si>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</si>
  <si>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</si>
  <si>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</si>
  <si>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</si>
  <si>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</si>
  <si>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</si>
  <si>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</si>
  <si>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</si>
  <si>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</si>
  <si>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</si>
  <si>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</si>
  <si>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</si>
  <si>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</si>
  <si>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</si>
  <si>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</si>
  <si>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</si>
  <si>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</si>
  <si>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</si>
  <si>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</si>
  <si>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</si>
  <si>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</si>
  <si>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</si>
  <si>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</si>
  <si>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</si>
  <si>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</si>
  <si>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</si>
  <si>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</si>
  <si>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</si>
  <si>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</si>
  <si>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</si>
  <si>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</si>
  <si>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</si>
  <si>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</si>
  <si>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</si>
  <si>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</si>
  <si>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</si>
  <si>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</si>
  <si>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</si>
  <si>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</si>
  <si>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</si>
  <si>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</si>
  <si>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</si>
  <si>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</si>
  <si>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</si>
  <si>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</si>
  <si>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</si>
  <si>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</si>
  <si>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</si>
  <si>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</si>
  <si>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</si>
  <si>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</si>
  <si>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</si>
  <si>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</si>
  <si>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</si>
  <si>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</si>
  <si>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</si>
  <si>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</si>
  <si>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</si>
  <si>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</si>
  <si>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</si>
  <si>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</si>
  <si>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</si>
  <si>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</si>
  <si>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</si>
  <si>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</si>
  <si>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</si>
  <si>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</si>
  <si>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</si>
  <si>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</si>
  <si>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</si>
  <si>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</si>
  <si>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</si>
  <si>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</si>
  <si>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</si>
  <si>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</si>
  <si>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</si>
  <si>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</si>
  <si>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</si>
  <si>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</si>
  <si>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</si>
  <si>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</si>
  <si>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</si>
  <si>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</si>
  <si>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</si>
  <si>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</si>
  <si>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</si>
  <si>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</si>
  <si>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</si>
  <si>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</si>
  <si>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</si>
  <si>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</si>
  <si>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</si>
  <si>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</si>
  <si>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</si>
  <si>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</si>
  <si>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</si>
  <si>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</si>
  <si>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</si>
  <si>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</si>
  <si>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</si>
  <si>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</si>
  <si>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</si>
  <si>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</si>
  <si>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</si>
  <si>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</si>
  <si>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</si>
  <si>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</si>
  <si>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</si>
  <si>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</si>
  <si>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</si>
  <si>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</si>
  <si>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</si>
  <si>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</si>
  <si>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</si>
  <si>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</si>
  <si>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</si>
  <si>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</si>
  <si>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</si>
  <si>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</si>
  <si>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</si>
  <si>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</si>
  <si>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</si>
  <si>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</si>
  <si>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</si>
  <si>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</si>
  <si>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</si>
  <si>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</si>
  <si>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</si>
  <si>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</si>
  <si>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</si>
  <si>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</si>
  <si>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</si>
  <si>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</si>
  <si>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</si>
  <si>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</si>
  <si>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</si>
  <si>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</si>
  <si>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</si>
  <si>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</si>
  <si>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</si>
  <si>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</si>
  <si>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</si>
  <si>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</si>
  <si>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</si>
  <si>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</si>
  <si>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</si>
  <si>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</si>
  <si>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</si>
  <si>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</si>
  <si>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</si>
  <si>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</si>
  <si>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</si>
  <si>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</si>
  <si>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</si>
  <si>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</si>
  <si>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</si>
  <si>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</si>
  <si>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</si>
  <si>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</si>
  <si>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</si>
  <si>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</si>
  <si>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</si>
  <si>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</si>
  <si>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</si>
  <si>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</si>
  <si>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</si>
  <si>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</si>
  <si>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</si>
  <si>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</si>
  <si>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</si>
  <si>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</si>
  <si>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</si>
  <si>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</si>
  <si>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</si>
  <si>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</si>
  <si>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</si>
  <si>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</si>
  <si>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</si>
  <si>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</si>
  <si>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</si>
  <si>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</si>
  <si>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</si>
  <si>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</si>
  <si>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</si>
  <si>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</si>
  <si>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</si>
  <si>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</si>
  <si>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</si>
  <si>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</si>
  <si>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</si>
  <si>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</si>
  <si>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</si>
  <si>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</si>
  <si>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</si>
  <si>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</si>
  <si>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</si>
  <si>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</si>
  <si>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</si>
  <si>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</si>
  <si>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</si>
  <si>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</si>
  <si>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</si>
  <si>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</si>
  <si>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</si>
  <si>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</si>
  <si>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</si>
  <si>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</si>
  <si>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</si>
  <si>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</si>
  <si>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</si>
  <si>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</si>
  <si>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</si>
  <si>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</si>
  <si>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</si>
  <si>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</si>
  <si>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</si>
  <si>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</si>
  <si>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</si>
  <si>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</si>
  <si>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</si>
  <si>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</si>
  <si>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</si>
  <si>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</si>
  <si>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</si>
  <si>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</si>
  <si>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</si>
  <si>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</si>
  <si>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</si>
  <si>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</si>
  <si>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</si>
  <si>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</si>
  <si>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</si>
  <si>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</si>
  <si>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</si>
  <si>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</si>
  <si>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</si>
  <si>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</si>
  <si>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</si>
  <si>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</si>
  <si>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</si>
  <si>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</si>
  <si>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</si>
  <si>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</si>
  <si>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</si>
  <si>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</si>
  <si>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</si>
  <si>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</si>
  <si>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</si>
  <si>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</si>
  <si>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</si>
  <si>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</si>
  <si>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</si>
  <si>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</si>
  <si>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</si>
  <si>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</si>
  <si>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</si>
  <si>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</si>
  <si>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</si>
  <si>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</si>
  <si>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</si>
  <si>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</si>
  <si>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</si>
  <si>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</si>
  <si>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</si>
  <si>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</si>
  <si>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</si>
  <si>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</si>
  <si>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</si>
  <si>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</si>
  <si>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</si>
  <si>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</si>
  <si>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</si>
  <si>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</si>
  <si>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</si>
  <si>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</si>
  <si>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</si>
  <si>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</si>
  <si>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</si>
  <si>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</si>
  <si>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</si>
  <si>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</si>
  <si>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</si>
  <si>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</si>
  <si>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</si>
  <si>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</si>
  <si>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</si>
  <si>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</si>
  <si>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</si>
  <si>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</si>
  <si>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</si>
  <si>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</si>
  <si>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</si>
  <si>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</si>
  <si>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</si>
  <si>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</si>
  <si>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</si>
  <si>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</si>
  <si>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</si>
  <si>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</si>
  <si>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</si>
  <si>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</si>
  <si>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</si>
  <si>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</si>
  <si>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</si>
  <si>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</si>
  <si>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</si>
  <si>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</si>
  <si>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</si>
  <si>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</si>
  <si>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</si>
  <si>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</si>
  <si>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</si>
  <si>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</si>
  <si>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</si>
  <si>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</si>
  <si>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</si>
  <si>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</si>
  <si>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</si>
  <si>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</si>
  <si>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</si>
  <si>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</si>
  <si>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</si>
  <si>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</si>
  <si>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</si>
  <si>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</si>
  <si>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</si>
  <si>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</si>
  <si>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</si>
  <si>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</si>
  <si>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</si>
  <si>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</si>
  <si>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</si>
  <si>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</si>
  <si>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</si>
  <si>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</si>
  <si>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</si>
  <si>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</si>
  <si>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</si>
  <si>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</si>
  <si>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</si>
  <si>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</si>
  <si>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</si>
  <si>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</si>
  <si>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</si>
  <si>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</si>
  <si>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</si>
  <si>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</si>
  <si>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</si>
  <si>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</si>
  <si>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</si>
  <si>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</si>
  <si>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</si>
  <si>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</si>
  <si>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</si>
  <si>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</si>
  <si>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</si>
  <si>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</si>
  <si>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</si>
  <si>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</si>
  <si>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</si>
  <si>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</si>
  <si>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</si>
  <si>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</si>
  <si>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</si>
  <si>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</si>
  <si>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</si>
  <si>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</si>
  <si>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</si>
  <si>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</si>
  <si>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</si>
  <si>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</si>
  <si>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</si>
  <si>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</si>
  <si>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</si>
  <si>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</si>
  <si>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</si>
  <si>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</si>
  <si>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</si>
  <si>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</si>
  <si>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</si>
  <si>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</si>
  <si>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</si>
  <si>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</si>
  <si>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</si>
  <si>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</si>
  <si>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</si>
  <si>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</si>
  <si>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</si>
  <si>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</si>
  <si>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</si>
  <si>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</si>
  <si>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</si>
  <si>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</si>
  <si>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</si>
  <si>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</si>
  <si>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</si>
  <si>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</si>
  <si>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</si>
  <si>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</si>
  <si>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</si>
  <si>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</si>
  <si>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</si>
  <si>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</si>
  <si>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</si>
  <si>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</si>
  <si>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</si>
  <si>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</si>
  <si>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</si>
  <si>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</si>
  <si>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</si>
  <si>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</si>
  <si>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</si>
  <si>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</si>
  <si>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</si>
  <si>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</si>
  <si>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</si>
  <si>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</si>
  <si>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</si>
  <si>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</si>
  <si>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</si>
  <si>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</si>
  <si>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</si>
  <si>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</si>
  <si>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</si>
  <si>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</si>
  <si>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</si>
  <si>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</si>
  <si>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</si>
  <si>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</si>
  <si>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</si>
  <si>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</si>
  <si>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</si>
  <si>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</si>
  <si>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</si>
  <si>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</si>
  <si>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</si>
  <si>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</si>
  <si>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</si>
  <si>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</si>
  <si>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</si>
  <si>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</si>
  <si>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</si>
  <si>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</si>
  <si>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</si>
  <si>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</si>
  <si>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</si>
  <si>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</si>
  <si>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</si>
  <si>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</si>
  <si>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</si>
  <si>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</si>
  <si>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</si>
  <si>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</si>
  <si>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</si>
  <si>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</si>
  <si>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</si>
  <si>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</si>
  <si>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</si>
  <si>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</si>
  <si>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</si>
  <si>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</si>
  <si>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</si>
  <si>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</si>
  <si>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</si>
  <si>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</si>
  <si>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</si>
  <si>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</si>
  <si>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</si>
  <si>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</si>
  <si>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</si>
  <si>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</si>
  <si>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</si>
  <si>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</si>
  <si>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</si>
  <si>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</si>
  <si>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</si>
  <si>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</si>
  <si>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</si>
  <si>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</si>
  <si>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</si>
  <si>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</si>
  <si>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</si>
  <si>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</si>
  <si>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</si>
  <si>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</si>
  <si>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</si>
  <si>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</si>
  <si>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</si>
  <si>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</si>
  <si>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</si>
  <si>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</si>
  <si>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</si>
  <si>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</si>
  <si>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</si>
  <si>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</si>
  <si>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</si>
  <si>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</si>
  <si>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</si>
  <si>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</si>
  <si>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</si>
  <si>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</si>
  <si>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</si>
  <si>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</si>
  <si>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</si>
  <si>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</si>
  <si>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</si>
  <si>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</si>
  <si>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</si>
  <si>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</si>
  <si>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</si>
  <si>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</si>
  <si>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</si>
  <si>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</si>
  <si>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</si>
  <si>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</si>
  <si>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</si>
  <si>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</si>
  <si>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</si>
  <si>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</si>
  <si>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</si>
  <si>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</si>
  <si>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</si>
  <si>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</si>
  <si>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</si>
  <si>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</si>
  <si>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</si>
  <si>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</si>
  <si>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</si>
  <si>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</si>
  <si>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</si>
  <si>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</si>
  <si>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</si>
  <si>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</si>
  <si>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</si>
  <si>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</si>
  <si>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</si>
  <si>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</si>
  <si>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</si>
  <si>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</si>
  <si>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</si>
  <si>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</si>
  <si>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</si>
  <si>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</si>
  <si>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</si>
  <si>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</si>
  <si>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</si>
  <si>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</si>
  <si>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</si>
  <si>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</si>
  <si>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</si>
  <si>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</si>
  <si>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</si>
  <si>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</si>
  <si>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</si>
  <si>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</si>
  <si>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</si>
  <si>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</si>
  <si>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</si>
  <si>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</si>
  <si>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</si>
  <si>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</si>
  <si>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</si>
  <si>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</si>
  <si>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</si>
  <si>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</si>
  <si>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</si>
  <si>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</si>
  <si>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</si>
  <si>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</si>
  <si>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</si>
  <si>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</si>
  <si>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</si>
  <si>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</si>
  <si>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</si>
  <si>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</si>
  <si>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</si>
  <si>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</si>
  <si>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</si>
  <si>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</si>
  <si>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</si>
  <si>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</si>
  <si>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</si>
  <si>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</si>
  <si>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</si>
  <si>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</si>
  <si>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</si>
  <si>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</si>
  <si>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</si>
  <si>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</si>
  <si>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</si>
  <si>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</si>
  <si>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</si>
  <si>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</si>
  <si>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</si>
  <si>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</si>
  <si>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</si>
  <si>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</si>
  <si>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</si>
  <si>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</si>
  <si>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</si>
  <si>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</si>
  <si>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</si>
  <si>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</si>
  <si>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</si>
  <si>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</si>
  <si>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</si>
  <si>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</si>
  <si>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</si>
  <si>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</si>
  <si>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</si>
  <si>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</si>
  <si>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</si>
  <si>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</si>
  <si>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</si>
  <si>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</si>
  <si>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</si>
  <si>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</si>
  <si>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</si>
  <si>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</si>
  <si>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</si>
  <si>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</si>
  <si>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</si>
  <si>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</si>
  <si>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</si>
  <si>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</si>
  <si>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</si>
  <si>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</si>
  <si>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</si>
  <si>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</si>
  <si>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</si>
  <si>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</si>
  <si>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</si>
  <si>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</si>
  <si>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</si>
  <si>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</si>
  <si>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</si>
  <si>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</si>
  <si>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</si>
  <si>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</si>
  <si>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</si>
  <si>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</si>
  <si>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</si>
  <si>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</si>
  <si>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</si>
  <si>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</si>
  <si>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</si>
  <si>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</si>
  <si>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</si>
  <si>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</si>
  <si>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</si>
  <si>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</si>
  <si>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</si>
  <si>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</si>
  <si>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</si>
  <si>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</si>
  <si>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</si>
  <si>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</si>
  <si>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</si>
  <si>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</si>
  <si>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</si>
  <si>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</si>
  <si>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</si>
  <si>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</si>
  <si>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</si>
  <si>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</si>
  <si>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</si>
  <si>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</si>
  <si>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</si>
  <si>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</si>
  <si>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</si>
  <si>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</si>
  <si>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</si>
  <si>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</si>
  <si>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</si>
  <si>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</si>
  <si>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</si>
  <si>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</si>
  <si>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</si>
  <si>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</si>
  <si>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</si>
  <si>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</si>
  <si>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</si>
  <si>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</si>
  <si>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</si>
  <si>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</si>
  <si>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</si>
  <si>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</si>
  <si>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</si>
  <si>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</si>
  <si>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</si>
  <si>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</si>
  <si>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</si>
  <si>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</si>
  <si>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</si>
  <si>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</si>
  <si>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</si>
  <si>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</si>
  <si>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</si>
  <si>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</si>
  <si>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</si>
  <si>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</si>
  <si>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</si>
  <si>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</si>
  <si>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</si>
  <si>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</si>
  <si>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</si>
  <si>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</si>
  <si>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</si>
  <si>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</si>
  <si>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</si>
  <si>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</si>
  <si>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</si>
  <si>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</si>
  <si>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</si>
  <si>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</si>
  <si>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</si>
  <si>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</si>
  <si>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</si>
  <si>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</si>
  <si>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</si>
  <si>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</si>
  <si>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</si>
  <si>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</si>
  <si>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</si>
  <si>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</si>
  <si>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</si>
  <si>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</si>
  <si>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</si>
  <si>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</si>
  <si>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</si>
  <si>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</si>
  <si>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</si>
  <si>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</si>
  <si>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</si>
  <si>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</si>
  <si>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</si>
  <si>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</si>
  <si>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</si>
  <si>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</si>
  <si>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</si>
  <si>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</si>
  <si>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</si>
  <si>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</si>
  <si>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</si>
  <si>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</si>
  <si>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</si>
  <si>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</si>
  <si>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</si>
  <si>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</si>
  <si>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</si>
  <si>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</si>
  <si>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</si>
  <si>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</si>
  <si>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</si>
  <si>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</si>
  <si>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</si>
  <si>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</si>
  <si>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</si>
  <si>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</si>
  <si>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</si>
  <si>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</si>
  <si>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</si>
  <si>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</si>
  <si>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</si>
  <si>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</si>
  <si>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</si>
  <si>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</si>
  <si>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</si>
  <si>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</si>
  <si>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</si>
  <si>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</si>
  <si>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</si>
  <si>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</si>
  <si>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</si>
  <si>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</si>
  <si>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</si>
  <si>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</si>
  <si>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</si>
  <si>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</si>
  <si>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</si>
  <si>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</si>
  <si>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</si>
  <si>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</si>
  <si>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</si>
  <si>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</si>
  <si>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</si>
  <si>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</si>
  <si>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</si>
  <si>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</si>
  <si>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</si>
  <si>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</si>
  <si>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</si>
  <si>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</si>
  <si>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</si>
  <si>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</si>
  <si>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</si>
  <si>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</si>
  <si>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</si>
  <si>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</si>
  <si>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</si>
  <si>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</si>
  <si>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</si>
  <si>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</si>
  <si>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</si>
  <si>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</si>
  <si>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</si>
  <si>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</si>
  <si>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</si>
  <si>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</si>
  <si>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</si>
  <si>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</si>
  <si>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</si>
  <si>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</si>
  <si>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</si>
  <si>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</si>
  <si>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</si>
  <si>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</si>
  <si>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</si>
  <si>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</si>
  <si>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</si>
  <si>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</si>
  <si>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</si>
  <si>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</si>
  <si>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</si>
  <si>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</si>
  <si>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</si>
  <si>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</si>
  <si>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</si>
  <si>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</si>
  <si>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</si>
  <si>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</si>
  <si>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</si>
  <si>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</si>
  <si>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</si>
  <si>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</si>
  <si>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</si>
  <si>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</si>
  <si>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</si>
  <si>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</si>
  <si>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</si>
  <si>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</si>
  <si>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</si>
  <si>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</si>
  <si>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</si>
  <si>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</si>
  <si>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</si>
  <si>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</si>
  <si>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</si>
  <si>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</si>
  <si>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</si>
  <si>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</si>
  <si>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</si>
  <si>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</si>
  <si>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</si>
  <si>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</si>
  <si>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</si>
  <si>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</si>
  <si>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</si>
  <si>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</si>
  <si>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</si>
  <si>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</si>
  <si>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</si>
  <si>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</si>
  <si>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</si>
  <si>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</si>
  <si>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</si>
  <si>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</si>
  <si>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</si>
  <si>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</si>
  <si>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</si>
  <si>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</si>
  <si>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</si>
  <si>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</si>
  <si>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</si>
  <si>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</si>
  <si>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</si>
  <si>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</si>
  <si>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</si>
  <si>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</si>
  <si>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</si>
  <si>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</si>
  <si>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</si>
  <si>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</si>
  <si>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</si>
  <si>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</si>
  <si>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</si>
  <si>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</si>
  <si>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</si>
  <si>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</si>
  <si>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</si>
  <si>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</si>
  <si>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</si>
  <si>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</si>
  <si>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</si>
  <si>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</si>
  <si>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</si>
  <si>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</si>
  <si>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</si>
  <si>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</si>
  <si>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</si>
  <si>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</si>
  <si>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</si>
  <si>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</si>
  <si>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</si>
  <si>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</si>
  <si>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</si>
  <si>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</si>
  <si>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</si>
  <si>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</si>
  <si>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</si>
  <si>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</si>
  <si>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</si>
  <si>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</si>
  <si>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</si>
  <si>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</si>
  <si>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</si>
  <si>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</si>
  <si>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</si>
  <si>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</si>
  <si>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</si>
  <si>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</si>
  <si>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</si>
  <si>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</si>
  <si>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</si>
  <si>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</si>
  <si>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</si>
  <si>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</si>
  <si>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</si>
  <si>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</si>
  <si>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</si>
  <si>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</si>
  <si>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</si>
  <si>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</si>
  <si>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</si>
  <si>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</si>
  <si>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</si>
  <si>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</si>
  <si>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</si>
  <si>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</si>
  <si>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</si>
  <si>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</si>
  <si>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</si>
  <si>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</si>
  <si>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</si>
  <si>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</si>
  <si>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</si>
  <si>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</si>
  <si>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</si>
  <si>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</si>
  <si>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</si>
  <si>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</si>
  <si>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</si>
  <si>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</si>
  <si>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</si>
  <si>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</si>
  <si>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</si>
  <si>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</si>
  <si>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</si>
  <si>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</si>
  <si>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</si>
  <si>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</si>
  <si>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</si>
  <si>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</si>
  <si>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</si>
  <si>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</si>
  <si>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</si>
  <si>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</si>
  <si>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</si>
  <si>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</si>
  <si>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</si>
  <si>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</si>
  <si>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</si>
  <si>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</si>
  <si>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</si>
  <si>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</si>
  <si>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</si>
  <si>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</si>
  <si>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</si>
  <si>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</si>
  <si>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</si>
  <si>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</si>
  <si>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</si>
  <si>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</si>
  <si>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</si>
  <si>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</si>
  <si>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</si>
  <si>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</si>
  <si>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</si>
  <si>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</si>
  <si>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</si>
  <si>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</si>
  <si>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</si>
  <si>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</si>
  <si>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</si>
  <si>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</si>
  <si>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</si>
  <si>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</si>
  <si>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</si>
  <si>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</si>
  <si>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</si>
  <si>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</si>
  <si>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</si>
  <si>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</si>
  <si>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</si>
  <si>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</si>
  <si>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</si>
  <si>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</si>
  <si>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</si>
  <si>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</si>
  <si>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</si>
  <si>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</si>
  <si>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</si>
  <si>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</si>
  <si>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</si>
  <si>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</si>
  <si>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</si>
  <si>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</si>
  <si>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</si>
  <si>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</si>
  <si>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</si>
  <si>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</si>
  <si>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</si>
  <si>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</si>
  <si>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</si>
  <si>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</si>
  <si>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</si>
  <si>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</si>
  <si>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</si>
  <si>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</si>
  <si>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</si>
  <si>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</si>
  <si>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</si>
  <si>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</si>
  <si>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</si>
  <si>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</si>
  <si>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</si>
  <si>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</si>
  <si>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</si>
  <si>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</si>
  <si>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</si>
  <si>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</si>
  <si>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</si>
  <si>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</si>
  <si>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</si>
  <si>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</si>
  <si>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</si>
  <si>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</si>
  <si>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</si>
  <si>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</si>
  <si>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</si>
  <si>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</si>
  <si>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</si>
  <si>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</si>
  <si>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</si>
  <si>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</si>
  <si>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</si>
  <si>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</si>
  <si>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</si>
  <si>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</si>
  <si>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</si>
  <si>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</si>
  <si>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</si>
  <si>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</si>
  <si>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</si>
  <si>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</si>
  <si>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</si>
  <si>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</si>
  <si>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</si>
  <si>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</si>
  <si>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</si>
  <si>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</si>
  <si>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</si>
  <si>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</si>
  <si>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</si>
  <si>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</si>
  <si>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</si>
  <si>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</si>
  <si>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</si>
  <si>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</si>
  <si>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</si>
  <si>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</si>
  <si>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</si>
  <si>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</si>
  <si>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</si>
  <si>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</si>
  <si>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</si>
  <si>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</si>
  <si>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</si>
  <si>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</si>
  <si>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</si>
  <si>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</si>
  <si>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</si>
  <si>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</si>
  <si>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</si>
  <si>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</si>
  <si>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</si>
  <si>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</si>
  <si>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</si>
  <si>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</si>
  <si>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</si>
  <si>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</si>
  <si>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</si>
  <si>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</si>
  <si>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</si>
  <si>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</si>
  <si>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</si>
  <si>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</si>
  <si>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</si>
  <si>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</si>
  <si>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</si>
  <si>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</si>
  <si>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</si>
  <si>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</si>
  <si>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</si>
  <si>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</si>
  <si>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</si>
  <si>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</si>
  <si>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</si>
  <si>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</si>
  <si>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</si>
  <si>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</si>
  <si>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</si>
  <si>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</si>
  <si>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</si>
  <si>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</si>
  <si>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</si>
  <si>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</si>
  <si>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</si>
  <si>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</si>
  <si>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</si>
  <si>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</si>
  <si>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</si>
  <si>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</si>
  <si>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</si>
  <si>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</si>
  <si>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</si>
  <si>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</si>
  <si>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</si>
  <si>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</si>
  <si>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</si>
  <si>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</si>
  <si>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</si>
  <si>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</si>
  <si>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</si>
  <si>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</si>
  <si>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</si>
  <si>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</si>
  <si>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</si>
  <si>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</si>
  <si>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</si>
  <si>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</si>
  <si>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</si>
  <si>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</si>
  <si>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</si>
  <si>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</si>
  <si>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</si>
  <si>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</si>
  <si>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</si>
  <si>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</si>
  <si>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</si>
  <si>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</si>
  <si>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</si>
  <si>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</si>
  <si>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</si>
  <si>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</si>
  <si>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</si>
  <si>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</si>
  <si>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</si>
  <si>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</si>
  <si>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</si>
  <si>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</si>
  <si>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</si>
  <si>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</si>
  <si>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</si>
  <si>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</si>
  <si>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</si>
  <si>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</si>
  <si>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</si>
  <si>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</si>
  <si>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</si>
  <si>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</si>
  <si>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</si>
  <si>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</si>
  <si>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</si>
  <si>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</si>
  <si>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</si>
  <si>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</si>
  <si>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</si>
  <si>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</si>
  <si>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</si>
  <si>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</si>
  <si>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</si>
  <si>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</si>
  <si>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</si>
  <si>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</si>
  <si>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</si>
  <si>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</si>
  <si>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</si>
  <si>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</si>
  <si>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</si>
  <si>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</si>
  <si>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</si>
  <si>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</si>
  <si>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</si>
  <si>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</si>
  <si>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</si>
  <si>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</si>
  <si>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</si>
  <si>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</si>
  <si>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</si>
  <si>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</si>
  <si>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</si>
  <si>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</si>
  <si>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</si>
  <si>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</si>
  <si>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</si>
  <si>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</si>
  <si>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</si>
  <si>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</si>
  <si>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</si>
  <si>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</si>
  <si>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</si>
  <si>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</si>
  <si>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</si>
  <si>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</si>
  <si>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</si>
  <si>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</si>
  <si>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</si>
  <si>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</si>
  <si>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</si>
  <si>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</si>
  <si>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</si>
  <si>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</si>
  <si>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</si>
  <si>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</si>
  <si>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</si>
  <si>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</si>
  <si>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</si>
  <si>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</si>
  <si>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</si>
  <si>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</si>
  <si>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</si>
  <si>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</si>
  <si>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</si>
  <si>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</si>
  <si>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</si>
  <si>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</si>
  <si>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</si>
  <si>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</si>
  <si>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</si>
  <si>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</si>
  <si>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</si>
  <si>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</si>
  <si>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</si>
  <si>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</si>
  <si>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</si>
  <si>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</si>
  <si>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</si>
  <si>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</si>
  <si>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</si>
  <si>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</si>
  <si>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</si>
  <si>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</si>
  <si>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</si>
  <si>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</si>
  <si>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</si>
  <si>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</si>
  <si>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</si>
  <si>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</si>
  <si>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</si>
  <si>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</si>
  <si>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</si>
  <si>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</si>
  <si>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</si>
  <si>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</si>
  <si>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</si>
  <si>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</si>
  <si>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</si>
  <si>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</si>
  <si>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</si>
  <si>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</si>
  <si>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</si>
  <si>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</si>
  <si>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</si>
  <si>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</si>
  <si>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</si>
  <si>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</si>
  <si>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</si>
  <si>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</si>
  <si>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</si>
  <si>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</si>
  <si>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</si>
  <si>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</si>
  <si>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</si>
  <si>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</si>
  <si>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</si>
  <si>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</si>
  <si>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</si>
  <si>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</si>
  <si>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</si>
  <si>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</si>
  <si>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</si>
  <si>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</si>
  <si>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</si>
  <si>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</si>
  <si>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</si>
  <si>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</si>
  <si>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</si>
  <si>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</si>
  <si>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</si>
  <si>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</si>
  <si>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</si>
  <si>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</si>
  <si>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</si>
  <si>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</si>
  <si>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</si>
  <si>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</si>
  <si>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</si>
  <si>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</si>
  <si>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</si>
  <si>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</si>
  <si>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</si>
  <si>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</si>
  <si>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</si>
  <si>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</si>
  <si>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</si>
  <si>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</si>
  <si>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</si>
  <si>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</si>
  <si>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</si>
  <si>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</si>
  <si>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</si>
  <si>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</si>
  <si>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</si>
  <si>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</si>
  <si>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</si>
  <si>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</si>
  <si>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</si>
  <si>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</si>
  <si>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</si>
  <si>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</si>
  <si>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</si>
  <si>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</si>
  <si>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</si>
  <si>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</si>
  <si>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</si>
  <si>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</si>
  <si>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</si>
  <si>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</si>
  <si>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</si>
  <si>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</si>
  <si>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</si>
  <si>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</si>
  <si>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</si>
  <si>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</si>
  <si>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</si>
  <si>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</si>
  <si>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</si>
  <si>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</si>
  <si>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</si>
  <si>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</si>
  <si>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</si>
  <si>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</si>
  <si>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</si>
  <si>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</si>
  <si>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</si>
  <si>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</si>
  <si>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</si>
  <si>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</si>
  <si>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</si>
  <si>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</si>
  <si>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</si>
  <si>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</si>
  <si>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</si>
  <si>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</si>
  <si>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</si>
  <si>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</si>
  <si>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</si>
  <si>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</si>
  <si>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</si>
  <si>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</si>
  <si>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</si>
  <si>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</si>
  <si>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</si>
  <si>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</si>
  <si>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</si>
  <si>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</si>
  <si>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</si>
  <si>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</si>
  <si>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</si>
  <si>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</si>
  <si>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</si>
  <si>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</si>
  <si>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</si>
  <si>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</si>
  <si>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</si>
  <si>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</si>
  <si>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</si>
  <si>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</si>
  <si>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</si>
  <si>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</si>
  <si>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</si>
  <si>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</si>
  <si>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</si>
  <si>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</si>
  <si>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</si>
  <si>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</si>
  <si>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</si>
  <si>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</si>
  <si>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</si>
  <si>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</si>
  <si>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</si>
  <si>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</si>
  <si>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</si>
  <si>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</si>
  <si>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</si>
  <si>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</si>
  <si>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</si>
  <si>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</si>
  <si>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</si>
  <si>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</si>
  <si>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</si>
  <si>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</si>
  <si>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</si>
  <si>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</si>
  <si>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</si>
  <si>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</si>
  <si>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</si>
  <si>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</si>
  <si>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</si>
  <si>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</si>
  <si>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</si>
  <si>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</si>
  <si>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</si>
  <si>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</si>
  <si>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</si>
  <si>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</si>
  <si>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</si>
  <si>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</si>
  <si>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</si>
  <si>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</si>
  <si>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</si>
  <si>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</si>
  <si>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</si>
  <si>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</si>
  <si>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</si>
  <si>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</si>
  <si>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</si>
  <si>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</si>
  <si>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</si>
  <si>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</si>
  <si>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</si>
  <si>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</si>
  <si>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</si>
  <si>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</si>
  <si>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</si>
  <si>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</si>
  <si>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</si>
  <si>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</si>
  <si>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</si>
  <si>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</si>
  <si>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</si>
  <si>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</si>
  <si>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</si>
  <si>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</si>
  <si>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</si>
  <si>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</si>
  <si>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</si>
  <si>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</si>
  <si>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</si>
  <si>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</si>
  <si>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</si>
  <si>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</si>
  <si>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</si>
  <si>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</si>
  <si>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</si>
  <si>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</si>
  <si>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</si>
  <si>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</si>
  <si>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</si>
  <si>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</si>
  <si>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</si>
  <si>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</si>
  <si>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</si>
  <si>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</si>
  <si>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</si>
  <si>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</si>
  <si>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</si>
  <si>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</si>
  <si>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</si>
  <si>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</si>
  <si>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</si>
  <si>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</si>
  <si>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</si>
  <si>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</si>
  <si>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</si>
  <si>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</si>
  <si>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</si>
  <si>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</si>
  <si>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</si>
  <si>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</si>
  <si>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</si>
  <si>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</si>
  <si>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</si>
  <si>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</si>
  <si>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</si>
  <si>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</si>
  <si>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</si>
  <si>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</si>
  <si>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</si>
  <si>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</si>
  <si>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</si>
  <si>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</si>
  <si>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</si>
  <si>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</si>
  <si>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</si>
  <si>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</si>
  <si>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</si>
  <si>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</si>
  <si>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</si>
  <si>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</si>
  <si>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</si>
  <si>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</si>
  <si>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</si>
  <si>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</si>
  <si>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</si>
  <si>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</si>
  <si>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</si>
  <si>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</si>
  <si>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</si>
  <si>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</si>
  <si>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</si>
  <si>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</si>
  <si>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</si>
  <si>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</si>
  <si>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</si>
  <si>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</si>
  <si>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</si>
  <si>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</si>
  <si>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</si>
  <si>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</si>
  <si>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</si>
  <si>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</si>
  <si>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</si>
  <si>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</si>
  <si>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</si>
  <si>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</si>
  <si>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</si>
  <si>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</si>
  <si>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</si>
  <si>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</si>
  <si>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</si>
  <si>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</si>
  <si>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</si>
  <si>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</si>
  <si>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</si>
  <si>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</si>
  <si>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</si>
  <si>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</si>
  <si>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</si>
  <si>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</si>
  <si>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</si>
  <si>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</si>
  <si>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</si>
  <si>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</si>
  <si>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</si>
  <si>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</si>
  <si>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</si>
  <si>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</si>
  <si>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</si>
  <si>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</si>
  <si>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</si>
  <si>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</si>
  <si>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</si>
  <si>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</si>
  <si>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</si>
  <si>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</si>
  <si>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</si>
  <si>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</si>
  <si>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</si>
  <si>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</si>
  <si>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</si>
  <si>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</si>
  <si>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</si>
  <si>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</si>
  <si>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</si>
  <si>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</si>
  <si>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</si>
  <si>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</si>
  <si>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</si>
  <si>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</si>
  <si>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</si>
  <si>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</si>
  <si>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</si>
  <si>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</si>
  <si>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</si>
  <si>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</si>
  <si>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</si>
  <si>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</si>
  <si>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</si>
  <si>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</si>
  <si>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</si>
  <si>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</si>
  <si>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</si>
  <si>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</si>
  <si>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</si>
  <si>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</si>
  <si>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</si>
  <si>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</si>
  <si>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</si>
  <si>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</si>
  <si>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</si>
  <si>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</si>
  <si>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</si>
  <si>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</si>
  <si>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</si>
  <si>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</si>
  <si>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</si>
  <si>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</si>
  <si>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</si>
  <si>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</si>
  <si>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</si>
  <si>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</si>
  <si>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</si>
  <si>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</si>
  <si>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</si>
  <si>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</si>
  <si>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</si>
  <si>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</si>
  <si>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</si>
  <si>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</si>
  <si>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</si>
  <si>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</si>
  <si>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</si>
  <si>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</si>
  <si>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</si>
  <si>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</si>
  <si>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</si>
  <si>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</si>
  <si>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</si>
  <si>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</si>
  <si>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</si>
  <si>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</si>
  <si>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</si>
  <si>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</si>
  <si>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</si>
  <si>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</si>
  <si>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</si>
  <si>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</si>
  <si>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</si>
  <si>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</si>
  <si>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</si>
  <si>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</si>
  <si>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</si>
  <si>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</si>
  <si>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</si>
  <si>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</si>
  <si>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</si>
  <si>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</si>
  <si>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</si>
  <si>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</si>
  <si>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</si>
  <si>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</si>
  <si>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</si>
  <si>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</si>
  <si>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</si>
  <si>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</si>
  <si>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</si>
  <si>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</si>
  <si>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</si>
  <si>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</si>
  <si>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</si>
  <si>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</si>
  <si>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</si>
  <si>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</si>
  <si>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</si>
  <si>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</si>
  <si>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</si>
  <si>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</si>
  <si>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</si>
  <si>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</si>
  <si>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</si>
  <si>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</si>
  <si>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</si>
  <si>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</si>
  <si>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</si>
  <si>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</si>
  <si>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</si>
  <si>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</si>
  <si>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</si>
  <si>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</si>
  <si>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</si>
  <si>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</si>
  <si>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</si>
  <si>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</si>
  <si>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</si>
  <si>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</si>
  <si>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</si>
  <si>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</si>
  <si>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</si>
  <si>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</si>
  <si>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</si>
  <si>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</si>
  <si>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</si>
  <si>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</si>
  <si>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</si>
  <si>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</si>
  <si>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</si>
  <si>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</si>
  <si>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</si>
  <si>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</si>
  <si>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</si>
  <si>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</si>
  <si>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</si>
  <si>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</si>
  <si>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</si>
  <si>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</si>
  <si>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</si>
  <si>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</si>
  <si>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</si>
  <si>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</si>
  <si>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</si>
  <si>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</si>
  <si>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</si>
  <si>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</si>
  <si>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</si>
  <si>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</si>
  <si>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</si>
  <si>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</si>
  <si>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</si>
  <si>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</si>
  <si>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</si>
  <si>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</si>
  <si>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</si>
  <si>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</si>
  <si>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</si>
  <si>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</si>
  <si>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</si>
  <si>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</si>
  <si>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</si>
  <si>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</si>
  <si>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</si>
  <si>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</si>
  <si>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</si>
  <si>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</si>
  <si>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</si>
  <si>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</si>
  <si>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</si>
  <si>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</si>
  <si>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</si>
  <si>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</si>
  <si>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</si>
  <si>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</si>
  <si>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</si>
  <si>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</si>
  <si>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</si>
  <si>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</si>
  <si>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</si>
  <si>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</si>
  <si>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</si>
  <si>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</si>
  <si>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</si>
  <si>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</si>
  <si>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</si>
  <si>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</si>
  <si>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</si>
  <si>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</si>
  <si>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</si>
  <si>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</si>
  <si>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</si>
  <si>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</si>
  <si>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</si>
  <si>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</si>
  <si>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</si>
  <si>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</si>
  <si>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</si>
  <si>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</si>
  <si>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</si>
  <si>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</si>
  <si>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</si>
  <si>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</si>
  <si>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</si>
  <si>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</si>
  <si>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</si>
  <si>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</si>
  <si>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</si>
  <si>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</si>
  <si>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</si>
  <si>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</si>
  <si>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</si>
  <si>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</si>
  <si>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</si>
  <si>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</si>
  <si>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</si>
  <si>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</si>
  <si>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</si>
  <si>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</si>
  <si>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</si>
  <si>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</si>
  <si>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</si>
  <si>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</si>
  <si>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</si>
  <si>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</si>
  <si>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</si>
  <si>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</si>
  <si>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</si>
  <si>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</si>
  <si>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</si>
  <si>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</si>
  <si>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</si>
  <si>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</si>
  <si>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</si>
  <si>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</si>
  <si>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</si>
  <si>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</si>
  <si>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</si>
  <si>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</si>
  <si>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</si>
  <si>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</si>
  <si>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</si>
  <si>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</si>
  <si>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</si>
  <si>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</si>
  <si>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</si>
  <si>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</si>
  <si>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</si>
  <si>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</si>
  <si>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</si>
  <si>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</si>
  <si>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</si>
  <si>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</si>
  <si>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</si>
  <si>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</si>
  <si>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</si>
  <si>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</si>
  <si>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</si>
  <si>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</si>
  <si>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</si>
  <si>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</si>
  <si>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</si>
  <si>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</si>
  <si>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</si>
  <si>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</si>
  <si>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</si>
  <si>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</si>
  <si>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</si>
  <si>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</si>
  <si>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</si>
  <si>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</si>
  <si>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</si>
  <si>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</si>
  <si>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</si>
  <si>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</si>
  <si>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</si>
  <si>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</si>
  <si>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</si>
  <si>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</si>
  <si>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</si>
  <si>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</si>
  <si>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</si>
  <si>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</si>
  <si>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</si>
  <si>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</si>
  <si>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</si>
  <si>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</si>
  <si>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</si>
  <si>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</si>
  <si>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</si>
  <si>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</si>
  <si>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</si>
  <si>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</si>
  <si>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</si>
  <si>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</si>
  <si>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</si>
  <si>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</si>
  <si>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</si>
  <si>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</si>
  <si>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</si>
  <si>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</si>
  <si>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</si>
  <si>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</si>
  <si>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</si>
  <si>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</si>
  <si>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</si>
  <si>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</si>
  <si>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</si>
  <si>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</si>
  <si>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</si>
  <si>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</si>
  <si>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</si>
  <si>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</si>
  <si>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</si>
  <si>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</si>
  <si>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</si>
  <si>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</si>
  <si>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</si>
  <si>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</si>
  <si>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</si>
  <si>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</si>
  <si>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</si>
  <si>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</si>
  <si>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</si>
  <si>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</si>
  <si>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</si>
  <si>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</si>
  <si>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</si>
  <si>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</si>
  <si>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</si>
  <si>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</si>
  <si>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</si>
  <si>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</si>
  <si>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</si>
  <si>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</si>
  <si>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</si>
  <si>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</si>
  <si>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</si>
  <si>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</si>
  <si>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</si>
  <si>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</si>
  <si>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</si>
  <si>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</si>
  <si>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</si>
  <si>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</si>
  <si>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</si>
  <si>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</si>
  <si>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</si>
  <si>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</si>
  <si>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</si>
  <si>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</si>
  <si>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</si>
  <si>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</si>
  <si>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</si>
  <si>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</si>
  <si>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</si>
  <si>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</si>
  <si>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</si>
  <si>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</si>
  <si>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</si>
  <si>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</si>
  <si>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</si>
  <si>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</si>
  <si>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</si>
  <si>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</si>
  <si>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</si>
  <si>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</si>
  <si>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</si>
  <si>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</si>
  <si>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</si>
  <si>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</si>
  <si>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</si>
  <si>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</si>
  <si>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</si>
  <si>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</si>
  <si>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</si>
  <si>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</si>
  <si>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</si>
  <si>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</si>
  <si>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</si>
  <si>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</si>
  <si>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</si>
  <si>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</si>
  <si>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</si>
  <si>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</si>
  <si>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</si>
  <si>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</si>
  <si>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</si>
  <si>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</si>
  <si>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</si>
  <si>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</si>
  <si>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</si>
  <si>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</si>
  <si>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</si>
  <si>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</si>
  <si>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</si>
  <si>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</si>
  <si>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</si>
  <si>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</si>
  <si>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</si>
  <si>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</si>
  <si>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</si>
  <si>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</si>
  <si>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</si>
  <si>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</si>
  <si>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</si>
  <si>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</si>
  <si>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</si>
  <si>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</si>
  <si>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</si>
  <si>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</si>
  <si>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</si>
  <si>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</si>
  <si>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</si>
  <si>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</si>
  <si>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</si>
  <si>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</si>
  <si>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</si>
  <si>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</si>
  <si>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</si>
  <si>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</si>
  <si>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</si>
  <si>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</si>
  <si>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</si>
  <si>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</si>
  <si>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</si>
  <si>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</si>
  <si>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</si>
  <si>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</si>
  <si>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</si>
  <si>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</si>
  <si>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</si>
  <si>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</si>
  <si>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</si>
  <si>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</si>
  <si>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</si>
  <si>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</si>
  <si>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</si>
  <si>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</si>
  <si>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</si>
  <si>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</si>
  <si>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</si>
  <si>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</si>
  <si>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</si>
  <si>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</si>
  <si>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</si>
  <si>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</si>
  <si>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</si>
  <si>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</si>
  <si>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</si>
  <si>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</si>
  <si>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</si>
  <si>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</si>
  <si>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</si>
  <si>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</si>
  <si>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</si>
  <si>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</si>
  <si>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</si>
  <si>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</si>
  <si>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</si>
  <si>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</si>
  <si>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</si>
  <si>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</si>
  <si>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</si>
  <si>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</si>
  <si>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</si>
  <si>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</si>
  <si>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</si>
  <si>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</si>
  <si>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</si>
  <si>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</si>
  <si>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</si>
  <si>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</si>
  <si>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</si>
  <si>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</si>
  <si>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</si>
  <si>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</si>
  <si>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</si>
  <si>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</si>
  <si>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</si>
  <si>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</si>
  <si>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</si>
  <si>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</si>
  <si>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</si>
  <si>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</si>
  <si>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</si>
  <si>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</si>
  <si>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</si>
  <si>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</si>
  <si>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</si>
  <si>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</si>
  <si>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</si>
  <si>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</si>
  <si>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</si>
  <si>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</si>
  <si>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</si>
  <si>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</si>
  <si>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</si>
  <si>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</si>
  <si>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</si>
  <si>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</si>
  <si>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</si>
  <si>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</si>
  <si>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</si>
  <si>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</si>
  <si>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</si>
  <si>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</si>
  <si>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</si>
  <si>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</si>
  <si>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</si>
  <si>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</si>
  <si>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</si>
  <si>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</si>
  <si>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</si>
  <si>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</si>
  <si>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</si>
  <si>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</si>
  <si>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</si>
  <si>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</si>
  <si>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</si>
  <si>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</si>
  <si>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</si>
  <si>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</si>
  <si>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</si>
  <si>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</si>
  <si>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</si>
  <si>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</si>
  <si>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</si>
  <si>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</si>
  <si>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</si>
  <si>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</si>
  <si>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</si>
  <si>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</si>
  <si>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</si>
  <si>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</si>
  <si>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</si>
  <si>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</si>
  <si>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</si>
  <si>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</si>
  <si>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</si>
  <si>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</si>
  <si>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</si>
  <si>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</si>
  <si>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</si>
  <si>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</si>
  <si>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</si>
  <si>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</si>
  <si>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</si>
  <si>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</si>
  <si>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</si>
  <si>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</si>
  <si>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</si>
  <si>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</si>
  <si>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</si>
  <si>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</si>
  <si>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</si>
  <si>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</si>
  <si>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</si>
  <si>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</si>
  <si>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</si>
  <si>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</si>
  <si>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</si>
  <si>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</si>
  <si>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</si>
  <si>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</si>
  <si>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</si>
  <si>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</si>
  <si>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</si>
  <si>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</si>
  <si>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</si>
  <si>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</si>
  <si>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</si>
  <si>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</si>
  <si>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</si>
  <si>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</si>
  <si>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</si>
  <si>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</si>
  <si>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</si>
  <si>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</si>
  <si>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</si>
  <si>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</si>
  <si>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</si>
  <si>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</si>
  <si>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</si>
  <si>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</si>
  <si>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</si>
  <si>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</si>
  <si>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</si>
  <si>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</si>
  <si>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</si>
  <si>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</si>
  <si>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</si>
  <si>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</si>
  <si>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</si>
  <si>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</si>
  <si>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</si>
  <si>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</si>
  <si>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</si>
  <si>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</si>
  <si>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</si>
  <si>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</si>
  <si>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</si>
  <si>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</si>
  <si>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</si>
  <si>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</si>
  <si>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</si>
  <si>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</si>
  <si>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</si>
  <si>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</si>
  <si>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</si>
  <si>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</si>
  <si>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</si>
  <si>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</si>
  <si>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</si>
  <si>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</si>
  <si>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</si>
  <si>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</si>
  <si>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</si>
  <si>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</si>
  <si>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</si>
  <si>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</si>
  <si>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</si>
  <si>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</si>
  <si>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</si>
  <si>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</si>
  <si>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</si>
  <si>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</si>
  <si>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</si>
  <si>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</si>
  <si>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</si>
  <si>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</si>
  <si>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</si>
  <si>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</si>
  <si>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</si>
  <si>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</si>
  <si>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</si>
  <si>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</si>
  <si>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</si>
  <si>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</si>
  <si>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</si>
  <si>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</si>
  <si>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</si>
  <si>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</si>
  <si>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</si>
  <si>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</si>
  <si>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</si>
  <si>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</si>
  <si>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</si>
  <si>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</si>
  <si>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</si>
  <si>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</si>
  <si>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</si>
  <si>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</si>
  <si>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</si>
  <si>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</si>
  <si>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</si>
  <si>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</si>
  <si>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</si>
  <si>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</si>
  <si>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</si>
  <si>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</si>
  <si>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</si>
  <si>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</si>
  <si>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</si>
  <si>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</si>
  <si>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</si>
  <si>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</si>
  <si>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</si>
  <si>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</si>
  <si>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</si>
  <si>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</si>
  <si>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</si>
  <si>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</si>
  <si>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</si>
  <si>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</si>
  <si>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</si>
  <si>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</si>
  <si>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</si>
  <si>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</si>
  <si>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</si>
  <si>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</si>
  <si>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</si>
  <si>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</si>
  <si>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</si>
  <si>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</si>
  <si>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</si>
  <si>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</si>
  <si>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</si>
  <si>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</si>
  <si>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</si>
  <si>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</si>
  <si>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</si>
  <si>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</si>
  <si>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</si>
  <si>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</si>
  <si>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</si>
  <si>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</si>
  <si>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</si>
  <si>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</si>
  <si>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</si>
  <si>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</si>
  <si>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</si>
  <si>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</si>
  <si>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</si>
  <si>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</si>
  <si>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</si>
  <si>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</si>
  <si>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</si>
  <si>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</si>
  <si>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</si>
  <si>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</si>
  <si>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</si>
  <si>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</si>
  <si>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</si>
  <si>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</si>
  <si>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</si>
  <si>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</si>
  <si>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</si>
  <si>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</si>
  <si>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</si>
  <si>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</si>
  <si>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</si>
  <si>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</si>
  <si>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</si>
  <si>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</si>
  <si>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</si>
  <si>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</si>
  <si>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</si>
  <si>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</si>
  <si>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</si>
  <si>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</si>
  <si>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</si>
  <si>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</si>
  <si>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</si>
  <si>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</si>
  <si>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</si>
  <si>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</si>
  <si>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</si>
  <si>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</si>
  <si>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</si>
  <si>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</si>
  <si>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</si>
  <si>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</si>
  <si>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</si>
  <si>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</si>
  <si>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</si>
  <si>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</si>
  <si>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</si>
  <si>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</si>
  <si>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</si>
  <si>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</si>
  <si>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</si>
  <si>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</si>
  <si>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</si>
  <si>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</si>
  <si>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</si>
  <si>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</si>
  <si>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</si>
  <si>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</si>
  <si>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</si>
  <si>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</si>
  <si>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</si>
  <si>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</si>
  <si>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</si>
  <si>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</si>
  <si>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</si>
  <si>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</si>
  <si>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</si>
  <si>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</si>
  <si>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</si>
  <si>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</si>
  <si>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</si>
  <si>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</si>
  <si>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</si>
  <si>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</si>
  <si>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</si>
  <si>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</si>
  <si>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</si>
  <si>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</si>
  <si>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</si>
  <si>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</si>
  <si>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</si>
  <si>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</si>
  <si>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</si>
  <si>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</si>
  <si>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</si>
  <si>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</si>
  <si>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</si>
  <si>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</si>
  <si>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</si>
  <si>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</si>
  <si>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</si>
  <si>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</si>
  <si>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</si>
  <si>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</si>
  <si>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</si>
  <si>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</si>
  <si>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</si>
  <si>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</si>
  <si>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</si>
  <si>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</si>
  <si>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</si>
  <si>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</si>
  <si>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</si>
  <si>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</si>
  <si>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</si>
  <si>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</si>
  <si>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</si>
  <si>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</si>
  <si>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</si>
  <si>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</si>
  <si>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</si>
  <si>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</si>
  <si>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</si>
  <si>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</si>
  <si>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</si>
  <si>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</si>
  <si>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</si>
  <si>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</si>
  <si>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</si>
  <si>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</si>
  <si>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</si>
  <si>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</si>
  <si>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</si>
  <si>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</si>
  <si>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</si>
  <si>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</si>
  <si>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</si>
  <si>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</si>
  <si>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</si>
  <si>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</si>
  <si>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</si>
  <si>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</si>
  <si>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</si>
  <si>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</si>
  <si>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</si>
  <si>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</si>
  <si>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</si>
  <si>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</si>
  <si>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</si>
  <si>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</si>
  <si>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</si>
  <si>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</si>
  <si>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</si>
  <si>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</si>
  <si>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</si>
  <si>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</si>
  <si>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</si>
  <si>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</si>
  <si>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</si>
  <si>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</si>
  <si>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</si>
  <si>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</si>
  <si>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</si>
  <si>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</si>
  <si>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</si>
  <si>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</si>
  <si>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</si>
  <si>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</si>
  <si>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</si>
  <si>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</si>
  <si>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</si>
  <si>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</si>
  <si>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</si>
  <si>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</si>
  <si>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</si>
  <si>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</si>
  <si>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</si>
  <si>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</si>
  <si>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</si>
  <si>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</si>
  <si>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</si>
  <si>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</si>
  <si>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</si>
  <si>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</si>
  <si>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</si>
  <si>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</si>
  <si>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</si>
  <si>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</si>
  <si>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</si>
  <si>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</si>
  <si>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</si>
  <si>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</si>
  <si>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</si>
  <si>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</si>
  <si>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</si>
  <si>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</si>
  <si>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</si>
  <si>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</si>
  <si>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</si>
  <si>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</si>
  <si>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</si>
  <si>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</si>
  <si>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</si>
  <si>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</si>
  <si>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</si>
  <si>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</si>
  <si>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</si>
  <si>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</si>
  <si>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</si>
  <si>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</si>
  <si>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</si>
  <si>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</si>
  <si>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</si>
  <si>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</si>
  <si>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</si>
  <si>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</si>
  <si>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</si>
  <si>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</si>
  <si>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</si>
  <si>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</si>
  <si>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</si>
  <si>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</si>
  <si>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</si>
  <si>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</si>
  <si>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</si>
  <si>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</si>
  <si>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</si>
  <si>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</si>
  <si>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</si>
  <si>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</si>
  <si>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</si>
  <si>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</si>
  <si>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</si>
  <si>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</si>
  <si>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</si>
  <si>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</si>
  <si>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</si>
  <si>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</si>
  <si>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</si>
  <si>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</si>
  <si>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</si>
  <si>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</si>
  <si>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</si>
  <si>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</si>
  <si>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</si>
  <si>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</si>
  <si>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</si>
  <si>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</si>
  <si>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</si>
  <si>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</si>
  <si>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</si>
  <si>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</si>
  <si>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</si>
  <si>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</si>
  <si>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</si>
  <si>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</si>
  <si>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</si>
  <si>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</si>
  <si>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</si>
  <si>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</si>
  <si>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</si>
  <si>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</si>
  <si>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</si>
  <si>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</si>
  <si>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</si>
  <si>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</si>
  <si>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</si>
  <si>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</si>
  <si>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</si>
  <si>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</si>
  <si>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</si>
  <si>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</si>
  <si>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</si>
  <si>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</si>
  <si>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</si>
  <si>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</si>
  <si>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</si>
  <si>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</si>
  <si>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</si>
  <si>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</si>
  <si>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</si>
  <si>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</si>
  <si>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</si>
  <si>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</si>
  <si>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</si>
  <si>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</si>
  <si>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</si>
  <si>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</si>
  <si>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</si>
  <si>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</si>
  <si>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</si>
  <si>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</si>
  <si>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</si>
  <si>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</si>
  <si>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</si>
  <si>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</si>
  <si>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</si>
  <si>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</si>
  <si>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</si>
  <si>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</si>
  <si>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</si>
  <si>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</si>
  <si>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</si>
  <si>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</si>
  <si>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</si>
  <si>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</si>
  <si>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</si>
  <si>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</si>
  <si>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</si>
  <si>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</si>
  <si>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</si>
  <si>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</si>
  <si>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</si>
  <si>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</si>
  <si>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</si>
  <si>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</si>
  <si>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</si>
  <si>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</si>
  <si>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</si>
  <si>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</si>
  <si>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</si>
  <si>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</si>
  <si>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</si>
  <si>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</si>
  <si>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</si>
  <si>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</si>
  <si>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</si>
  <si>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</si>
  <si>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</si>
  <si>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</si>
  <si>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</si>
  <si>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</si>
  <si>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</si>
  <si>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</si>
  <si>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</si>
  <si>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</si>
  <si>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</si>
  <si>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</si>
  <si>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</si>
  <si>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</si>
  <si>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</si>
  <si>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</si>
  <si>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</si>
  <si>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</si>
  <si>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</si>
  <si>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</si>
  <si>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</si>
  <si>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</si>
  <si>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</si>
  <si>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</si>
  <si>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</si>
  <si>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</si>
  <si>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</si>
  <si>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</si>
  <si>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</si>
  <si>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</si>
  <si>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</si>
  <si>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</si>
  <si>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</si>
  <si>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</si>
  <si>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</si>
  <si>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</si>
  <si>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</si>
  <si>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</si>
  <si>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</si>
  <si>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</si>
  <si>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</si>
  <si>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</si>
  <si>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</si>
  <si>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</si>
  <si>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</si>
  <si>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</si>
  <si>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</si>
  <si>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</si>
  <si>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</si>
  <si>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</si>
  <si>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</si>
  <si>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</si>
  <si>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</si>
  <si>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</si>
  <si>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</si>
  <si>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</si>
  <si>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</si>
  <si>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</si>
  <si>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</si>
  <si>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</si>
  <si>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</si>
  <si>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</si>
  <si>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</si>
  <si>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</si>
  <si>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</si>
  <si>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</si>
  <si>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</si>
  <si>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</si>
  <si>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</si>
  <si>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</si>
  <si>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</si>
  <si>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</si>
  <si>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</si>
  <si>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</si>
  <si>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</si>
  <si>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</si>
  <si>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</si>
  <si>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</si>
  <si>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</si>
  <si>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</si>
  <si>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</si>
  <si>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</si>
  <si>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</si>
  <si>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</si>
  <si>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</si>
  <si>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</si>
  <si>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</si>
  <si>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</si>
  <si>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</si>
  <si>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</si>
  <si>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</si>
  <si>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</si>
  <si>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</si>
  <si>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</si>
  <si>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</si>
  <si>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</si>
  <si>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</si>
  <si>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</si>
  <si>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</si>
  <si>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</si>
  <si>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</si>
  <si>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</si>
  <si>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</si>
  <si>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</si>
  <si>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</si>
  <si>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</si>
  <si>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</si>
  <si>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</si>
  <si>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</si>
  <si>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</si>
  <si>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</si>
  <si>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</si>
  <si>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</si>
  <si>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</si>
  <si>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</si>
  <si>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</si>
  <si>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</si>
  <si>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</si>
  <si>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</si>
  <si>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</si>
  <si>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</si>
  <si>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</si>
  <si>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</si>
  <si>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</si>
  <si>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</si>
  <si>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</si>
  <si>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</si>
  <si>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</si>
  <si>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</si>
  <si>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</si>
  <si>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</si>
  <si>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</si>
  <si>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</si>
  <si>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</si>
  <si>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</si>
  <si>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</si>
  <si>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</si>
  <si>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</si>
  <si>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</si>
  <si>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</si>
  <si>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</si>
  <si>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</si>
  <si>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</si>
  <si>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</si>
  <si>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</si>
  <si>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</si>
  <si>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</si>
  <si>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</si>
  <si>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</si>
  <si>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</si>
  <si>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</si>
  <si>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</si>
  <si>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</si>
  <si>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</si>
  <si>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</si>
  <si>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</si>
  <si>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</si>
  <si>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</si>
  <si>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</si>
  <si>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</si>
  <si>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</si>
  <si>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</si>
  <si>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</si>
  <si>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</si>
  <si>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</si>
  <si>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</si>
  <si>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</si>
  <si>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</si>
  <si>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</si>
  <si>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</si>
  <si>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</si>
  <si>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</si>
  <si>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</si>
  <si>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</si>
  <si>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</si>
  <si>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</si>
  <si>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</si>
  <si>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</si>
  <si>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</si>
  <si>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</si>
  <si>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</si>
  <si>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</si>
  <si>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</si>
  <si>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</si>
  <si>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</si>
  <si>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</si>
  <si>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</si>
  <si>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</si>
  <si>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</si>
  <si>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</si>
  <si>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</si>
  <si>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</si>
  <si>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</si>
  <si>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</si>
  <si>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</si>
  <si>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</si>
  <si>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</si>
  <si>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</si>
  <si>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</si>
  <si>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</si>
  <si>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</si>
  <si>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</si>
  <si>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</si>
  <si>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</si>
  <si>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</si>
  <si>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</si>
  <si>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</si>
  <si>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</si>
  <si>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</si>
  <si>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</si>
  <si>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</si>
  <si>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</si>
  <si>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</si>
  <si>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</si>
  <si>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</si>
  <si>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</si>
  <si>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</si>
  <si>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</si>
  <si>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</si>
  <si>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</si>
  <si>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</si>
  <si>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</si>
  <si>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</si>
  <si>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</si>
  <si>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</si>
  <si>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</si>
  <si>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</si>
  <si>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</si>
  <si>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</si>
  <si>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</si>
  <si>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</si>
  <si>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</si>
  <si>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</si>
  <si>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</si>
  <si>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</si>
  <si>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</si>
  <si>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</si>
  <si>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</si>
  <si>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</si>
  <si>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</si>
  <si>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</si>
  <si>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</si>
  <si>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</si>
  <si>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</si>
  <si>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</si>
  <si>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</si>
  <si>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</si>
  <si>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</si>
  <si>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</si>
  <si>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</si>
  <si>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</si>
  <si>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</si>
  <si>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</si>
  <si>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</si>
  <si>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</si>
  <si>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</si>
  <si>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</si>
  <si>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</si>
  <si>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</si>
  <si>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</si>
  <si>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</si>
  <si>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</si>
  <si>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</si>
  <si>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</si>
  <si>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</si>
  <si>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</si>
  <si>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</si>
  <si>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</si>
  <si>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</si>
  <si>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</si>
  <si>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</si>
  <si>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</si>
  <si>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</si>
  <si>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</si>
  <si>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</si>
  <si>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</si>
  <si>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</si>
  <si>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</si>
  <si>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</si>
  <si>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</si>
  <si>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</si>
  <si>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</si>
  <si>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</si>
  <si>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</si>
  <si>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</si>
  <si>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</si>
  <si>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</si>
  <si>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</si>
  <si>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</si>
  <si>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</si>
  <si>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</si>
  <si>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</si>
  <si>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</si>
  <si>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</si>
  <si>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</si>
  <si>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</si>
  <si>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</si>
  <si>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</si>
  <si>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</si>
  <si>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</si>
  <si>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</si>
  <si>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</si>
  <si>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</si>
  <si>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</si>
  <si>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</si>
  <si>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</si>
  <si>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</si>
  <si>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</si>
  <si>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</si>
  <si>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</si>
  <si>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</si>
  <si>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</si>
  <si>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</si>
  <si>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</si>
  <si>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</si>
  <si>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</si>
  <si>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</si>
  <si>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</si>
  <si>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</si>
  <si>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</si>
  <si>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</si>
  <si>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</si>
  <si>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</si>
  <si>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</si>
  <si>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</si>
  <si>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</si>
  <si>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</si>
  <si>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</si>
  <si>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</si>
  <si>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</si>
  <si>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</si>
  <si>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</si>
  <si>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</si>
  <si>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</si>
  <si>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</si>
  <si>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</si>
  <si>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</si>
  <si>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</si>
  <si>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</si>
  <si>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</si>
  <si>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</si>
  <si>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</si>
  <si>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</si>
  <si>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</si>
  <si>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</si>
  <si>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</si>
  <si>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</si>
  <si>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</si>
  <si>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</si>
  <si>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</si>
  <si>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</si>
  <si>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</si>
  <si>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</si>
  <si>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</si>
  <si>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</si>
  <si>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</si>
  <si>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</si>
  <si>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</si>
  <si>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</si>
  <si>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</si>
  <si>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</si>
  <si>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</si>
  <si>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</si>
  <si>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</si>
  <si>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</si>
  <si>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</si>
  <si>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</si>
  <si>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</si>
  <si>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</si>
  <si>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</si>
  <si>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</si>
  <si>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</si>
  <si>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</si>
  <si>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</si>
  <si>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</si>
  <si>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</si>
  <si>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</si>
  <si>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</si>
  <si>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</si>
  <si>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</si>
  <si>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</si>
  <si>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</si>
  <si>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</si>
  <si>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</si>
  <si>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</si>
  <si>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</si>
  <si>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</si>
  <si>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</si>
  <si>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</si>
  <si>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</si>
  <si>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</si>
  <si>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</si>
  <si>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</si>
  <si>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</si>
  <si>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</si>
  <si>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</si>
  <si>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</si>
  <si>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</si>
  <si>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</si>
  <si>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</si>
  <si>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</si>
  <si>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</si>
  <si>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</si>
  <si>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</si>
  <si>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</si>
  <si>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</si>
  <si>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</si>
  <si>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</si>
  <si>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</si>
  <si>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</si>
  <si>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</si>
  <si>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</si>
  <si>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</si>
  <si>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</si>
  <si>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</si>
  <si>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</si>
  <si>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</si>
  <si>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</si>
  <si>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</si>
  <si>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</si>
  <si>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</si>
  <si>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</si>
  <si>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</si>
  <si>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</si>
  <si>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</si>
  <si>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</si>
  <si>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</si>
  <si>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</si>
  <si>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</si>
  <si>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</si>
  <si>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</si>
  <si>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</si>
  <si>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</si>
  <si>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</si>
  <si>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</si>
  <si>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</si>
  <si>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</si>
  <si>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</si>
  <si>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</si>
  <si>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</si>
  <si>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</si>
  <si>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</si>
  <si>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</si>
  <si>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</si>
  <si>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</si>
  <si>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</si>
  <si>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</si>
  <si>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</si>
  <si>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</si>
  <si>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</si>
  <si>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</si>
  <si>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</si>
  <si>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</si>
  <si>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</si>
  <si>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</si>
  <si>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</si>
  <si>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</si>
  <si>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</si>
  <si>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</si>
  <si>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</si>
  <si>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</si>
  <si>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</si>
  <si>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</si>
  <si>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</si>
  <si>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</si>
  <si>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</si>
  <si>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</si>
  <si>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</si>
  <si>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</si>
  <si>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</si>
  <si>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</si>
  <si>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</si>
  <si>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</si>
  <si>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</si>
  <si>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</si>
  <si>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</si>
  <si>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</si>
  <si>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</si>
  <si>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</si>
  <si>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</si>
  <si>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</si>
  <si>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</si>
  <si>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</si>
  <si>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</si>
  <si>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</si>
  <si>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</si>
  <si>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</si>
  <si>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</si>
  <si>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</si>
  <si>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</si>
  <si>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</si>
  <si>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</si>
  <si>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</si>
  <si>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</si>
  <si>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</si>
  <si>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</si>
  <si>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</si>
  <si>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</si>
  <si>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</si>
  <si>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</si>
  <si>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</si>
  <si>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</si>
  <si>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</si>
  <si>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</si>
  <si>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</si>
  <si>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</si>
  <si>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</si>
  <si>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</si>
  <si>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</si>
  <si>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</si>
  <si>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</si>
  <si>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</si>
  <si>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</si>
  <si>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</si>
  <si>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</si>
  <si>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</si>
  <si>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</si>
  <si>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</si>
  <si>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</si>
  <si>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</si>
  <si>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</si>
  <si>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</si>
  <si>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</si>
  <si>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</si>
  <si>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</si>
  <si>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</si>
  <si>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</si>
  <si>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</si>
  <si>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</si>
  <si>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</si>
  <si>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</si>
  <si>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</si>
  <si>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</si>
  <si>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</si>
  <si>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</si>
  <si>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</si>
  <si>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</si>
  <si>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</si>
  <si>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</si>
  <si>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</si>
  <si>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</si>
  <si>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</si>
  <si>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</si>
  <si>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</si>
  <si>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</si>
  <si>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</si>
  <si>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</si>
  <si>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</si>
  <si>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</si>
  <si>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</si>
  <si>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</si>
  <si>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</si>
  <si>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</si>
  <si>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</si>
  <si>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</si>
  <si>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</si>
  <si>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</si>
  <si>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</si>
  <si>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</si>
  <si>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</si>
  <si>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</si>
  <si>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</si>
  <si>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</si>
  <si>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</si>
  <si>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</si>
  <si>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</si>
  <si>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</si>
  <si>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</si>
  <si>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</si>
  <si>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</si>
  <si>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</si>
  <si>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</si>
  <si>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</si>
  <si>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</si>
  <si>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</si>
  <si>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</si>
  <si>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</si>
  <si>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</si>
  <si>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</si>
  <si>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</si>
  <si>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</si>
  <si>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</si>
  <si>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</si>
  <si>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</si>
  <si>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</si>
  <si>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</si>
  <si>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</si>
  <si>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</si>
  <si>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</si>
  <si>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</si>
  <si>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</si>
  <si>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</si>
  <si>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</si>
  <si>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</si>
  <si>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</si>
  <si>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</si>
  <si>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</si>
  <si>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</si>
  <si>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</si>
  <si>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</si>
  <si>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</si>
  <si>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</si>
  <si>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</si>
  <si>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</si>
  <si>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</si>
  <si>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</si>
  <si>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</si>
  <si>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</si>
  <si>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</si>
  <si>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</si>
  <si>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</si>
  <si>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</si>
  <si>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</si>
  <si>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</si>
  <si>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</si>
  <si>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</si>
  <si>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</si>
  <si>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</si>
  <si>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</si>
  <si>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</si>
  <si>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</si>
  <si>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</si>
  <si>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</si>
  <si>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</si>
  <si>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</si>
  <si>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</si>
  <si>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</si>
  <si>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</si>
  <si>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</si>
  <si>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</si>
  <si>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</si>
  <si>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</si>
  <si>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</si>
  <si>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</si>
  <si>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</si>
  <si>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</si>
  <si>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</si>
  <si>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</si>
  <si>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</si>
  <si>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</si>
  <si>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</si>
  <si>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</si>
  <si>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</si>
  <si>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</si>
  <si>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</si>
  <si>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</si>
  <si>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</si>
  <si>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</si>
  <si>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</si>
  <si>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</si>
  <si>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</si>
  <si>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</si>
  <si>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</si>
  <si>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</si>
  <si>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</si>
  <si>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</si>
  <si>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</si>
  <si>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</si>
  <si>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</si>
  <si>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</si>
  <si>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</si>
  <si>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</si>
  <si>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</si>
  <si>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</si>
  <si>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</si>
  <si>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</si>
  <si>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</si>
  <si>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</si>
  <si>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</si>
  <si>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</si>
  <si>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</si>
  <si>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</si>
  <si>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</si>
  <si>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</si>
  <si>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</si>
  <si>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</si>
  <si>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</si>
  <si>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</si>
  <si>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</si>
  <si>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</si>
  <si>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</si>
  <si>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</si>
  <si>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</si>
  <si>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</si>
  <si>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</si>
  <si>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</si>
  <si>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</si>
  <si>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</si>
  <si>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</si>
  <si>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</si>
  <si>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</si>
  <si>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</si>
  <si>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</si>
  <si>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</si>
  <si>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</si>
  <si>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</si>
  <si>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</si>
  <si>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</si>
  <si>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</si>
  <si>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</si>
  <si>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</si>
  <si>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</si>
  <si>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</si>
  <si>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</si>
  <si>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</si>
  <si>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</si>
  <si>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</si>
  <si>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</si>
  <si>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</si>
  <si>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</si>
  <si>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</si>
  <si>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</si>
  <si>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</si>
  <si>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</si>
  <si>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</si>
  <si>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</si>
  <si>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</si>
  <si>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</si>
  <si>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</si>
  <si>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</si>
  <si>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</si>
  <si>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</si>
  <si>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</si>
  <si>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</si>
  <si>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</si>
  <si>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</si>
  <si>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</si>
  <si>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</si>
  <si>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</si>
  <si>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</si>
  <si>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</si>
  <si>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</si>
  <si>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</si>
  <si>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</si>
  <si>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</si>
  <si>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</si>
  <si>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</si>
  <si>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</si>
  <si>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</si>
  <si>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</si>
  <si>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</si>
  <si>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</si>
  <si>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</si>
  <si>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</si>
  <si>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</si>
  <si>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</si>
  <si>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</si>
  <si>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</si>
  <si>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</si>
  <si>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</si>
  <si>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</si>
  <si>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</si>
  <si>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</si>
  <si>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</si>
  <si>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</si>
  <si>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</si>
  <si>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</si>
  <si>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</si>
  <si>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</si>
  <si>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</si>
  <si>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</si>
  <si>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</si>
  <si>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</si>
  <si>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</si>
  <si>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</si>
  <si>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</si>
  <si>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</si>
  <si>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</si>
  <si>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</si>
  <si>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</si>
  <si>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</si>
  <si>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</si>
  <si>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</si>
  <si>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</si>
  <si>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</si>
  <si>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</si>
  <si>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</si>
  <si>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</si>
  <si>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</si>
  <si>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</si>
  <si>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</si>
  <si>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</si>
  <si>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</si>
  <si>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</si>
  <si>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</si>
  <si>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</si>
  <si>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</si>
  <si>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</si>
  <si>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</si>
  <si>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</si>
  <si>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</si>
  <si>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</si>
  <si>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</si>
  <si>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</si>
  <si>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</si>
  <si>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</si>
  <si>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</si>
  <si>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</si>
  <si>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</si>
  <si>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</si>
  <si>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</si>
  <si>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</si>
  <si>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</si>
  <si>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</si>
  <si>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</si>
  <si>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</si>
  <si>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</si>
  <si>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</si>
  <si>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</si>
  <si>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</si>
  <si>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</si>
  <si>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</si>
  <si>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</si>
  <si>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</si>
  <si>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</si>
  <si>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</si>
  <si>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</si>
  <si>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</si>
  <si>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</si>
  <si>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</si>
  <si>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</si>
  <si>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</si>
  <si>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</si>
  <si>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</si>
  <si>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</si>
  <si>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</si>
  <si>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</si>
  <si>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</si>
  <si>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</si>
  <si>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</si>
  <si>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</si>
  <si>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</si>
  <si>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</si>
  <si>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</si>
  <si>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</si>
  <si>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</si>
  <si>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</si>
  <si>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</si>
  <si>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</si>
  <si>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</si>
  <si>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</si>
  <si>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</si>
  <si>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</si>
  <si>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</si>
  <si>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</si>
  <si>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</si>
  <si>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</si>
  <si>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</si>
  <si>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</si>
  <si>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</si>
  <si>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</si>
  <si>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</si>
  <si>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</si>
  <si>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</si>
  <si>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</si>
  <si>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</si>
  <si>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</si>
  <si>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</si>
  <si>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</si>
  <si>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</si>
  <si>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</si>
  <si>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</si>
  <si>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</si>
  <si>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</si>
  <si>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</si>
  <si>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</si>
  <si>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</si>
  <si>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</si>
  <si>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</si>
  <si>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</si>
  <si>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</si>
  <si>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</si>
  <si>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</si>
  <si>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</si>
  <si>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</si>
  <si>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</si>
  <si>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</si>
  <si>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</si>
  <si>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</si>
  <si>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</si>
  <si>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</si>
  <si>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</si>
  <si>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</si>
  <si>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</si>
  <si>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</si>
  <si>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</si>
  <si>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</si>
  <si>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</si>
  <si>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</si>
  <si>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</si>
  <si>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</si>
  <si>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</si>
  <si>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</si>
  <si>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</si>
  <si>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</si>
  <si>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</si>
  <si>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</si>
  <si>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</si>
  <si>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</si>
  <si>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</si>
  <si>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</si>
  <si>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</si>
  <si>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</si>
  <si>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</si>
  <si>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</si>
  <si>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</si>
  <si>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</si>
  <si>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</si>
  <si>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</si>
  <si>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</si>
  <si>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</si>
  <si>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</si>
  <si>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</si>
  <si>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</si>
  <si>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</si>
  <si>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</si>
  <si>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</si>
  <si>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</si>
  <si>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</si>
  <si>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</si>
  <si>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</si>
  <si>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</si>
  <si>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</si>
  <si>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</si>
  <si>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</si>
  <si>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</si>
  <si>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</si>
  <si>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</si>
  <si>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</si>
  <si>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</si>
  <si>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</si>
  <si>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</si>
  <si>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</si>
  <si>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</si>
  <si>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</si>
  <si>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</si>
  <si>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</si>
  <si>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</si>
  <si>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</si>
  <si>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</si>
  <si>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</si>
  <si>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</si>
  <si>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</si>
  <si>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</si>
  <si>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</si>
  <si>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</si>
  <si>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</si>
  <si>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</si>
  <si>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</si>
  <si>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</si>
  <si>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</si>
  <si>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</si>
  <si>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</si>
  <si>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</si>
  <si>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</si>
  <si>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</si>
  <si>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</si>
  <si>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</si>
  <si>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</si>
  <si>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</si>
  <si>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</si>
  <si>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</si>
  <si>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</si>
  <si>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</si>
  <si>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</si>
  <si>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</si>
  <si>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</si>
  <si>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</si>
  <si>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</si>
  <si>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</si>
  <si>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</si>
  <si>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</si>
  <si>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</si>
  <si>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</si>
  <si>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</si>
  <si>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</si>
  <si>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</si>
  <si>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</si>
  <si>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</si>
  <si>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</si>
  <si>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</si>
  <si>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</si>
  <si>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</si>
  <si>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</si>
  <si>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</si>
  <si>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</si>
  <si>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</si>
  <si>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</si>
  <si>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</si>
  <si>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</si>
  <si>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</si>
  <si>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</si>
  <si>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</si>
  <si>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</si>
  <si>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</si>
  <si>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</si>
  <si>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</si>
  <si>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</si>
  <si>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</si>
  <si>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</si>
  <si>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</si>
  <si>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</si>
  <si>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</si>
  <si>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</si>
  <si>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</si>
  <si>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</si>
  <si>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</si>
  <si>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</si>
  <si>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</si>
  <si>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</si>
  <si>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</si>
  <si>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</si>
  <si>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</si>
  <si>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</si>
  <si>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</si>
  <si>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</si>
  <si>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</si>
  <si>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</si>
  <si>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</si>
  <si>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</si>
  <si>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</si>
  <si>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</si>
  <si>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</si>
  <si>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</si>
  <si>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</si>
  <si>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</si>
  <si>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</si>
  <si>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</si>
  <si>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</si>
  <si>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</si>
  <si>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</si>
  <si>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</si>
  <si>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</si>
  <si>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</si>
  <si>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</si>
  <si>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</si>
  <si>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</si>
  <si>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</si>
  <si>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</si>
  <si>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</si>
  <si>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</si>
  <si>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</si>
  <si>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</si>
  <si>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</si>
  <si>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</si>
  <si>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</si>
  <si>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</si>
  <si>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</si>
  <si>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</si>
  <si>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</si>
  <si>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</si>
  <si>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</si>
  <si>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</si>
  <si>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</si>
  <si>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</si>
  <si>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</si>
  <si>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</si>
  <si>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</si>
  <si>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</si>
  <si>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</si>
  <si>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</si>
  <si>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</si>
  <si>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</si>
  <si>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</si>
  <si>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</si>
  <si>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</si>
  <si>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</si>
  <si>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</si>
  <si>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</si>
  <si>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</si>
  <si>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</si>
  <si>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</si>
  <si>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</si>
  <si>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</si>
  <si>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</si>
  <si>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</si>
  <si>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</si>
  <si>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</si>
  <si>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</si>
  <si>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</si>
  <si>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</si>
  <si>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</si>
  <si>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</si>
  <si>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</si>
  <si>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</si>
  <si>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</si>
  <si>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</si>
  <si>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</si>
  <si>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</si>
  <si>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</si>
  <si>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</si>
  <si>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</si>
  <si>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</si>
  <si>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</si>
  <si>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</si>
  <si>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</si>
  <si>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</si>
  <si>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</si>
  <si>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</si>
  <si>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</si>
  <si>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</si>
  <si>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</si>
  <si>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</si>
  <si>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</si>
  <si>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</si>
  <si>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</si>
  <si>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</si>
  <si>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</si>
  <si>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</si>
  <si>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</si>
  <si>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</si>
  <si>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</si>
  <si>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</si>
  <si>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</si>
  <si>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</si>
  <si>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</si>
  <si>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</si>
  <si>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</si>
  <si>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</si>
  <si>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</si>
  <si>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</si>
  <si>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</si>
  <si>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</si>
  <si>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</si>
  <si>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</si>
  <si>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</si>
  <si>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</si>
  <si>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</si>
  <si>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</si>
  <si>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</si>
  <si>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</si>
  <si>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</si>
  <si>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</si>
  <si>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</si>
  <si>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</si>
  <si>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</si>
  <si>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</si>
  <si>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</si>
  <si>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</si>
  <si>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</si>
  <si>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</si>
  <si>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</si>
  <si>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</si>
  <si>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</si>
  <si>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</si>
  <si>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</si>
  <si>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</si>
  <si>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</si>
  <si>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</si>
  <si>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</si>
  <si>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</si>
  <si>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</si>
  <si>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</si>
  <si>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</si>
  <si>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</si>
  <si>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</si>
  <si>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</si>
  <si>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</si>
  <si>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</si>
  <si>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</si>
  <si>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</si>
  <si>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</si>
  <si>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</si>
  <si>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</si>
  <si>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</si>
  <si>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</si>
  <si>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</si>
  <si>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</si>
  <si>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</si>
  <si>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</si>
  <si>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</si>
  <si>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</si>
  <si>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</si>
  <si>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</si>
  <si>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</si>
  <si>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</si>
  <si>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</si>
  <si>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</si>
  <si>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</si>
  <si>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</si>
  <si>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</si>
  <si>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</si>
  <si>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</si>
  <si>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</si>
  <si>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</si>
  <si>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</si>
  <si>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</si>
  <si>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</si>
  <si>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</si>
  <si>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</si>
  <si>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</si>
  <si>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</si>
  <si>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</si>
  <si>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</si>
  <si>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</si>
  <si>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</si>
  <si>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</si>
  <si>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</si>
  <si>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</si>
  <si>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</si>
  <si>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</si>
  <si>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</si>
  <si>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</si>
  <si>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</si>
  <si>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</si>
  <si>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</si>
  <si>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</si>
  <si>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</si>
  <si>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</si>
  <si>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</si>
  <si>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</si>
  <si>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</si>
  <si>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</si>
  <si>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</si>
  <si>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</si>
  <si>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</si>
  <si>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</si>
  <si>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</si>
  <si>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</si>
  <si>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</si>
  <si>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</si>
  <si>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</si>
  <si>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</si>
  <si>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</si>
  <si>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</si>
  <si>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</si>
  <si>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</si>
  <si>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</si>
  <si>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</si>
  <si>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</si>
  <si>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</si>
  <si>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</si>
  <si>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</si>
  <si>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</si>
  <si>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</si>
  <si>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</si>
  <si>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</si>
  <si>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</si>
  <si>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</si>
  <si>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</si>
  <si>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</si>
  <si>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</si>
  <si>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</si>
  <si>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</si>
  <si>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</si>
  <si>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</si>
  <si>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</si>
  <si>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</si>
  <si>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</si>
  <si>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</si>
  <si>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</si>
  <si>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</si>
  <si>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</si>
  <si>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</si>
  <si>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</si>
  <si>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</si>
  <si>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</si>
  <si>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</si>
  <si>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</si>
  <si>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</si>
  <si>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</si>
  <si>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</si>
  <si>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</si>
  <si>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</si>
  <si>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</si>
  <si>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</si>
  <si>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</si>
  <si>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</si>
  <si>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</si>
  <si>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</si>
  <si>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</si>
  <si>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</si>
  <si>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</si>
  <si>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</si>
  <si>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</si>
  <si>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</si>
  <si>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</si>
  <si>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</si>
  <si>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</si>
  <si>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</si>
  <si>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</si>
  <si>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</si>
  <si>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</si>
  <si>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</si>
  <si>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</si>
  <si>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</si>
  <si>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</si>
  <si>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</si>
  <si>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</si>
  <si>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</si>
  <si>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</si>
  <si>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</si>
  <si>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</si>
  <si>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</si>
  <si>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</si>
  <si>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</si>
  <si>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</si>
  <si>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</si>
  <si>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</si>
  <si>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</si>
  <si>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</si>
  <si>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</si>
  <si>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</si>
  <si>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</si>
  <si>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</si>
  <si>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</si>
  <si>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</si>
  <si>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</si>
  <si>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</si>
  <si>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</si>
  <si>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</si>
  <si>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</si>
  <si>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</si>
  <si>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</si>
  <si>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</si>
  <si>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</si>
  <si>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</si>
  <si>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</si>
  <si>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</si>
  <si>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</si>
  <si>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</si>
  <si>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</si>
  <si>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</si>
  <si>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</si>
  <si>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</si>
  <si>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</si>
  <si>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</si>
  <si>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</si>
  <si>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</si>
  <si>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</si>
  <si>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</si>
  <si>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</si>
  <si>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</si>
  <si>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</si>
  <si>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</si>
  <si>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</si>
  <si>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</si>
  <si>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</si>
  <si>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</si>
  <si>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</si>
  <si>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</si>
  <si>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</si>
  <si>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</si>
  <si>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</si>
  <si>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</si>
  <si>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</si>
  <si>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</si>
  <si>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</si>
  <si>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</si>
  <si>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</si>
  <si>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</si>
  <si>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</si>
  <si>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</si>
  <si>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</si>
  <si>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</si>
  <si>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</si>
  <si>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</si>
  <si>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</si>
  <si>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</si>
  <si>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</si>
  <si>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</si>
  <si>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</si>
  <si>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</si>
  <si>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</si>
  <si>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</si>
  <si>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</si>
  <si>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</si>
  <si>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</si>
  <si>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</si>
  <si>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</si>
  <si>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</si>
  <si>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</si>
  <si>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</si>
  <si>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</si>
  <si>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</si>
  <si>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</si>
  <si>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</si>
  <si>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</si>
  <si>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</si>
  <si>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</si>
  <si>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</si>
  <si>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</si>
  <si>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</si>
  <si>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</si>
  <si>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</si>
  <si>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</si>
  <si>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</si>
  <si>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</si>
  <si>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</si>
  <si>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</si>
  <si>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</si>
  <si>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</si>
  <si>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</si>
  <si>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</si>
  <si>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</si>
  <si>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</si>
  <si>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</si>
  <si>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</si>
  <si>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</si>
  <si>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</si>
  <si>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</si>
  <si>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</si>
  <si>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</si>
  <si>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</si>
  <si>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</si>
  <si>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</si>
  <si>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</si>
  <si>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</si>
  <si>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</si>
  <si>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</si>
  <si>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</si>
  <si>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</si>
  <si>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</si>
  <si>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</si>
  <si>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</si>
  <si>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</si>
  <si>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</si>
  <si>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</si>
  <si>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</si>
  <si>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</si>
  <si>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</si>
  <si>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</si>
  <si>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</si>
  <si>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</si>
  <si>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</si>
  <si>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</si>
  <si>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</si>
  <si>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</si>
  <si>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</si>
  <si>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</si>
  <si>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</si>
  <si>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</si>
  <si>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</si>
  <si>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</si>
  <si>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</si>
  <si>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</si>
  <si>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</si>
  <si>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</si>
  <si>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</si>
  <si>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</si>
  <si>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</si>
  <si>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</si>
  <si>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</si>
  <si>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</si>
  <si>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</si>
  <si>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</si>
  <si>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</si>
  <si>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</si>
  <si>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</si>
  <si>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</si>
  <si>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</si>
  <si>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</si>
  <si>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</si>
  <si>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</si>
  <si>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</si>
  <si>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</si>
  <si>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</si>
  <si>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</si>
  <si>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</si>
  <si>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</si>
  <si>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</si>
  <si>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</si>
  <si>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</si>
  <si>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</si>
  <si>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</si>
  <si>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</si>
  <si>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</si>
  <si>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</si>
  <si>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</si>
  <si>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</si>
  <si>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</si>
  <si>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</si>
  <si>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</si>
  <si>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</si>
  <si>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</si>
  <si>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</si>
  <si>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</si>
  <si>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</si>
  <si>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</si>
  <si>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</si>
  <si>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</si>
  <si>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</si>
  <si>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</si>
  <si>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</si>
  <si>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</si>
  <si>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</si>
  <si>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</si>
  <si>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</si>
  <si>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</si>
  <si>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</si>
  <si>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</si>
  <si>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</si>
  <si>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</si>
  <si>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</si>
  <si>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</si>
  <si>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</si>
  <si>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</si>
  <si>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</si>
  <si>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</si>
  <si>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</si>
  <si>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</si>
  <si>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</si>
  <si>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</si>
  <si>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</si>
  <si>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</si>
  <si>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</si>
  <si>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</si>
  <si>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</si>
  <si>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</si>
  <si>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</si>
  <si>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</si>
  <si>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</si>
  <si>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</si>
  <si>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</si>
  <si>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</si>
  <si>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</si>
  <si>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</si>
  <si>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</si>
  <si>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</si>
  <si>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</si>
  <si>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</si>
  <si>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</si>
  <si>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</si>
  <si>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</si>
  <si>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</si>
  <si>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</si>
  <si>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</si>
  <si>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</si>
  <si>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</si>
  <si>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</si>
  <si>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</si>
  <si>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</si>
  <si>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</si>
  <si>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</si>
  <si>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</si>
  <si>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</si>
  <si>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</si>
  <si>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</si>
  <si>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</si>
  <si>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</si>
  <si>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</si>
  <si>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</si>
  <si>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</si>
  <si>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</si>
  <si>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</si>
  <si>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</si>
  <si>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</si>
  <si>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</si>
  <si>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</si>
  <si>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</si>
  <si>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</si>
  <si>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</si>
  <si>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</si>
  <si>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</si>
  <si>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</si>
  <si>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</si>
  <si>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</si>
  <si>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</si>
  <si>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</si>
  <si>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</si>
  <si>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</si>
  <si>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</si>
  <si>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</si>
  <si>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</si>
  <si>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</si>
  <si>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</si>
  <si>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</si>
  <si>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</si>
  <si>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</si>
  <si>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</si>
  <si>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</si>
  <si>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</si>
  <si>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</si>
  <si>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</si>
  <si>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</si>
  <si>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</si>
  <si>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</si>
  <si>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</si>
  <si>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</si>
  <si>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</si>
  <si>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</si>
  <si>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</si>
  <si>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</si>
  <si>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</si>
  <si>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</si>
  <si>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</si>
  <si>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</si>
  <si>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</si>
  <si>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</si>
  <si>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</si>
  <si>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</si>
  <si>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</si>
  <si>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</si>
  <si>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</si>
  <si>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</si>
  <si>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</si>
  <si>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</si>
  <si>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</si>
  <si>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</si>
  <si>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</si>
  <si>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</si>
  <si>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</si>
  <si>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</si>
  <si>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</si>
  <si>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</si>
  <si>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</si>
  <si>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</si>
  <si>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</si>
  <si>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</si>
  <si>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</si>
  <si>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</si>
  <si>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</si>
  <si>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</si>
  <si>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</si>
  <si>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</si>
  <si>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</si>
  <si>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</si>
  <si>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</si>
  <si>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</si>
  <si>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</si>
  <si>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</si>
  <si>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</si>
  <si>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</si>
  <si>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</si>
  <si>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</si>
  <si>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</si>
  <si>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</si>
  <si>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</si>
  <si>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</si>
  <si>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</si>
  <si>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</si>
  <si>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</si>
  <si>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</si>
  <si>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</si>
  <si>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</si>
  <si>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</si>
  <si>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</si>
  <si>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</si>
  <si>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</si>
  <si>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</si>
  <si>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</si>
  <si>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</si>
  <si>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</si>
  <si>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</si>
  <si>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</si>
  <si>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</si>
  <si>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</si>
  <si>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</si>
  <si>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</si>
  <si>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</si>
  <si>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</si>
  <si>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</si>
  <si>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</si>
  <si>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</si>
  <si>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</si>
  <si>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</si>
  <si>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</si>
  <si>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</si>
  <si>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</si>
  <si>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</si>
  <si>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</si>
  <si>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</si>
  <si>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</si>
  <si>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</si>
  <si>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</si>
  <si>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</si>
  <si>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</si>
  <si>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</si>
  <si>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</si>
  <si>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</si>
  <si>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</si>
  <si>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</si>
  <si>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</si>
  <si>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</si>
  <si>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</si>
  <si>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</si>
  <si>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</si>
  <si>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</si>
  <si>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</si>
  <si>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</si>
  <si>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</si>
  <si>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</si>
  <si>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</si>
  <si>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</si>
  <si>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</si>
  <si>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</si>
  <si>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</si>
  <si>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</si>
  <si>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</si>
  <si>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</si>
  <si>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</si>
  <si>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</si>
  <si>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</si>
  <si>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</si>
  <si>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</si>
  <si>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</si>
  <si>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</si>
  <si>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</si>
  <si>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</si>
  <si>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</si>
  <si>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</si>
  <si>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</si>
  <si>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</si>
  <si>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</si>
  <si>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</si>
  <si>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</si>
  <si>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</si>
  <si>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</si>
  <si>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</si>
  <si>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</si>
  <si>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</si>
  <si>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</si>
  <si>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</si>
  <si>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</si>
  <si>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</si>
  <si>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</si>
  <si>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</si>
  <si>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</si>
  <si>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</si>
  <si>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</si>
  <si>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</si>
  <si>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</si>
  <si>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</si>
  <si>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</si>
  <si>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</si>
  <si>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</si>
  <si>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</si>
  <si>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</si>
  <si>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</si>
  <si>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</si>
  <si>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</si>
  <si>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</si>
  <si>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</si>
  <si>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</si>
  <si>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</si>
  <si>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</si>
  <si>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</si>
  <si>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</si>
  <si>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</si>
  <si>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</si>
  <si>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</si>
  <si>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</si>
  <si>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</si>
  <si>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</si>
  <si>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</si>
  <si>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</si>
  <si>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</si>
  <si>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</si>
  <si>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</si>
  <si>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</si>
  <si>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</si>
  <si>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</si>
  <si>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</si>
  <si>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</si>
  <si>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</si>
  <si>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</si>
  <si>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</si>
  <si>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</si>
  <si>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</si>
  <si>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</si>
  <si>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</si>
  <si>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</si>
  <si>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</si>
  <si>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</si>
  <si>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</si>
  <si>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</si>
  <si>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</si>
  <si>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</si>
  <si>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</si>
  <si>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</si>
  <si>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</si>
  <si>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</si>
  <si>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</si>
  <si>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</si>
  <si>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</si>
  <si>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</si>
  <si>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</si>
  <si>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</si>
  <si>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</si>
  <si>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</si>
  <si>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</si>
  <si>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</si>
  <si>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</si>
  <si>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</si>
  <si>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</si>
  <si>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</si>
  <si>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</si>
  <si>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</si>
  <si>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</si>
  <si>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</si>
  <si>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</si>
  <si>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</si>
  <si>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</si>
  <si>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</si>
  <si>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</si>
  <si>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</si>
  <si>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</si>
  <si>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</si>
  <si>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</si>
  <si>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</si>
  <si>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</si>
  <si>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</si>
  <si>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</si>
  <si>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</si>
  <si>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</si>
  <si>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</si>
  <si>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</si>
  <si>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</si>
  <si>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</si>
  <si>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</si>
  <si>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</si>
  <si>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</si>
  <si>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</si>
  <si>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</si>
  <si>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</si>
  <si>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</si>
  <si>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</si>
  <si>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</si>
  <si>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</si>
  <si>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</si>
  <si>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</si>
  <si>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</si>
  <si>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</si>
  <si>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</si>
  <si>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</si>
  <si>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</si>
  <si>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</si>
  <si>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</si>
  <si>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</si>
  <si>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</si>
  <si>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</si>
  <si>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</si>
  <si>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</si>
  <si>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</si>
  <si>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</si>
  <si>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</si>
  <si>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</si>
  <si>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</si>
  <si>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</si>
  <si>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</si>
  <si>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</si>
  <si>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</si>
  <si>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</si>
  <si>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</si>
  <si>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</si>
  <si>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</si>
  <si>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</si>
  <si>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</si>
  <si>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</si>
  <si>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</si>
  <si>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</si>
  <si>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</si>
  <si>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</si>
  <si>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</si>
  <si>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</si>
  <si>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</si>
  <si>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</si>
  <si>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</si>
  <si>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</si>
  <si>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</si>
  <si>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</si>
  <si>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</si>
  <si>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</si>
  <si>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</si>
  <si>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</si>
  <si>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</si>
  <si>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</si>
  <si>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</si>
  <si>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</si>
  <si>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</si>
  <si>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</si>
  <si>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</si>
  <si>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</si>
  <si>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</si>
  <si>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</si>
  <si>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</si>
  <si>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</si>
  <si>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</si>
  <si>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</si>
  <si>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</si>
  <si>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</si>
  <si>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</si>
  <si>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</si>
  <si>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</si>
  <si>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</si>
  <si>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</si>
  <si>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</si>
  <si>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</si>
  <si>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</si>
  <si>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</si>
  <si>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</si>
  <si>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</si>
  <si>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</si>
  <si>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</si>
  <si>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</si>
  <si>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</si>
  <si>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</si>
  <si>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</si>
  <si>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</si>
  <si>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</si>
  <si>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</si>
  <si>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</si>
  <si>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</si>
  <si>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</si>
  <si>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</si>
  <si>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</si>
  <si>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</si>
  <si>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</si>
  <si>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</si>
  <si>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</si>
  <si>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</si>
  <si>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</si>
  <si>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</si>
  <si>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</si>
  <si>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</si>
  <si>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</si>
  <si>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</si>
  <si>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</si>
  <si>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</si>
  <si>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</si>
  <si>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</si>
  <si>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</si>
  <si>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</si>
  <si>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</si>
  <si>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</si>
  <si>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</si>
  <si>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</si>
  <si>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</si>
  <si>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</si>
  <si>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</si>
  <si>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</si>
  <si>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</si>
  <si>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</si>
  <si>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</si>
  <si>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</si>
  <si>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</si>
  <si>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</si>
  <si>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</si>
  <si>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</si>
  <si>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</si>
  <si>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</si>
  <si>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</si>
  <si>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</si>
  <si>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</si>
  <si>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</si>
  <si>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</si>
  <si>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</si>
  <si>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</si>
  <si>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</si>
  <si>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</si>
  <si>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</si>
  <si>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</si>
  <si>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</si>
  <si>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</si>
  <si>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</si>
  <si>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</si>
  <si>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</si>
  <si>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</si>
  <si>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</si>
  <si>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</si>
  <si>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</si>
  <si>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</si>
  <si>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</si>
  <si>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</si>
  <si>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</si>
  <si>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</si>
  <si>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</si>
  <si>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</si>
  <si>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</si>
  <si>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</si>
  <si>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</si>
  <si>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</si>
  <si>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</si>
  <si>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</si>
  <si>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</si>
  <si>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</si>
  <si>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</si>
  <si>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</si>
  <si>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</si>
  <si>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</si>
  <si>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</si>
  <si>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</si>
  <si>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</si>
  <si>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</si>
  <si>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</si>
  <si>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</si>
  <si>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</si>
  <si>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</si>
  <si>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</si>
  <si>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</si>
  <si>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</si>
  <si>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</si>
  <si>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</si>
  <si>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</si>
  <si>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</si>
  <si>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</si>
  <si>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</si>
  <si>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</si>
  <si>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</si>
  <si>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</si>
  <si>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</si>
  <si>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</si>
  <si>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</si>
  <si>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</si>
  <si>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</si>
  <si>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</si>
  <si>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</si>
  <si>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</si>
  <si>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</si>
  <si>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</si>
  <si>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</si>
  <si>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</si>
  <si>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</si>
  <si>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</si>
  <si>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</si>
  <si>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</si>
  <si>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</si>
  <si>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</si>
  <si>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</si>
  <si>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</si>
  <si>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</si>
  <si>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</si>
  <si>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</si>
  <si>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</si>
  <si>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</si>
  <si>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</si>
  <si>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</si>
  <si>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</si>
  <si>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</si>
  <si>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</si>
  <si>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</si>
  <si>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</si>
  <si>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</si>
  <si>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</si>
  <si>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</si>
  <si>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</si>
  <si>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</si>
  <si>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</si>
  <si>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</si>
  <si>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</si>
  <si>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</si>
  <si>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</si>
  <si>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</si>
  <si>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</si>
  <si>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</si>
  <si>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</si>
  <si>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</si>
  <si>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</si>
  <si>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</si>
  <si>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</si>
  <si>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</si>
  <si>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</si>
  <si>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</si>
  <si>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</si>
  <si>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</si>
  <si>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</si>
  <si>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</si>
  <si>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</si>
  <si>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</si>
  <si>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</si>
  <si>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</si>
  <si>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</si>
  <si>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</si>
  <si>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</si>
  <si>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</si>
  <si>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</si>
  <si>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</si>
  <si>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</si>
  <si>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</si>
  <si>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</si>
  <si>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</si>
  <si>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</si>
  <si>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</si>
  <si>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</si>
  <si>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</si>
  <si>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</si>
  <si>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</si>
  <si>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</si>
  <si>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</si>
  <si>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</si>
  <si>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</si>
  <si>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</si>
  <si>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</si>
  <si>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</si>
  <si>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</si>
  <si>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</si>
  <si>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</si>
  <si>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</si>
  <si>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</si>
  <si>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</si>
  <si>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</si>
  <si>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</si>
  <si>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</si>
  <si>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</si>
  <si>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</si>
  <si>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</si>
  <si>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</si>
  <si>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</si>
  <si>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</si>
  <si>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</si>
  <si>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</si>
  <si>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</si>
  <si>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</si>
  <si>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</si>
  <si>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</si>
  <si>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</si>
  <si>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</si>
  <si>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</si>
  <si>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</si>
  <si>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</si>
  <si>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</si>
  <si>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</si>
  <si>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</si>
  <si>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</si>
  <si>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</si>
  <si>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</si>
  <si>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</si>
  <si>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</si>
  <si>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</si>
  <si>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</si>
  <si>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</si>
  <si>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</si>
  <si>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</si>
  <si>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</si>
  <si>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</si>
  <si>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</si>
  <si>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</si>
  <si>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</si>
  <si>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</si>
  <si>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</si>
  <si>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</si>
  <si>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</si>
  <si>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</si>
  <si>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</si>
  <si>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</si>
  <si>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</si>
  <si>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</si>
  <si>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</si>
  <si>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</si>
  <si>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</si>
  <si>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</si>
  <si>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</si>
  <si>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</si>
  <si>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</si>
  <si>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</si>
  <si>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</si>
  <si>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</si>
  <si>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</si>
  <si>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</si>
  <si>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</si>
  <si>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</si>
  <si>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</si>
  <si>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</si>
  <si>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</si>
  <si>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</si>
  <si>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</si>
  <si>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</si>
  <si>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</si>
  <si>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</si>
  <si>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</si>
  <si>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</si>
  <si>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</si>
  <si>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</si>
  <si>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</si>
  <si>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</si>
  <si>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</si>
  <si>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</si>
  <si>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</si>
  <si>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</si>
  <si>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</si>
  <si>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</si>
  <si>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</si>
  <si>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</si>
  <si>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</si>
  <si>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</si>
  <si>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</si>
  <si>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</si>
  <si>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</si>
  <si>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</si>
  <si>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</si>
  <si>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</si>
  <si>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</si>
  <si>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</si>
  <si>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</si>
  <si>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</si>
  <si>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</si>
  <si>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</si>
  <si>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</si>
  <si>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</si>
  <si>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</si>
  <si>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</si>
  <si>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</si>
  <si>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</si>
  <si>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</si>
  <si>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</si>
  <si>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</si>
  <si>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</si>
  <si>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</si>
  <si>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</si>
  <si>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</si>
  <si>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</si>
  <si>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</si>
  <si>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</si>
  <si>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</si>
  <si>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</si>
  <si>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</si>
  <si>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</si>
  <si>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</si>
  <si>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</si>
  <si>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</si>
  <si>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</si>
  <si>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</si>
  <si>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</si>
  <si>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</si>
  <si>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</si>
  <si>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</si>
  <si>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</si>
  <si>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</si>
  <si>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</si>
  <si>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</si>
  <si>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</si>
  <si>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</si>
  <si>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</si>
  <si>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</si>
  <si>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</si>
  <si>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</si>
  <si>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</si>
  <si>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</si>
  <si>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</si>
  <si>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</si>
  <si>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</si>
  <si>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</si>
  <si>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</si>
  <si>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</si>
  <si>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</si>
  <si>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</si>
  <si>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</si>
  <si>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</si>
  <si>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</si>
  <si>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</si>
  <si>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</si>
  <si>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</si>
  <si>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</si>
  <si>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</si>
  <si>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</si>
  <si>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</si>
  <si>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</si>
  <si>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</si>
  <si>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</si>
  <si>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</si>
  <si>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</si>
  <si>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</si>
  <si>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</si>
  <si>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</si>
  <si>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</si>
  <si>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</si>
  <si>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</si>
  <si>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</si>
  <si>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</si>
  <si>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</si>
  <si>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</si>
  <si>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</si>
  <si>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</si>
  <si>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</si>
  <si>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</si>
  <si>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</si>
  <si>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</si>
  <si>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</si>
  <si>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</si>
  <si>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</si>
  <si>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</si>
  <si>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</si>
  <si>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</si>
  <si>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</si>
  <si>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</si>
  <si>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</si>
  <si>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</si>
  <si>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</si>
  <si>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</si>
  <si>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</si>
  <si>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</si>
  <si>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</si>
  <si>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</si>
  <si>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</si>
  <si>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</si>
  <si>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</si>
  <si>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</si>
  <si>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</si>
  <si>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</si>
  <si>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</si>
  <si>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</si>
  <si>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</si>
  <si>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</si>
  <si>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</si>
  <si>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</si>
  <si>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</si>
  <si>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</si>
  <si>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</si>
  <si>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</si>
  <si>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</si>
  <si>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</si>
  <si>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</si>
  <si>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</si>
  <si>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</si>
  <si>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</si>
  <si>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</si>
  <si>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</si>
  <si>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</si>
  <si>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</si>
  <si>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</si>
  <si>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</si>
  <si>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</si>
  <si>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</si>
  <si>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</si>
  <si>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</si>
  <si>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</si>
  <si>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</si>
  <si>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</si>
  <si>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</si>
  <si>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</si>
  <si>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</si>
  <si>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</si>
  <si>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</si>
  <si>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</si>
  <si>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</si>
  <si>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</si>
  <si>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</si>
  <si>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</si>
  <si>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</si>
  <si>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</si>
  <si>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</si>
  <si>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</si>
  <si>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</si>
  <si>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</si>
  <si>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</si>
  <si>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</si>
  <si>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</si>
  <si>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</si>
  <si>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</si>
  <si>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</si>
  <si>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</si>
  <si>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</si>
  <si>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</si>
  <si>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</si>
  <si>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</si>
  <si>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</si>
  <si>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</si>
  <si>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</si>
  <si>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</si>
  <si>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</si>
  <si>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</si>
  <si>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</si>
  <si>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</si>
  <si>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</si>
  <si>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</si>
  <si>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</si>
  <si>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</si>
  <si>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</si>
  <si>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</si>
  <si>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</si>
  <si>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</si>
  <si>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</si>
  <si>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</si>
  <si>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</si>
  <si>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</si>
  <si>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</si>
  <si>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</si>
  <si>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</si>
  <si>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</si>
  <si>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</si>
  <si>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</si>
  <si>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</si>
  <si>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</si>
  <si>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</si>
  <si>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</si>
  <si>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</si>
  <si>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</si>
  <si>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</si>
  <si>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</si>
  <si>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</si>
  <si>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</si>
  <si>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</si>
  <si>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</si>
  <si>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</si>
  <si>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</si>
  <si>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</si>
  <si>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</si>
  <si>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</si>
  <si>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</si>
  <si>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</si>
  <si>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</si>
  <si>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</si>
  <si>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</si>
  <si>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</si>
  <si>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</si>
  <si>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</si>
  <si>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</si>
  <si>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</si>
  <si>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</si>
  <si>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</si>
  <si>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</si>
  <si>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</si>
  <si>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</si>
  <si>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</si>
  <si>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</si>
  <si>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</si>
  <si>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</si>
  <si>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</si>
  <si>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</si>
  <si>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</si>
  <si>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</si>
  <si>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</si>
  <si>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</si>
  <si>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</si>
  <si>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</si>
  <si>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</si>
  <si>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</si>
  <si>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</si>
  <si>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</si>
  <si>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</si>
  <si>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</si>
  <si>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</si>
  <si>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</si>
  <si>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</si>
  <si>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</si>
  <si>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</si>
  <si>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</si>
  <si>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</si>
  <si>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</si>
  <si>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</si>
  <si>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</si>
  <si>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</si>
  <si>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</si>
  <si>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</si>
  <si>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</si>
  <si>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</si>
  <si>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</si>
  <si>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</si>
  <si>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</si>
  <si>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</si>
  <si>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</si>
  <si>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</si>
  <si>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</si>
  <si>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</si>
  <si>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</si>
  <si>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</si>
  <si>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</si>
  <si>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</si>
  <si>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</si>
  <si>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</si>
  <si>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</si>
  <si>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</si>
  <si>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</si>
  <si>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</si>
  <si>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</si>
  <si>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</si>
  <si>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</si>
  <si>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</si>
  <si>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</si>
  <si>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</si>
  <si>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</si>
  <si>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</si>
  <si>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</si>
  <si>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</si>
  <si>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</si>
  <si>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</si>
  <si>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</si>
  <si>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</si>
  <si>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</si>
  <si>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</si>
  <si>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</si>
  <si>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</si>
  <si>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</si>
  <si>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</si>
  <si>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</si>
  <si>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</si>
  <si>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</si>
  <si>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</si>
  <si>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</si>
  <si>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</si>
  <si>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</si>
  <si>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</si>
  <si>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</si>
  <si>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</si>
  <si>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</si>
  <si>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</si>
  <si>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</si>
  <si>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</si>
  <si>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</si>
  <si>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</si>
  <si>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</si>
  <si>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</si>
  <si>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</si>
  <si>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</si>
  <si>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</si>
  <si>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</si>
  <si>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</si>
  <si>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</si>
  <si>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</si>
  <si>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</si>
  <si>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</si>
  <si>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</si>
  <si>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</si>
  <si>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</si>
  <si>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</si>
  <si>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</si>
  <si>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</si>
  <si>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</si>
  <si>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</si>
  <si>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</si>
  <si>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</si>
  <si>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</si>
  <si>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</si>
  <si>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</si>
  <si>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</si>
  <si>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</si>
  <si>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</si>
  <si>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</si>
  <si>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</si>
  <si>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</si>
  <si>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</si>
  <si>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</si>
  <si>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</si>
  <si>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</si>
  <si>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</si>
  <si>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</si>
  <si>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</si>
  <si>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</si>
  <si>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</si>
  <si>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</si>
  <si>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</si>
  <si>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</si>
  <si>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</si>
  <si>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</si>
  <si>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</si>
  <si>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</si>
  <si>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</si>
  <si>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</si>
  <si>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</si>
  <si>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</si>
  <si>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</si>
  <si>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</si>
  <si>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</si>
  <si>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</si>
  <si>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</si>
  <si>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</si>
  <si>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</si>
  <si>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</si>
  <si>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</si>
  <si>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</si>
  <si>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</si>
  <si>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</si>
  <si>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</si>
  <si>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</si>
  <si>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</si>
  <si>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</si>
  <si>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</si>
  <si>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</si>
  <si>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</si>
  <si>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</si>
  <si>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</si>
  <si>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</si>
  <si>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</si>
  <si>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</si>
  <si>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</si>
  <si>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</si>
  <si>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</si>
  <si>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</si>
  <si>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</si>
  <si>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</si>
  <si>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</si>
  <si>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</si>
  <si>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</si>
  <si>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</si>
  <si>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</si>
  <si>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</si>
  <si>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</si>
  <si>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</si>
  <si>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</si>
  <si>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</si>
  <si>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</si>
  <si>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</si>
  <si>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</si>
  <si>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</si>
  <si>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</si>
  <si>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</si>
  <si>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</si>
  <si>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</si>
  <si>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</si>
  <si>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</si>
  <si>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</si>
  <si>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</si>
  <si>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</si>
  <si>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</si>
  <si>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</si>
  <si>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</si>
  <si>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</si>
  <si>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</si>
  <si>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</si>
  <si>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</si>
  <si>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</si>
  <si>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</si>
  <si>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</si>
  <si>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</si>
  <si>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</si>
  <si>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</si>
  <si>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</si>
  <si>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</si>
  <si>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</si>
  <si>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</si>
  <si>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</si>
  <si>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</si>
  <si>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</si>
  <si>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</si>
  <si>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</si>
  <si>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</si>
  <si>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</si>
  <si>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</si>
  <si>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</si>
  <si>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</si>
  <si>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</si>
  <si>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</si>
  <si>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</si>
  <si>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</si>
  <si>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</si>
  <si>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</si>
  <si>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</si>
  <si>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</si>
  <si>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</si>
  <si>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</si>
  <si>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</si>
  <si>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</si>
  <si>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</si>
  <si>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</si>
  <si>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</si>
  <si>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</si>
  <si>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</si>
  <si>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</si>
  <si>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</si>
  <si>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</si>
  <si>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</si>
  <si>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</si>
  <si>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</si>
  <si>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</si>
  <si>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</si>
  <si>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</si>
  <si>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</si>
  <si>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</si>
  <si>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</si>
  <si>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</si>
  <si>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</si>
  <si>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</si>
  <si>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</si>
  <si>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</si>
  <si>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</si>
  <si>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</si>
  <si>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</si>
  <si>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</si>
  <si>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</si>
  <si>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</si>
  <si>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</si>
  <si>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</si>
  <si>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</si>
  <si>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</si>
  <si>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</si>
  <si>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</si>
  <si>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</si>
  <si>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</si>
  <si>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</si>
  <si>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</si>
  <si>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</si>
  <si>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</si>
  <si>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</si>
  <si>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</si>
  <si>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</si>
  <si>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</si>
  <si>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</si>
  <si>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</si>
  <si>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</si>
  <si>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</si>
  <si>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</si>
  <si>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</si>
  <si>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</si>
  <si>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</si>
  <si>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</si>
  <si>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</si>
  <si>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</si>
  <si>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</si>
  <si>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</si>
  <si>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</si>
  <si>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</si>
  <si>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</si>
  <si>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</si>
  <si>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</si>
  <si>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</si>
  <si>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</si>
  <si>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</si>
  <si>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</si>
  <si>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</si>
  <si>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</si>
  <si>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</si>
  <si>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</si>
  <si>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</si>
  <si>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</si>
  <si>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</si>
  <si>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</si>
  <si>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</si>
  <si>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</si>
  <si>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</si>
  <si>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</si>
  <si>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</si>
  <si>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</si>
  <si>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</si>
  <si>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</si>
  <si>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</si>
  <si>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</si>
  <si>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</si>
  <si>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</si>
  <si>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</si>
  <si>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</si>
  <si>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</si>
  <si>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</si>
  <si>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</si>
  <si>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</si>
  <si>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</si>
  <si>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</si>
  <si>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</si>
  <si>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</si>
  <si>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</si>
  <si>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</si>
  <si>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</si>
  <si>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</si>
  <si>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</si>
  <si>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</si>
  <si>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</si>
  <si>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</si>
  <si>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</si>
  <si>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</si>
  <si>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</si>
  <si>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</si>
  <si>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</si>
  <si>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</si>
  <si>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</si>
  <si>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</si>
  <si>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</si>
  <si>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</si>
  <si>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</si>
  <si>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</si>
  <si>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</si>
  <si>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</si>
  <si>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</si>
  <si>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</si>
  <si>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</si>
  <si>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</si>
  <si>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</si>
  <si>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</si>
  <si>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</si>
  <si>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</si>
  <si>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</si>
  <si>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</si>
  <si>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</si>
  <si>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</si>
  <si>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</si>
  <si>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</si>
  <si>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</si>
  <si>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</si>
  <si>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</si>
  <si>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</si>
  <si>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</si>
  <si>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</si>
  <si>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</si>
  <si>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</si>
  <si>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</si>
  <si>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</si>
  <si>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</si>
  <si>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</si>
  <si>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</si>
  <si>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</si>
  <si>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</si>
  <si>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</si>
  <si>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</si>
  <si>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</si>
  <si>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</si>
  <si>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</si>
  <si>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</si>
  <si>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</si>
  <si>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</si>
  <si>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</si>
  <si>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</si>
  <si>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</si>
  <si>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</si>
  <si>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</si>
  <si>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</si>
  <si>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</si>
  <si>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</si>
  <si>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</si>
  <si>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</si>
  <si>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</si>
  <si>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</si>
  <si>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</si>
  <si>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</si>
  <si>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</si>
  <si>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</si>
  <si>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</si>
  <si>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</si>
  <si>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</si>
  <si>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</si>
  <si>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</si>
  <si>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</si>
  <si>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</si>
  <si>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</si>
  <si>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</si>
  <si>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</si>
  <si>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</si>
  <si>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</si>
  <si>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</si>
  <si>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</si>
  <si>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</si>
  <si>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</si>
  <si>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</si>
  <si>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</si>
  <si>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</si>
  <si>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</si>
  <si>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</si>
  <si>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</si>
  <si>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</si>
  <si>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</si>
  <si>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</si>
  <si>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</si>
  <si>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</si>
  <si>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</si>
  <si>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</si>
  <si>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</si>
  <si>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</si>
  <si>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</si>
  <si>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</si>
  <si>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</si>
  <si>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</si>
  <si>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</si>
  <si>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</si>
  <si>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</si>
  <si>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</si>
  <si>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</si>
  <si>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</si>
  <si>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</si>
  <si>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</si>
  <si>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</si>
  <si>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</si>
  <si>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</si>
  <si>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</si>
  <si>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</si>
  <si>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</si>
  <si>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</si>
  <si>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</si>
  <si>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</si>
  <si>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</si>
  <si>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</si>
  <si>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</si>
  <si>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</si>
  <si>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</si>
  <si>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</si>
  <si>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</si>
  <si>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</si>
  <si>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</si>
  <si>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</si>
  <si>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</si>
  <si>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</si>
  <si>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</si>
  <si>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</si>
  <si>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</si>
  <si>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</si>
  <si>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</si>
  <si>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</si>
  <si>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</si>
  <si>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</si>
  <si>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</si>
  <si>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</si>
  <si>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</si>
  <si>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</si>
  <si>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</si>
  <si>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</si>
  <si>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</si>
  <si>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</si>
  <si>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</si>
  <si>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</si>
  <si>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</si>
  <si>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</si>
  <si>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</si>
  <si>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</si>
  <si>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</si>
  <si>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</si>
  <si>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</si>
  <si>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</si>
  <si>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</si>
  <si>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</si>
  <si>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</si>
  <si>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</si>
  <si>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</si>
  <si>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</si>
  <si>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</si>
  <si>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</si>
  <si>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</si>
  <si>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</si>
  <si>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</si>
  <si>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</si>
  <si>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</si>
  <si>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</si>
  <si>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</si>
  <si>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</si>
  <si>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</si>
  <si>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</si>
  <si>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</si>
  <si>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</si>
  <si>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</si>
  <si>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</si>
  <si>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</si>
  <si>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</si>
  <si>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</si>
  <si>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</si>
  <si>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</si>
  <si>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</si>
  <si>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</si>
  <si>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</si>
  <si>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</si>
  <si>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</si>
  <si>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</si>
  <si>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</si>
  <si>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</si>
  <si>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</si>
  <si>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</si>
  <si>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</si>
  <si>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</si>
  <si>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</si>
  <si>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</si>
  <si>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</si>
  <si>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</si>
  <si>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</si>
  <si>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</si>
  <si>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</si>
  <si>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</si>
  <si>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</si>
  <si>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</si>
  <si>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</si>
  <si>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</si>
  <si>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</si>
  <si>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</si>
  <si>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</si>
  <si>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</si>
  <si>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</si>
  <si>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</si>
  <si>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</si>
  <si>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</si>
  <si>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</si>
  <si>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</si>
  <si>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</si>
  <si>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</si>
  <si>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</si>
  <si>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</si>
  <si>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</si>
  <si>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</si>
  <si>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</si>
  <si>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</si>
  <si>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</si>
  <si>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</si>
  <si>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</si>
  <si>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</si>
  <si>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</si>
  <si>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</si>
  <si>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</si>
  <si>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</si>
  <si>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</si>
  <si>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</si>
  <si>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</si>
  <si>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</si>
  <si>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</si>
  <si>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</si>
  <si>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</si>
  <si>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</si>
  <si>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</si>
  <si>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</si>
  <si>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</si>
  <si>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</si>
  <si>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</si>
  <si>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</si>
  <si>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</si>
  <si>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</si>
  <si>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</si>
  <si>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</si>
  <si>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</si>
  <si>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</si>
  <si>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</si>
  <si>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</si>
  <si>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</si>
  <si>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</si>
  <si>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</si>
  <si>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</si>
  <si>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</si>
  <si>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</si>
  <si>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</si>
  <si>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</si>
  <si>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</si>
  <si>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</si>
  <si>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</si>
  <si>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</si>
  <si>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</si>
  <si>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</si>
  <si>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</si>
  <si>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</si>
  <si>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</si>
  <si>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</si>
  <si>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</si>
  <si>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</si>
  <si>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</si>
  <si>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</si>
  <si>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</si>
  <si>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</si>
  <si>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</si>
  <si>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</si>
  <si>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</si>
  <si>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</si>
  <si>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</si>
  <si>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</si>
  <si>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</si>
  <si>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</si>
  <si>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</si>
  <si>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</si>
  <si>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</si>
  <si>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</si>
  <si>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</si>
  <si>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</si>
  <si>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</si>
  <si>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</si>
  <si>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</si>
  <si>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</si>
  <si>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</si>
  <si>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</si>
  <si>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</si>
  <si>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</si>
  <si>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</si>
  <si>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</si>
  <si>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</si>
  <si>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</si>
  <si>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</si>
  <si>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</si>
  <si>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</si>
  <si>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</si>
  <si>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</si>
  <si>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</si>
  <si>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</si>
  <si>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</si>
  <si>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</si>
  <si>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</si>
  <si>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</si>
  <si>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</si>
  <si>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</si>
  <si>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</si>
  <si>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</si>
  <si>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</si>
  <si>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</si>
  <si>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</si>
  <si>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</si>
  <si>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</si>
  <si>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</si>
  <si>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</si>
  <si>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</si>
  <si>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</si>
  <si>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</si>
  <si>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</si>
  <si>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</si>
  <si>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</si>
  <si>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</si>
  <si>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</si>
  <si>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</si>
  <si>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</si>
  <si>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</si>
  <si>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</si>
  <si>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</si>
  <si>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</si>
  <si>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</si>
  <si>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</si>
  <si>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</si>
  <si>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</si>
  <si>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</si>
  <si>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</si>
  <si>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</si>
  <si>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</si>
  <si>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</si>
  <si>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</si>
  <si>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</si>
  <si>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</si>
  <si>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</si>
  <si>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</si>
  <si>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</si>
  <si>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</si>
  <si>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</si>
  <si>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</si>
  <si>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</si>
  <si>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</si>
  <si>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</si>
  <si>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</si>
  <si>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</si>
  <si>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</si>
  <si>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</si>
  <si>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</si>
  <si>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</si>
  <si>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</si>
  <si>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</si>
  <si>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</si>
  <si>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</si>
  <si>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</si>
  <si>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</si>
  <si>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</si>
  <si>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</si>
  <si>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</si>
  <si>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</si>
  <si>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</si>
  <si>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</si>
  <si>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</si>
  <si>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</si>
  <si>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</si>
  <si>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</si>
  <si>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</si>
  <si>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</si>
  <si>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</si>
  <si>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</si>
  <si>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</si>
  <si>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</si>
  <si>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</si>
  <si>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</si>
  <si>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</si>
  <si>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</si>
  <si>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</si>
  <si>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</si>
  <si>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</si>
  <si>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</si>
  <si>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</si>
  <si>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</si>
  <si>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</si>
  <si>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</si>
  <si>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</si>
  <si>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</si>
  <si>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</si>
  <si>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</si>
  <si>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</si>
  <si>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</si>
  <si>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</si>
  <si>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</si>
  <si>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</si>
  <si>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</si>
  <si>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</si>
  <si>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</si>
  <si>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</si>
  <si>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</si>
  <si>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</si>
  <si>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</si>
  <si>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</si>
  <si>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</si>
  <si>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</si>
  <si>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</si>
  <si>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</si>
  <si>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</si>
  <si>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</si>
  <si>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</si>
  <si>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</si>
  <si>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</si>
  <si>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</si>
  <si>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</si>
  <si>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</si>
  <si>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</si>
  <si>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</si>
  <si>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</si>
  <si>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</si>
  <si>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</si>
  <si>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</si>
  <si>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</si>
  <si>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</si>
  <si>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</si>
  <si>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</si>
  <si>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</si>
  <si>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</si>
  <si>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</si>
  <si>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</si>
  <si>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</si>
  <si>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</si>
  <si>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</si>
  <si>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</si>
  <si>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</si>
  <si>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</si>
  <si>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</si>
  <si>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</si>
  <si>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</si>
  <si>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</si>
  <si>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</si>
  <si>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</si>
  <si>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</si>
  <si>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</si>
  <si>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</si>
  <si>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</si>
  <si>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</si>
  <si>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</si>
  <si>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</si>
  <si>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</si>
  <si>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</si>
  <si>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</si>
  <si>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</si>
  <si>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</si>
  <si>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</si>
  <si>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</si>
  <si>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</si>
  <si>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</si>
  <si>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</si>
  <si>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</si>
  <si>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</si>
  <si>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</si>
  <si>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</si>
  <si>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</si>
  <si>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</si>
  <si>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</si>
  <si>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</si>
  <si>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</si>
  <si>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</si>
  <si>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</si>
  <si>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</si>
  <si>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</si>
  <si>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</si>
  <si>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</si>
  <si>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</si>
  <si>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</si>
  <si>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</si>
  <si>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</si>
  <si>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</si>
  <si>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</si>
  <si>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</si>
  <si>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</si>
  <si>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</si>
  <si>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</si>
  <si>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</si>
  <si>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</si>
  <si>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</si>
  <si>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</si>
  <si>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</si>
  <si>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</si>
  <si>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</si>
  <si>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</si>
  <si>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</si>
  <si>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</si>
  <si>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</si>
  <si>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</si>
  <si>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</si>
  <si>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</si>
  <si>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</si>
  <si>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</si>
  <si>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</si>
  <si>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</si>
  <si>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</si>
  <si>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</si>
  <si>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</si>
  <si>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</si>
  <si>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</si>
  <si>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</si>
  <si>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</si>
  <si>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</si>
  <si>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</si>
  <si>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</si>
  <si>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</si>
  <si>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</si>
  <si>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</si>
  <si>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</si>
  <si>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</si>
  <si>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</si>
  <si>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</si>
  <si>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</si>
  <si>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</si>
  <si>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</si>
  <si>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</si>
  <si>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</si>
  <si>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</si>
  <si>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</si>
  <si>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</si>
  <si>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</si>
  <si>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</si>
  <si>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</si>
  <si>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</si>
  <si>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</si>
  <si>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</si>
  <si>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</si>
  <si>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</si>
  <si>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</si>
  <si>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</si>
  <si>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</si>
  <si>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</si>
  <si>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</si>
  <si>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</si>
  <si>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</si>
  <si>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</si>
  <si>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</si>
  <si>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</si>
  <si>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</si>
  <si>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</si>
  <si>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</si>
  <si>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</si>
  <si>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</si>
  <si>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</si>
  <si>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</si>
  <si>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</si>
  <si>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</si>
  <si>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</si>
  <si>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</si>
  <si>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</si>
  <si>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</si>
  <si>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</si>
  <si>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</si>
  <si>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</si>
  <si>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</si>
  <si>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</si>
  <si>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</si>
  <si>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</si>
  <si>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</si>
  <si>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</si>
  <si>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</si>
  <si>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</si>
  <si>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</si>
  <si>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</si>
  <si>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</si>
  <si>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</si>
  <si>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</si>
  <si>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</si>
  <si>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</si>
  <si>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</si>
  <si>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</si>
  <si>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</si>
  <si>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</si>
  <si>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</si>
  <si>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</si>
  <si>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</si>
  <si>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</si>
  <si>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</si>
  <si>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</si>
  <si>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</si>
  <si>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</si>
  <si>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</si>
  <si>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</si>
  <si>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</si>
  <si>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</si>
  <si>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</si>
  <si>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</si>
  <si>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</si>
  <si>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</si>
  <si>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</si>
  <si>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</si>
  <si>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</si>
  <si>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</si>
  <si>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</si>
  <si>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</si>
  <si>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</si>
  <si>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</si>
  <si>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</si>
  <si>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</si>
  <si>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</si>
  <si>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</si>
  <si>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</si>
  <si>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</si>
  <si>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</si>
  <si>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</si>
  <si>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</si>
  <si>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</si>
  <si>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</si>
  <si>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</si>
  <si>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</si>
  <si>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</si>
  <si>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</si>
  <si>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</si>
  <si>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</si>
  <si>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</si>
  <si>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</si>
  <si>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</si>
  <si>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</si>
  <si>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</si>
  <si>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</si>
  <si>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</si>
  <si>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</si>
  <si>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</si>
  <si>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</si>
  <si>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</si>
  <si>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</si>
  <si>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</si>
  <si>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</si>
  <si>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</si>
  <si>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</si>
  <si>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</si>
  <si>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</si>
  <si>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</si>
  <si>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</si>
  <si>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</si>
  <si>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</si>
  <si>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</si>
  <si>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</si>
  <si>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</si>
  <si>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</si>
  <si>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</si>
  <si>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</si>
  <si>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</si>
  <si>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</si>
  <si>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</si>
  <si>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</si>
  <si>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</si>
  <si>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</si>
  <si>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</si>
  <si>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</si>
  <si>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</si>
  <si>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</si>
  <si>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</si>
  <si>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</si>
  <si>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</si>
  <si>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</si>
  <si>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</si>
  <si>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</si>
  <si>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</si>
  <si>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</si>
  <si>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</si>
  <si>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</si>
  <si>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</si>
  <si>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</si>
  <si>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</si>
  <si>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</si>
  <si>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</si>
  <si>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</si>
  <si>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</si>
  <si>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</si>
  <si>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</si>
  <si>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</si>
  <si>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</si>
  <si>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</si>
  <si>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</si>
  <si>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</si>
  <si>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</si>
  <si>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</si>
  <si>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</si>
  <si>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</si>
  <si>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</si>
  <si>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</si>
  <si>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</si>
  <si>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</si>
  <si>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</si>
  <si>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</si>
  <si>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</si>
  <si>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</si>
  <si>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</si>
  <si>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</si>
  <si>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</si>
  <si>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</si>
  <si>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</si>
  <si>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</si>
  <si>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</si>
  <si>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</si>
  <si>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</si>
  <si>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</si>
  <si>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</si>
  <si>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</si>
  <si>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</si>
  <si>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</si>
  <si>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</si>
  <si>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</si>
  <si>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</si>
  <si>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</si>
  <si>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</si>
  <si>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</si>
  <si>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</si>
  <si>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</si>
  <si>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</si>
  <si>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</si>
  <si>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</si>
  <si>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</si>
  <si>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</si>
  <si>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</si>
  <si>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</si>
  <si>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</si>
  <si>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</si>
  <si>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</si>
  <si>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</si>
  <si>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</si>
  <si>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</si>
  <si>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</si>
  <si>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</si>
  <si>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</si>
  <si>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</si>
  <si>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</si>
  <si>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</si>
  <si>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</si>
  <si>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</si>
  <si>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</si>
  <si>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</si>
  <si>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</si>
  <si>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</si>
  <si>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</si>
  <si>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</si>
  <si>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</si>
  <si>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</si>
  <si>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</si>
  <si>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</si>
  <si>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</si>
  <si>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</si>
  <si>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</si>
  <si>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</si>
  <si>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</si>
  <si>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</si>
  <si>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</si>
  <si>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</si>
  <si>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</si>
  <si>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</si>
  <si>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</si>
  <si>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</si>
  <si>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</si>
  <si>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</si>
  <si>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</si>
  <si>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</si>
  <si>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</si>
  <si>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</si>
  <si>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</si>
  <si>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</si>
  <si>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</si>
  <si>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</si>
  <si>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</si>
  <si>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</si>
  <si>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</si>
  <si>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</si>
  <si>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</si>
  <si>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</si>
  <si>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</si>
  <si>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</si>
  <si>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</si>
  <si>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</si>
  <si>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</si>
  <si>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</si>
  <si>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</si>
  <si>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</si>
  <si>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</si>
  <si>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</si>
  <si>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</si>
  <si>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</si>
  <si>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</si>
  <si>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</si>
  <si>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</si>
  <si>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</si>
  <si>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</si>
  <si>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</si>
  <si>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</si>
  <si>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</si>
  <si>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</si>
  <si>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</si>
  <si>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</si>
  <si>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</si>
  <si>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</si>
  <si>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</si>
  <si>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</si>
  <si>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</si>
  <si>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</si>
  <si>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</si>
  <si>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</si>
  <si>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</si>
  <si>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</si>
  <si>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</si>
  <si>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</si>
  <si>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</si>
  <si>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</si>
  <si>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</si>
  <si>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</si>
  <si>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</si>
  <si>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</si>
  <si>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</si>
  <si>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</si>
  <si>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</si>
  <si>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</si>
  <si>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</si>
  <si>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</si>
  <si>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</si>
  <si>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</si>
  <si>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</si>
  <si>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</si>
  <si>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</si>
  <si>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</si>
  <si>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</si>
  <si>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</si>
  <si>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</si>
  <si>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</si>
  <si>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</si>
  <si>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</si>
  <si>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</si>
  <si>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</si>
  <si>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</si>
  <si>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</si>
  <si>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</si>
  <si>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</si>
  <si>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</si>
  <si>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</si>
  <si>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</si>
  <si>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</si>
  <si>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</si>
  <si>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</si>
  <si>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</si>
  <si>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</si>
  <si>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</si>
  <si>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</si>
  <si>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</si>
  <si>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</si>
  <si>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</si>
  <si>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</si>
  <si>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</si>
  <si>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</si>
  <si>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</si>
  <si>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</si>
  <si>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</si>
  <si>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</si>
  <si>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</si>
  <si>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</si>
  <si>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</si>
  <si>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</si>
  <si>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</si>
  <si>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</si>
  <si>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</si>
  <si>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</si>
  <si>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</si>
  <si>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</si>
  <si>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</si>
  <si>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</si>
  <si>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</si>
  <si>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</si>
  <si>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</si>
  <si>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</si>
  <si>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</si>
  <si>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</si>
  <si>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</si>
  <si>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</si>
  <si>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</si>
  <si>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</si>
  <si>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</si>
  <si>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</si>
  <si>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</si>
  <si>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</si>
  <si>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</si>
  <si>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</si>
  <si>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</si>
  <si>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</si>
  <si>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</si>
  <si>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</si>
  <si>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</si>
  <si>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</si>
  <si>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</si>
  <si>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</si>
  <si>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</si>
  <si>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</si>
  <si>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</si>
  <si>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</si>
  <si>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</si>
  <si>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</si>
  <si>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</si>
  <si>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</si>
  <si>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</si>
  <si>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</si>
  <si>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</si>
  <si>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</si>
  <si>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</si>
  <si>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</si>
  <si>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</si>
  <si>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</si>
  <si>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</si>
  <si>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</si>
  <si>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</si>
  <si>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</si>
  <si>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</si>
  <si>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</si>
  <si>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</si>
  <si>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</si>
  <si>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</si>
  <si>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</si>
  <si>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</si>
  <si>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</si>
  <si>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</si>
  <si>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</si>
  <si>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</si>
  <si>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</si>
  <si>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</si>
  <si>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</si>
  <si>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</si>
  <si>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</si>
  <si>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</si>
  <si>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</si>
  <si>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</si>
  <si>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</si>
  <si>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</si>
  <si>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</si>
  <si>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</si>
  <si>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</si>
  <si>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</si>
  <si>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</si>
  <si>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</si>
  <si>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</si>
  <si>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</si>
  <si>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</si>
  <si>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</si>
  <si>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</si>
  <si>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</si>
  <si>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</si>
  <si>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</si>
  <si>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</si>
  <si>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</si>
  <si>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</si>
  <si>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</si>
  <si>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</si>
  <si>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</si>
  <si>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</si>
  <si>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</si>
  <si>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</si>
  <si>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</si>
  <si>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</si>
  <si>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</si>
  <si>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</si>
  <si>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</si>
  <si>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</si>
  <si>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</si>
  <si>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</si>
  <si>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</si>
  <si>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</si>
  <si>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</si>
  <si>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</si>
  <si>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</si>
  <si>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</si>
  <si>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</si>
  <si>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</si>
  <si>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</si>
  <si>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</si>
  <si>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</si>
  <si>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</si>
  <si>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</si>
  <si>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</si>
  <si>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</si>
  <si>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</si>
  <si>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</si>
  <si>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</si>
  <si>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</si>
  <si>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</si>
  <si>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</si>
  <si>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</si>
  <si>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</si>
  <si>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</si>
  <si>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</si>
  <si>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</si>
  <si>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</si>
  <si>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</si>
  <si>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</si>
  <si>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</si>
  <si>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</si>
  <si>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</si>
  <si>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</si>
  <si>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</si>
  <si>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</si>
  <si>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</si>
  <si>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</si>
  <si>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</si>
  <si>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</si>
  <si>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</si>
  <si>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</si>
  <si>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</si>
  <si>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</si>
  <si>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</si>
  <si>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</si>
  <si>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</si>
  <si>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</si>
  <si>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</si>
  <si>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</si>
  <si>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</si>
  <si>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</si>
  <si>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</si>
  <si>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</si>
  <si>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</si>
  <si>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</si>
  <si>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</si>
  <si>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</si>
  <si>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</si>
  <si>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</si>
  <si>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</si>
  <si>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</si>
  <si>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</si>
  <si>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</si>
  <si>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</si>
  <si>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</si>
  <si>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</si>
  <si>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</si>
  <si>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</si>
  <si>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</si>
  <si>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</si>
  <si>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</si>
  <si>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</si>
  <si>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</si>
  <si>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</si>
  <si>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</si>
  <si>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</si>
  <si>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</si>
  <si>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</si>
  <si>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</si>
  <si>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</si>
  <si>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</si>
  <si>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</si>
  <si>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</si>
  <si>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</si>
  <si>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</si>
  <si>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</si>
  <si>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</si>
  <si>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</si>
  <si>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</si>
  <si>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</si>
  <si>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</si>
  <si>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</si>
  <si>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</si>
  <si>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</si>
  <si>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</si>
  <si>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</si>
  <si>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</si>
  <si>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</si>
  <si>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</si>
  <si>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</si>
  <si>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</si>
  <si>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</si>
  <si>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</si>
  <si>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</si>
  <si>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</si>
  <si>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</si>
  <si>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</si>
  <si>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</si>
  <si>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</si>
  <si>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</si>
  <si>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</si>
  <si>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</si>
  <si>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</si>
  <si>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</si>
  <si>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</si>
  <si>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</si>
  <si>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</si>
  <si>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</si>
  <si>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</si>
  <si>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</si>
  <si>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</si>
  <si>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</si>
  <si>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</si>
  <si>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</si>
  <si>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</si>
  <si>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</si>
  <si>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</si>
  <si>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</si>
  <si>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</si>
  <si>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</si>
  <si>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</si>
  <si>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</si>
  <si>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</si>
  <si>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</si>
  <si>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</si>
  <si>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</si>
  <si>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</si>
  <si>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</si>
  <si>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</si>
  <si>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</si>
  <si>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</si>
  <si>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</si>
  <si>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</si>
  <si>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</si>
  <si>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</si>
  <si>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</si>
  <si>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</si>
  <si>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</si>
  <si>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</si>
  <si>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</si>
  <si>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</si>
  <si>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</si>
  <si>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</si>
  <si>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</si>
  <si>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</si>
  <si>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</si>
  <si>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</si>
  <si>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</si>
  <si>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</si>
  <si>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</si>
  <si>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</si>
  <si>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</si>
  <si>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</si>
  <si>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</si>
  <si>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</si>
  <si>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</si>
  <si>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</si>
  <si>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</si>
  <si>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</si>
  <si>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</si>
  <si>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</si>
  <si>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</si>
  <si>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</si>
  <si>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</si>
  <si>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</si>
  <si>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</si>
  <si>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</si>
  <si>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</si>
  <si>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</si>
  <si>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</si>
  <si>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</si>
  <si>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</si>
  <si>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</si>
  <si>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</si>
  <si>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</si>
  <si>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</si>
  <si>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</si>
  <si>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</si>
  <si>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</si>
  <si>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</si>
  <si>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</si>
  <si>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</si>
  <si>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</si>
  <si>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</si>
  <si>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</si>
  <si>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</si>
  <si>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</si>
  <si>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</si>
  <si>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</si>
  <si>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</si>
  <si>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</si>
  <si>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</si>
  <si>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</si>
  <si>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</si>
  <si>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</si>
  <si>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</si>
  <si>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</si>
  <si>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</si>
  <si>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</si>
  <si>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</si>
  <si>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</si>
  <si>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</si>
  <si>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</si>
  <si>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</si>
  <si>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</si>
  <si>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</si>
  <si>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</si>
  <si>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</si>
  <si>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</si>
  <si>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</si>
  <si>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</si>
  <si>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</si>
  <si>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</si>
  <si>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</si>
  <si>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</si>
  <si>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</si>
  <si>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</si>
  <si>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</si>
  <si>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</si>
  <si>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</si>
  <si>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</si>
  <si>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</si>
  <si>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</si>
  <si>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</si>
  <si>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</si>
  <si>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</si>
  <si>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</si>
  <si>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</si>
  <si>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</si>
  <si>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</si>
  <si>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</si>
  <si>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</si>
  <si>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</si>
  <si>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</si>
  <si>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</si>
  <si>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</si>
  <si>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</si>
  <si>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</si>
  <si>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</si>
  <si>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</si>
  <si>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</si>
  <si>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</si>
  <si>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</si>
  <si>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</si>
  <si>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</si>
  <si>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</si>
  <si>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</si>
  <si>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</si>
  <si>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</si>
  <si>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</si>
  <si>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</si>
  <si>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</si>
  <si>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</si>
  <si>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</si>
  <si>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</si>
  <si>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</si>
  <si>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</si>
  <si>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</si>
  <si>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</si>
  <si>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</si>
  <si>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</si>
  <si>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</si>
  <si>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</si>
  <si>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</si>
  <si>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</si>
  <si>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</si>
  <si>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</si>
  <si>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</si>
  <si>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</si>
  <si>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</si>
  <si>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</si>
  <si>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</si>
  <si>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</si>
  <si>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</si>
  <si>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</si>
  <si>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</si>
  <si>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</si>
  <si>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</si>
  <si>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</si>
  <si>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</si>
  <si>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</si>
  <si>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</si>
  <si>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</si>
  <si>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</si>
  <si>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</si>
  <si>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</si>
  <si>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</si>
  <si>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</si>
  <si>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</si>
  <si>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</si>
  <si>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</si>
  <si>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</si>
  <si>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</si>
  <si>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</si>
  <si>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</si>
  <si>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</si>
  <si>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</si>
  <si>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</si>
  <si>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</si>
  <si>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</si>
  <si>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</si>
  <si>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</si>
  <si>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</si>
  <si>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</si>
  <si>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</si>
  <si>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</si>
  <si>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</si>
  <si>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</si>
  <si>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</si>
  <si>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</si>
  <si>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</si>
  <si>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</si>
  <si>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</si>
  <si>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</si>
  <si>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</si>
  <si>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</si>
  <si>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</si>
  <si>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</si>
  <si>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</si>
  <si>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</si>
  <si>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</si>
  <si>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</si>
  <si>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</si>
  <si>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</si>
  <si>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</si>
  <si>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</si>
  <si>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</si>
  <si>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</si>
  <si>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</si>
  <si>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</si>
  <si>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</si>
  <si>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</si>
  <si>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</si>
  <si>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</si>
  <si>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</si>
  <si>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</si>
  <si>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</si>
  <si>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</si>
  <si>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</si>
  <si>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</si>
  <si>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</si>
  <si>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</si>
  <si>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</si>
  <si>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</si>
  <si>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</si>
  <si>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</si>
  <si>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</si>
  <si>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</si>
  <si>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</si>
  <si>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</si>
  <si>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</si>
  <si>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</si>
  <si>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</si>
  <si>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</si>
  <si>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</si>
  <si>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</si>
  <si>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</si>
  <si>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</si>
  <si>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</si>
  <si>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</si>
  <si>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</si>
  <si>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</si>
  <si>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</si>
  <si>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</si>
  <si>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</si>
  <si>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</si>
  <si>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</si>
  <si>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</si>
  <si>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</si>
  <si>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</si>
  <si>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</si>
  <si>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</si>
  <si>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</si>
  <si>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</si>
  <si>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</si>
  <si>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</si>
  <si>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</si>
  <si>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</si>
  <si>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</si>
  <si>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</si>
  <si>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</si>
  <si>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</si>
  <si>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</si>
  <si>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</si>
  <si>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</si>
  <si>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</si>
  <si>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</si>
  <si>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</si>
  <si>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</si>
  <si>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</si>
  <si>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</si>
  <si>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</si>
  <si>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</si>
  <si>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</si>
  <si>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</si>
  <si>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</si>
  <si>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</si>
  <si>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</si>
  <si>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</si>
  <si>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</si>
  <si>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</si>
  <si>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</si>
  <si>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</si>
  <si>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</si>
  <si>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</si>
  <si>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</si>
  <si>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</si>
  <si>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</si>
  <si>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</si>
  <si>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</si>
  <si>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</si>
  <si>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</si>
  <si>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</si>
  <si>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</si>
  <si>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</si>
  <si>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</si>
  <si>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</si>
  <si>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</si>
  <si>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</si>
  <si>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</si>
  <si>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</si>
  <si>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</si>
  <si>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</si>
  <si>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</si>
  <si>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</si>
  <si>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</si>
  <si>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</si>
  <si>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</si>
  <si>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</si>
  <si>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</si>
  <si>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</si>
  <si>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</si>
  <si>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</si>
  <si>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</si>
  <si>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</si>
  <si>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</si>
  <si>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</si>
  <si>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</si>
  <si>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</si>
  <si>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</si>
  <si>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</si>
  <si>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</si>
  <si>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</si>
  <si>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</si>
  <si>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</si>
  <si>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</si>
  <si>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</si>
  <si>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</si>
  <si>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</si>
  <si>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</si>
  <si>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</si>
  <si>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</si>
  <si>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</si>
  <si>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</si>
  <si>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</si>
  <si>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</si>
  <si>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</si>
  <si>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</si>
  <si>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</si>
  <si>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</si>
  <si>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</si>
  <si>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</si>
  <si>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</si>
  <si>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</si>
  <si>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</si>
  <si>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</si>
  <si>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</si>
  <si>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</si>
  <si>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</si>
  <si>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</si>
  <si>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</si>
  <si>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</si>
  <si>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</si>
  <si>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</si>
  <si>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</si>
  <si>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</si>
  <si>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</si>
  <si>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</si>
  <si>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</si>
  <si>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</si>
  <si>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</si>
  <si>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</si>
  <si>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</si>
  <si>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</si>
  <si>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</si>
  <si>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</si>
  <si>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</si>
  <si>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</si>
  <si>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</si>
  <si>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</si>
  <si>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</si>
  <si>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</si>
  <si>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</si>
  <si>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</si>
  <si>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</si>
  <si>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</si>
  <si>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</si>
  <si>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</si>
  <si>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</si>
  <si>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</si>
  <si>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</si>
  <si>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</si>
  <si>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</si>
  <si>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</si>
  <si>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</si>
  <si>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</si>
  <si>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</si>
  <si>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</si>
  <si>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</si>
  <si>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</si>
  <si>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</si>
  <si>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</si>
  <si>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</si>
  <si>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</si>
  <si>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</si>
  <si>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</si>
  <si>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</si>
  <si>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</si>
  <si>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</si>
  <si>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</si>
  <si>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</si>
  <si>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</si>
  <si>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</si>
  <si>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</si>
  <si>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</si>
  <si>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</si>
  <si>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</si>
  <si>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</si>
  <si>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</si>
  <si>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</si>
  <si>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</si>
  <si>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</si>
  <si>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</si>
  <si>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</si>
  <si>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</si>
  <si>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</si>
  <si>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</si>
  <si>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</si>
  <si>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</si>
  <si>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</si>
  <si>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</si>
  <si>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</si>
  <si>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</si>
  <si>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</si>
  <si>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</si>
  <si>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</si>
  <si>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</si>
  <si>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</si>
  <si>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</si>
  <si>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</si>
  <si>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</si>
  <si>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</si>
  <si>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</si>
  <si>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</si>
  <si>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</si>
  <si>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</si>
  <si>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</si>
  <si>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</si>
  <si>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</si>
  <si>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</si>
  <si>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</si>
  <si>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</si>
  <si>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</si>
  <si>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</si>
  <si>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</si>
  <si>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</si>
  <si>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</si>
  <si>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</si>
  <si>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</si>
  <si>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</si>
  <si>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</si>
  <si>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</si>
  <si>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</si>
  <si>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</si>
  <si>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</si>
  <si>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</si>
  <si>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</si>
  <si>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</si>
  <si>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</si>
  <si>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</si>
  <si>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</si>
  <si>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</si>
  <si>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</si>
  <si>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</si>
  <si>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</si>
  <si>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</si>
  <si>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</si>
  <si>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</si>
  <si>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</si>
  <si>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</si>
  <si>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</si>
  <si>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</si>
  <si>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</si>
  <si>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</si>
  <si>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</si>
  <si>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</si>
  <si>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</si>
  <si>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</si>
  <si>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</si>
  <si>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</si>
  <si>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</si>
  <si>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</si>
  <si>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</si>
  <si>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</si>
  <si>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</si>
  <si>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</si>
  <si>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</si>
  <si>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</si>
  <si>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</si>
  <si>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</si>
  <si>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</si>
  <si>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</si>
  <si>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</si>
  <si>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</si>
  <si>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</si>
  <si>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</si>
  <si>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</si>
  <si>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</si>
  <si>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</si>
  <si>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</si>
  <si>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</si>
  <si>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</si>
  <si>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</si>
  <si>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</si>
  <si>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</si>
  <si>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</si>
  <si>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</si>
  <si>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</si>
  <si>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</si>
  <si>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</si>
  <si>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</si>
  <si>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</si>
  <si>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</si>
  <si>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</si>
  <si>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</si>
  <si>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</si>
  <si>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</si>
  <si>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</si>
  <si>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</si>
  <si>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</si>
  <si>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</si>
  <si>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</si>
  <si>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</si>
  <si>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</si>
  <si>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</si>
  <si>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</si>
  <si>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</si>
  <si>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</si>
  <si>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</si>
  <si>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</si>
  <si>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</si>
  <si>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</si>
  <si>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</si>
  <si>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</si>
  <si>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</si>
  <si>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</si>
  <si>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</si>
  <si>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</si>
  <si>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</si>
  <si>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</si>
  <si>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</si>
  <si>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</si>
  <si>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</si>
  <si>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</si>
  <si>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</si>
  <si>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</si>
  <si>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</si>
  <si>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</si>
  <si>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</si>
  <si>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</si>
  <si>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</si>
  <si>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</si>
  <si>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</si>
  <si>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</si>
  <si>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</si>
  <si>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</si>
  <si>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</si>
  <si>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</si>
  <si>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</si>
  <si>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</si>
  <si>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</si>
  <si>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</si>
  <si>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</si>
  <si>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</si>
  <si>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</si>
  <si>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</si>
  <si>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</si>
  <si>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</si>
  <si>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</si>
  <si>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</si>
  <si>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</si>
  <si>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</si>
  <si>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</si>
  <si>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</si>
  <si>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</si>
  <si>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</si>
  <si>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</si>
  <si>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</si>
  <si>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</si>
  <si>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</si>
  <si>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</si>
  <si>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</si>
  <si>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</si>
  <si>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</si>
  <si>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</si>
  <si>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</si>
  <si>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</si>
  <si>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</si>
  <si>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</si>
  <si>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</si>
  <si>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</si>
  <si>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</si>
  <si>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</si>
  <si>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</si>
  <si>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</si>
  <si>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</si>
  <si>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</si>
  <si>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</si>
  <si>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</si>
  <si>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</si>
  <si>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</si>
  <si>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</si>
  <si>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</si>
  <si>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</si>
  <si>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</si>
  <si>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</si>
  <si>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</si>
  <si>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</si>
  <si>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</si>
  <si>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</si>
  <si>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</si>
  <si>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</si>
  <si>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</si>
  <si>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</si>
  <si>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</si>
  <si>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</si>
  <si>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</si>
  <si>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</si>
  <si>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</si>
  <si>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</si>
  <si>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</si>
  <si>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</si>
  <si>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</si>
  <si>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</si>
  <si>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</si>
  <si>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</si>
  <si>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</si>
  <si>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</si>
  <si>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</si>
  <si>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</si>
  <si>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</si>
  <si>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</si>
  <si>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</si>
  <si>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</si>
  <si>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</si>
  <si>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</si>
  <si>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</si>
  <si>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</si>
  <si>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</si>
  <si>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</si>
  <si>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</si>
  <si>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</si>
  <si>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</si>
  <si>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</si>
  <si>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</si>
  <si>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</si>
  <si>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</si>
  <si>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</si>
  <si>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</si>
  <si>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</si>
  <si>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</si>
  <si>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</si>
  <si>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</si>
  <si>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</si>
  <si>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</si>
  <si>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</si>
  <si>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</si>
  <si>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</si>
  <si>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</si>
  <si>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</si>
  <si>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</si>
  <si>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</si>
  <si>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</si>
  <si>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</si>
  <si>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</si>
  <si>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</si>
  <si>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</si>
  <si>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</si>
  <si>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</si>
  <si>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</si>
  <si>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</si>
  <si>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</si>
  <si>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</si>
  <si>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</si>
  <si>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</si>
  <si>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</si>
  <si>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</si>
  <si>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</si>
  <si>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</si>
  <si>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</si>
  <si>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</si>
  <si>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</si>
  <si>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</si>
  <si>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</si>
  <si>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</si>
  <si>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</si>
  <si>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</si>
  <si>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</si>
  <si>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</si>
  <si>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</si>
  <si>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</si>
  <si>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</si>
  <si>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</si>
  <si>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</si>
  <si>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</si>
  <si>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</si>
  <si>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</si>
  <si>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</si>
  <si>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</si>
  <si>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</si>
  <si>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</si>
  <si>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</si>
  <si>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</si>
  <si>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</si>
  <si>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</si>
  <si>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</si>
  <si>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</si>
  <si>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</si>
  <si>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</si>
  <si>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</si>
  <si>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</si>
  <si>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</si>
  <si>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</si>
  <si>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</si>
  <si>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</si>
  <si>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</si>
  <si>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</si>
  <si>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</si>
  <si>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</si>
  <si>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</si>
  <si>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</si>
  <si>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</si>
  <si>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</si>
  <si>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</si>
  <si>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</si>
  <si>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</si>
  <si>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</si>
  <si>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</si>
  <si>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</si>
  <si>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</si>
  <si>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</si>
  <si>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</si>
  <si>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</si>
  <si>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</si>
  <si>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</si>
  <si>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</si>
  <si>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</si>
  <si>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</si>
  <si>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</si>
  <si>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</si>
  <si>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</si>
  <si>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</si>
  <si>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</si>
  <si>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</si>
  <si>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</si>
  <si>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</si>
  <si>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</si>
  <si>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</si>
  <si>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</si>
  <si>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</si>
  <si>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</si>
  <si>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</si>
  <si>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</si>
  <si>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</si>
  <si>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</si>
  <si>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</si>
  <si>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</si>
  <si>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</si>
  <si>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</si>
  <si>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</si>
  <si>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</si>
  <si>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</si>
  <si>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</si>
  <si>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</si>
  <si>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</si>
  <si>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</si>
  <si>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</si>
  <si>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</si>
  <si>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</si>
  <si>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</si>
  <si>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</si>
  <si>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</si>
  <si>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</si>
  <si>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</si>
  <si>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</si>
  <si>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</si>
  <si>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</si>
  <si>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</si>
  <si>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</si>
  <si>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</si>
  <si>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</si>
  <si>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</si>
  <si>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</si>
  <si>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</si>
  <si>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</si>
  <si>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</si>
  <si>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</si>
  <si>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</si>
  <si>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</si>
  <si>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</si>
  <si>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</si>
  <si>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</si>
  <si>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</si>
  <si>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</si>
  <si>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</si>
  <si>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</si>
  <si>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</si>
  <si>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</si>
  <si>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</si>
  <si>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</si>
  <si>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</si>
  <si>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</si>
  <si>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</si>
  <si>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</si>
  <si>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</si>
  <si>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</si>
  <si>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</si>
  <si>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</si>
  <si>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</si>
  <si>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</si>
  <si>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</si>
  <si>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</si>
  <si>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</si>
  <si>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</si>
  <si>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</si>
  <si>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</si>
  <si>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</si>
  <si>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</si>
  <si>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</si>
  <si>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</si>
  <si>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</si>
  <si>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</si>
  <si>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</si>
  <si>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</si>
  <si>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</si>
  <si>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</si>
  <si>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</si>
  <si>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</si>
  <si>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</si>
  <si>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</si>
  <si>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</si>
  <si>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</si>
  <si>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</si>
  <si>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</si>
  <si>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</si>
  <si>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</si>
  <si>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</si>
  <si>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</si>
  <si>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</si>
  <si>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</si>
  <si>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</si>
  <si>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</si>
  <si>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</si>
  <si>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</si>
  <si>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</si>
  <si>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</si>
  <si>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</si>
  <si>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</si>
  <si>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</si>
  <si>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</si>
  <si>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</si>
  <si>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</si>
  <si>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</si>
  <si>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</si>
  <si>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</si>
  <si>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</si>
  <si>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</si>
  <si>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</si>
  <si>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</si>
  <si>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</si>
  <si>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</si>
  <si>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</si>
  <si>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</si>
  <si>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</si>
  <si>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</si>
  <si>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</si>
  <si>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</si>
  <si>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</si>
  <si>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</si>
  <si>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</si>
  <si>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</si>
  <si>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</si>
  <si>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</si>
  <si>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</si>
  <si>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</si>
  <si>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</si>
  <si>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</si>
  <si>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</si>
  <si>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</si>
  <si>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</si>
  <si>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</si>
  <si>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</si>
  <si>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</si>
  <si>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</si>
  <si>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</si>
  <si>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</si>
  <si>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</si>
  <si>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</si>
  <si>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</si>
  <si>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</si>
  <si>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</si>
  <si>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</si>
  <si>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</si>
  <si>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</si>
  <si>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</si>
  <si>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</si>
  <si>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</si>
  <si>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</si>
  <si>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</si>
  <si>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</si>
  <si>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</si>
  <si>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</si>
  <si>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</si>
  <si>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</si>
  <si>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</si>
  <si>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</si>
  <si>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</si>
  <si>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</si>
  <si>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</si>
  <si>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</si>
  <si>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</si>
  <si>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</si>
  <si>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</si>
  <si>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</si>
  <si>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</si>
  <si>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</si>
  <si>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</si>
  <si>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</si>
  <si>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</si>
  <si>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</si>
  <si>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</si>
  <si>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</si>
  <si>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</si>
  <si>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</si>
  <si>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</si>
  <si>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</si>
  <si>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</si>
  <si>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</si>
  <si>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</si>
  <si>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</si>
  <si>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</si>
  <si>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</si>
  <si>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</si>
  <si>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</si>
  <si>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</si>
  <si>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</si>
  <si>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</si>
  <si>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</si>
  <si>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</si>
  <si>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</si>
  <si>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</si>
  <si>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</si>
  <si>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</si>
  <si>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</si>
  <si>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</si>
  <si>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</si>
  <si>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</si>
  <si>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</si>
  <si>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</si>
  <si>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</si>
  <si>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</si>
  <si>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</si>
  <si>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</si>
  <si>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</si>
  <si>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</si>
  <si>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</si>
  <si>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</si>
  <si>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</si>
  <si>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</si>
  <si>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</si>
  <si>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</si>
  <si>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</si>
  <si>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</si>
  <si>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</si>
  <si>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</si>
  <si>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</si>
  <si>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</si>
  <si>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</si>
  <si>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</si>
  <si>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</si>
  <si>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</si>
  <si>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</si>
  <si>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</si>
  <si>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</si>
  <si>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</si>
  <si>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</si>
  <si>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</si>
  <si>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</si>
  <si>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</si>
  <si>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</si>
  <si>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</si>
  <si>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</si>
  <si>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</si>
  <si>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</si>
  <si>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</si>
  <si>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</si>
  <si>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</si>
  <si>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</si>
  <si>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</si>
  <si>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</si>
  <si>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</si>
  <si>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</si>
  <si>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</si>
  <si>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</si>
  <si>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</si>
  <si>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</si>
  <si>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</si>
  <si>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</si>
  <si>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</si>
  <si>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</si>
  <si>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</si>
  <si>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</si>
  <si>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</si>
  <si>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</si>
  <si>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</si>
  <si>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</si>
  <si>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</si>
  <si>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</si>
  <si>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</si>
  <si>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</si>
  <si>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</si>
  <si>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</si>
  <si>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</si>
  <si>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</si>
  <si>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</si>
  <si>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</si>
  <si>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</si>
  <si>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</si>
  <si>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</si>
  <si>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</si>
  <si>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</si>
  <si>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</si>
  <si>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</si>
  <si>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</si>
  <si>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</si>
  <si>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</si>
  <si>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</si>
  <si>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</si>
  <si>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</si>
  <si>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</si>
  <si>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</si>
  <si>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</si>
  <si>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</si>
  <si>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</si>
  <si>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</si>
  <si>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</si>
  <si>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</si>
  <si>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</si>
  <si>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</si>
  <si>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</si>
  <si>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</si>
  <si>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</si>
  <si>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</si>
  <si>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</si>
  <si>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</si>
  <si>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</si>
  <si>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</si>
  <si>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</si>
  <si>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</si>
  <si>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</si>
  <si>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</si>
  <si>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</si>
  <si>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</si>
  <si>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</si>
  <si>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</si>
  <si>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</si>
  <si>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</si>
  <si>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</si>
  <si>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</si>
  <si>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</si>
  <si>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</si>
  <si>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</si>
  <si>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</si>
  <si>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</si>
  <si>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</si>
  <si>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</si>
  <si>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</si>
  <si>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</si>
  <si>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</si>
  <si>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</si>
  <si>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</si>
  <si>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</si>
  <si>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</si>
  <si>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</si>
  <si>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</si>
  <si>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</si>
  <si>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</si>
  <si>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</si>
  <si>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</si>
  <si>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</si>
  <si>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</si>
  <si>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</si>
  <si>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</si>
  <si>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</si>
  <si>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</si>
  <si>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</si>
  <si>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</si>
  <si>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</si>
  <si>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</si>
  <si>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</si>
  <si>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</si>
  <si>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</si>
  <si>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</si>
  <si>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</si>
  <si>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</si>
  <si>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</si>
  <si>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</si>
  <si>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</si>
  <si>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</si>
  <si>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</si>
  <si>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</si>
  <si>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</si>
  <si>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</si>
  <si>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</si>
  <si>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</si>
  <si>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</si>
  <si>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</si>
  <si>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</si>
  <si>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</si>
  <si>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</si>
  <si>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</si>
  <si>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</si>
  <si>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</si>
  <si>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</si>
  <si>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</si>
  <si>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</si>
  <si>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</si>
  <si>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</si>
  <si>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</si>
  <si>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</si>
  <si>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</si>
  <si>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</si>
  <si>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</si>
  <si>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</si>
  <si>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</si>
  <si>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</si>
  <si>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</si>
  <si>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</si>
  <si>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</si>
  <si>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</si>
  <si>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</si>
  <si>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</si>
  <si>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</si>
  <si>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</si>
  <si>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</si>
  <si>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</si>
  <si>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</si>
  <si>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</si>
  <si>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</si>
  <si>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</si>
  <si>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</si>
  <si>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</si>
  <si>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</si>
  <si>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</si>
  <si>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</si>
  <si>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</si>
  <si>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</si>
  <si>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</si>
  <si>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</si>
  <si>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</si>
  <si>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</si>
  <si>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</si>
  <si>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</si>
  <si>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</si>
  <si>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</si>
  <si>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</si>
  <si>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</si>
  <si>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</si>
  <si>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</si>
  <si>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</si>
  <si>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</si>
  <si>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</si>
  <si>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</si>
  <si>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</si>
  <si>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</si>
  <si>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</si>
  <si>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</si>
  <si>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</si>
  <si>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</si>
  <si>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</si>
  <si>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</si>
  <si>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</si>
  <si>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</si>
  <si>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</si>
  <si>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</si>
  <si>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</si>
  <si>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</si>
  <si>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</si>
  <si>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</si>
  <si>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</si>
  <si>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</si>
  <si>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</si>
  <si>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</si>
  <si>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</si>
  <si>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</si>
  <si>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</si>
  <si>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</si>
  <si>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</si>
  <si>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</si>
  <si>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</si>
  <si>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</si>
  <si>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</si>
  <si>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</si>
  <si>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</si>
  <si>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</si>
  <si>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</si>
  <si>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</si>
  <si>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</si>
  <si>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</si>
  <si>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</si>
  <si>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</si>
  <si>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</si>
  <si>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</si>
  <si>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</si>
  <si>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</si>
  <si>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</si>
  <si>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</si>
  <si>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</si>
  <si>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</si>
  <si>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</si>
  <si>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</si>
  <si>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</si>
  <si>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</si>
  <si>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</si>
  <si>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</si>
  <si>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</si>
  <si>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</si>
  <si>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</si>
  <si>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</si>
  <si>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</si>
  <si>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</si>
  <si>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</si>
  <si>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</si>
  <si>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</si>
  <si>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</si>
  <si>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</si>
  <si>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</si>
  <si>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</si>
  <si>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</si>
  <si>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</si>
  <si>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</si>
  <si>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</si>
  <si>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</si>
  <si>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</si>
  <si>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</si>
  <si>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</si>
  <si>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</si>
  <si>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</si>
  <si>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</si>
  <si>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</si>
  <si>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</si>
  <si>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</si>
  <si>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</si>
  <si>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</si>
  <si>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</si>
  <si>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</si>
  <si>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</si>
  <si>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</si>
  <si>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</si>
  <si>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</si>
  <si>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</si>
  <si>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</si>
  <si>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</si>
  <si>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</si>
  <si>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</si>
  <si>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</si>
  <si>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</si>
  <si>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</si>
  <si>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</si>
  <si>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</si>
  <si>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</si>
  <si>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</si>
  <si>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</si>
  <si>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</si>
  <si>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</si>
  <si>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</si>
  <si>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</si>
  <si>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</si>
  <si>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</si>
  <si>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</si>
  <si>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</si>
  <si>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</si>
  <si>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</si>
  <si>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</si>
  <si>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</si>
  <si>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</si>
  <si>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</si>
  <si>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</si>
  <si>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</si>
  <si>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</si>
  <si>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</si>
  <si>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</si>
  <si>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</si>
  <si>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</si>
  <si>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</si>
  <si>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</si>
  <si>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</si>
  <si>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</si>
  <si>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</si>
  <si>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</si>
  <si>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</si>
  <si>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</si>
  <si>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</si>
  <si>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</si>
  <si>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</si>
  <si>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</si>
  <si>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</si>
  <si>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</si>
  <si>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</si>
  <si>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</si>
  <si>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</si>
  <si>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</si>
  <si>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</si>
  <si>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</si>
  <si>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</si>
  <si>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</si>
  <si>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</si>
  <si>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</si>
  <si>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</si>
  <si>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</si>
  <si>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</si>
  <si>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</si>
  <si>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</si>
  <si>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</si>
  <si>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</si>
  <si>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</si>
  <si>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</si>
  <si>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</si>
  <si>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</si>
  <si>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</si>
  <si>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</si>
  <si>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</si>
  <si>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</si>
  <si>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</si>
  <si>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</si>
  <si>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</si>
  <si>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</si>
  <si>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</si>
  <si>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</si>
  <si>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</si>
  <si>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</si>
  <si>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</si>
  <si>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</si>
  <si>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</si>
  <si>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</si>
  <si>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</si>
  <si>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</si>
  <si>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</si>
  <si>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</si>
  <si>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</si>
  <si>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</si>
  <si>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</si>
  <si>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</si>
  <si>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</si>
  <si>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</si>
  <si>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</si>
  <si>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</si>
  <si>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</si>
  <si>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</si>
  <si>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</si>
  <si>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</si>
  <si>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</si>
  <si>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</si>
  <si>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</si>
  <si>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</si>
  <si>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</si>
  <si>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</si>
  <si>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</si>
  <si>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</si>
  <si>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</si>
  <si>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</si>
  <si>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</si>
  <si>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</si>
  <si>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</si>
  <si>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</si>
  <si>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</si>
  <si>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</si>
  <si>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</si>
  <si>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</si>
  <si>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</si>
  <si>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</si>
  <si>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</si>
  <si>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</si>
  <si>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</si>
  <si>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</si>
  <si>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</si>
  <si>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</si>
  <si>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</si>
  <si>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</si>
  <si>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</si>
  <si>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</si>
  <si>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</si>
  <si>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</si>
  <si>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</si>
  <si>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</si>
  <si>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</si>
  <si>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</si>
  <si>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</si>
  <si>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</si>
  <si>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</si>
  <si>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</si>
  <si>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</si>
  <si>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</si>
  <si>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</si>
  <si>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</si>
  <si>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</si>
  <si>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</si>
  <si>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</si>
  <si>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</si>
  <si>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</si>
  <si>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</si>
  <si>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</si>
  <si>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</si>
  <si>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</si>
  <si>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</si>
  <si>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</si>
  <si>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</si>
  <si>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</si>
  <si>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</si>
  <si>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</si>
  <si>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</si>
  <si>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</si>
  <si>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</si>
  <si>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</si>
  <si>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</si>
  <si>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</si>
  <si>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</si>
  <si>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</si>
  <si>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</si>
  <si>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</si>
  <si>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</si>
  <si>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</si>
  <si>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</si>
  <si>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</si>
  <si>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</si>
  <si>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</si>
  <si>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</si>
  <si>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</si>
  <si>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</si>
  <si>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</si>
  <si>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</si>
  <si>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</si>
  <si>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</si>
  <si>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</si>
  <si>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</si>
  <si>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</si>
  <si>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</si>
  <si>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</si>
  <si>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</si>
  <si>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</si>
  <si>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</si>
  <si>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</si>
  <si>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</si>
  <si>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</si>
  <si>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</si>
  <si>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</si>
  <si>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</si>
  <si>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</si>
  <si>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</si>
  <si>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</si>
  <si>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</si>
  <si>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</si>
  <si>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</si>
  <si>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</si>
  <si>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</si>
  <si>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</si>
  <si>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</si>
  <si>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</si>
  <si>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</si>
  <si>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</si>
  <si>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</si>
  <si>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</si>
  <si>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</si>
  <si>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</si>
  <si>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</si>
  <si>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</si>
  <si>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</si>
  <si>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</si>
  <si>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</si>
  <si>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</si>
  <si>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</si>
  <si>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</si>
  <si>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</si>
  <si>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</si>
  <si>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</si>
  <si>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</si>
  <si>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</si>
  <si>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</si>
  <si>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</si>
  <si>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</si>
  <si>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</si>
  <si>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</si>
  <si>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</si>
  <si>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</si>
  <si>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</si>
  <si>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</si>
  <si>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</si>
  <si>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</si>
  <si>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</si>
  <si>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</si>
  <si>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</si>
  <si>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</si>
  <si>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</si>
  <si>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</si>
  <si>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</si>
  <si>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</si>
  <si>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</si>
  <si>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</si>
  <si>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</si>
  <si>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</si>
  <si>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</si>
  <si>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</si>
  <si>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</si>
  <si>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</si>
  <si>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</si>
  <si>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</si>
  <si>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</si>
  <si>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</si>
  <si>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</si>
  <si>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</si>
  <si>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</si>
  <si>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</si>
  <si>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</si>
  <si>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</si>
  <si>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</si>
  <si>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</si>
  <si>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</si>
  <si>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</si>
  <si>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</si>
  <si>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</si>
  <si>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</si>
  <si>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</si>
  <si>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</si>
  <si>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</si>
  <si>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</si>
  <si>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</si>
  <si>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</si>
  <si>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</si>
  <si>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</si>
  <si>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</si>
  <si>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</si>
  <si>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</si>
  <si>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</si>
  <si>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</si>
  <si>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</si>
  <si>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</si>
  <si>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</si>
  <si>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</si>
  <si>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</si>
  <si>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</si>
  <si>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</si>
  <si>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</si>
  <si>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</si>
  <si>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</si>
  <si>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</si>
  <si>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</si>
  <si>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</si>
  <si>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</si>
  <si>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</si>
  <si>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</si>
  <si>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</si>
  <si>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</si>
  <si>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</si>
  <si>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</si>
  <si>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</si>
  <si>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</si>
  <si>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</si>
  <si>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</si>
  <si>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</si>
  <si>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</si>
  <si>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</si>
  <si>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</si>
  <si>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</si>
  <si>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</si>
  <si>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</si>
  <si>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</si>
  <si>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</si>
  <si>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</si>
  <si>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</si>
  <si>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</si>
  <si>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</si>
  <si>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</si>
  <si>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</si>
  <si>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</si>
  <si>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</si>
  <si>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</si>
  <si>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</si>
  <si>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</si>
  <si>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</si>
  <si>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</si>
  <si>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</si>
  <si>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</si>
  <si>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</si>
  <si>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</si>
  <si>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</si>
  <si>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</si>
  <si>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</si>
  <si>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</si>
  <si>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</si>
  <si>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</si>
  <si>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</si>
  <si>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</si>
  <si>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</si>
  <si>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</si>
  <si>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</si>
  <si>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</si>
  <si>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</si>
  <si>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</si>
  <si>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</si>
  <si>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</si>
  <si>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</si>
  <si>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</si>
  <si>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</si>
  <si>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</si>
  <si>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</si>
  <si>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</si>
  <si>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</si>
  <si>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</si>
  <si>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</si>
  <si>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</si>
  <si>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</si>
  <si>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</si>
  <si>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</si>
  <si>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</si>
  <si>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</si>
  <si>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</si>
  <si>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</si>
  <si>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</si>
  <si>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</si>
  <si>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</si>
  <si>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</si>
  <si>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</si>
  <si>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</si>
  <si>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</si>
  <si>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</si>
  <si>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</si>
  <si>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</si>
  <si>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</si>
  <si>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</si>
  <si>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</si>
  <si>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</si>
  <si>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</si>
  <si>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</si>
  <si>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</si>
  <si>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</si>
  <si>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</si>
  <si>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</si>
  <si>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</si>
  <si>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</si>
  <si>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</si>
  <si>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</si>
  <si>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</si>
  <si>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</si>
  <si>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</si>
  <si>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</si>
  <si>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</si>
  <si>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</si>
  <si>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</si>
  <si>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</si>
  <si>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</si>
  <si>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</si>
  <si>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</si>
  <si>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</si>
  <si>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</si>
  <si>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</si>
  <si>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</si>
  <si>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</si>
  <si>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</si>
  <si>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</si>
  <si>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</si>
  <si>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</si>
  <si>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</si>
  <si>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</si>
  <si>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</si>
  <si>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</si>
  <si>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</si>
  <si>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</si>
  <si>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</si>
  <si>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</si>
  <si>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</si>
  <si>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</si>
  <si>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</si>
  <si>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</si>
  <si>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</si>
  <si>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</si>
  <si>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</si>
  <si>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</si>
  <si>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</si>
  <si>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</si>
  <si>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</si>
  <si>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</si>
  <si>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</si>
  <si>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</si>
  <si>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</si>
  <si>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</si>
  <si>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</si>
  <si>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</si>
  <si>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</si>
  <si>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</si>
  <si>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</si>
  <si>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</si>
  <si>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</si>
  <si>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</si>
  <si>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</si>
  <si>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</si>
  <si>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</si>
  <si>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</si>
  <si>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</si>
  <si>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</si>
  <si>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</si>
  <si>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</si>
  <si>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</si>
  <si>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</si>
  <si>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</si>
  <si>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</si>
  <si>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</si>
  <si>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</si>
  <si>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</si>
  <si>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</si>
  <si>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</si>
  <si>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</si>
  <si>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</si>
  <si>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</si>
  <si>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</si>
  <si>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</si>
  <si>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</si>
  <si>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</si>
  <si>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</si>
  <si>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</si>
  <si>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</si>
  <si>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</si>
  <si>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</si>
  <si>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</si>
  <si>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</si>
  <si>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</si>
  <si>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</si>
  <si>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</si>
  <si>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</si>
  <si>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</si>
  <si>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</si>
  <si>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</si>
  <si>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</si>
  <si>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</si>
  <si>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</si>
  <si>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</si>
  <si>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</si>
  <si>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</si>
  <si>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</si>
  <si>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</si>
  <si>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</si>
  <si>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</si>
  <si>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</si>
  <si>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</si>
  <si>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</si>
  <si>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</si>
  <si>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</si>
  <si>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</si>
  <si>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</si>
  <si>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</si>
  <si>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</si>
  <si>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</si>
  <si>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</si>
  <si>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</si>
  <si>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</si>
  <si>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</si>
  <si>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</si>
  <si>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</si>
  <si>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</si>
  <si>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</si>
  <si>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</si>
  <si>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</si>
  <si>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</si>
  <si>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</si>
  <si>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</si>
  <si>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</si>
  <si>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</si>
  <si>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</si>
  <si>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</si>
  <si>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</si>
  <si>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</si>
  <si>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</si>
  <si>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</si>
  <si>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</si>
  <si>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</si>
  <si>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</si>
  <si>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</si>
  <si>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</si>
  <si>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</si>
  <si>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</si>
  <si>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</si>
  <si>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</si>
  <si>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</si>
  <si>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</si>
  <si>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</si>
  <si>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</si>
  <si>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</si>
  <si>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</si>
  <si>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</si>
  <si>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</si>
  <si>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</si>
  <si>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</si>
  <si>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</si>
  <si>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</si>
  <si>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</si>
  <si>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</si>
  <si>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</si>
  <si>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</si>
  <si>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</si>
  <si>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</si>
  <si>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</si>
  <si>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</si>
  <si>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</si>
  <si>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</si>
  <si>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</si>
  <si>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</si>
  <si>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</si>
  <si>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</si>
  <si>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</si>
  <si>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</si>
  <si>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</si>
  <si>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</si>
  <si>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</si>
  <si>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</si>
  <si>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</si>
  <si>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</si>
  <si>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</si>
  <si>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</si>
  <si>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</si>
  <si>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</si>
  <si>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</si>
  <si>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</si>
  <si>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</si>
  <si>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</si>
  <si>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</si>
  <si>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</si>
  <si>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</si>
  <si>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</si>
  <si>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</si>
  <si>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</si>
  <si>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</si>
  <si>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</si>
  <si>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</si>
  <si>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</si>
  <si>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</si>
  <si>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</si>
  <si>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</si>
  <si>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</si>
  <si>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</si>
  <si>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</si>
  <si>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</si>
  <si>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</si>
  <si>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</si>
  <si>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</si>
  <si>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</si>
  <si>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</si>
  <si>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</si>
  <si>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</si>
  <si>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</si>
  <si>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</si>
  <si>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</si>
  <si>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</si>
  <si>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</si>
  <si>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</si>
  <si>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</si>
  <si>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</si>
  <si>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</si>
  <si>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</si>
  <si>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</si>
  <si>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</si>
  <si>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</si>
  <si>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</si>
  <si>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</si>
  <si>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</si>
  <si>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</si>
  <si>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</si>
  <si>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</si>
  <si>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</si>
  <si>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</si>
  <si>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</si>
  <si>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</si>
  <si>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</si>
  <si>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</si>
  <si>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</si>
  <si>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</si>
  <si>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</si>
  <si>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</si>
  <si>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</si>
  <si>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</si>
  <si>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</si>
  <si>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</si>
  <si>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</si>
  <si>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</si>
  <si>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</si>
  <si>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</si>
  <si>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</si>
  <si>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</si>
  <si>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</si>
  <si>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</si>
  <si>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</si>
  <si>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</si>
  <si>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</si>
  <si>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</si>
  <si>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</si>
  <si>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</si>
  <si>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</si>
  <si>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</si>
  <si>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</si>
  <si>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</si>
  <si>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</si>
  <si>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</si>
  <si>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</si>
  <si>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</si>
  <si>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</si>
  <si>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</si>
  <si>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</si>
  <si>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</si>
  <si>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</si>
  <si>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</si>
  <si>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</si>
  <si>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</si>
  <si>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</si>
  <si>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</si>
  <si>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</si>
  <si>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</si>
  <si>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</si>
  <si>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</si>
  <si>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</si>
  <si>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</si>
  <si>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</si>
  <si>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</si>
  <si>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</si>
  <si>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</si>
  <si>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</si>
  <si>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</si>
  <si>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</si>
  <si>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</si>
  <si>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</si>
  <si>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</si>
  <si>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</si>
  <si>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</si>
  <si>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</si>
  <si>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</si>
  <si>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</si>
  <si>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</si>
  <si>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</si>
  <si>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</si>
  <si>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</si>
  <si>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</si>
  <si>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</si>
  <si>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</si>
  <si>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</si>
  <si>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</si>
  <si>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</si>
  <si>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</si>
  <si>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</si>
  <si>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</si>
  <si>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</si>
  <si>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</si>
  <si>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</si>
  <si>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</si>
  <si>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</si>
  <si>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</si>
  <si>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</si>
  <si>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</si>
  <si>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</si>
  <si>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</si>
  <si>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</si>
  <si>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</si>
  <si>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</si>
  <si>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</si>
  <si>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</si>
  <si>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</si>
  <si>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</si>
  <si>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</si>
  <si>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</si>
  <si>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</si>
  <si>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</si>
  <si>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</si>
  <si>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</si>
  <si>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</si>
  <si>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</si>
  <si>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</si>
  <si>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</si>
  <si>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</si>
  <si>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</si>
  <si>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</si>
  <si>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</si>
  <si>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</si>
  <si>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</si>
  <si>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</si>
  <si>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</si>
  <si>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</si>
  <si>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</si>
  <si>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</si>
  <si>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</si>
  <si>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</si>
  <si>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</si>
  <si>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</si>
  <si>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</si>
  <si>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</si>
  <si>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</si>
  <si>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</si>
  <si>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</si>
  <si>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</si>
  <si>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</si>
  <si>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</si>
  <si>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</si>
  <si>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</si>
  <si>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</si>
  <si>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</si>
  <si>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</si>
  <si>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</si>
  <si>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</si>
  <si>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</si>
  <si>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</si>
  <si>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</si>
  <si>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</si>
  <si>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</si>
  <si>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</si>
  <si>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</si>
  <si>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</si>
  <si>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</si>
  <si>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</si>
  <si>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</si>
  <si>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</si>
  <si>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</si>
  <si>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</si>
  <si>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</si>
  <si>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</si>
  <si>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</si>
  <si>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</si>
  <si>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</si>
  <si>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</si>
  <si>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</si>
  <si>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</si>
  <si>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</si>
  <si>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</si>
  <si>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</si>
  <si>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</si>
  <si>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</si>
  <si>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</si>
  <si>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</si>
  <si>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</si>
  <si>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</si>
  <si>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</si>
  <si>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</si>
  <si>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</si>
  <si>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</si>
  <si>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</si>
  <si>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</si>
  <si>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</si>
  <si>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</si>
  <si>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</si>
  <si>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</si>
  <si>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</si>
  <si>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</si>
  <si>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</si>
  <si>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</si>
  <si>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</si>
  <si>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</si>
  <si>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</si>
  <si>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</si>
  <si>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</si>
  <si>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</si>
  <si>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</si>
  <si>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</si>
  <si>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</si>
  <si>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</si>
  <si>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</si>
  <si>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</si>
  <si>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</si>
  <si>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</si>
  <si>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</si>
  <si>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</si>
  <si>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</si>
  <si>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</si>
  <si>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</si>
  <si>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</si>
  <si>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</si>
  <si>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</si>
  <si>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</si>
  <si>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</si>
  <si>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</si>
  <si>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</si>
  <si>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</si>
  <si>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</si>
  <si>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</si>
  <si>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</si>
  <si>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</si>
  <si>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</si>
  <si>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</si>
  <si>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</si>
  <si>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</si>
  <si>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</si>
  <si>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</si>
  <si>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</si>
  <si>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</si>
  <si>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</si>
  <si>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</si>
  <si>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</si>
  <si>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</si>
  <si>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</si>
  <si>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</si>
  <si>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</si>
  <si>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</si>
  <si>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</si>
  <si>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</si>
  <si>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</si>
  <si>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</si>
  <si>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</si>
  <si>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</si>
  <si>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</si>
  <si>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</si>
  <si>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</si>
  <si>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</si>
  <si>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</si>
  <si>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</si>
  <si>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</si>
  <si>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</si>
  <si>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</si>
  <si>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</si>
  <si>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</si>
  <si>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</si>
  <si>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</si>
  <si>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</si>
  <si>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</si>
  <si>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</si>
  <si>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</si>
  <si>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</si>
  <si>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</si>
  <si>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</si>
  <si>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</si>
  <si>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</si>
  <si>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</si>
  <si>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</si>
  <si>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</si>
  <si>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</si>
  <si>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</si>
  <si>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</si>
  <si>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</si>
  <si>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</si>
  <si>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</si>
  <si>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</si>
  <si>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</si>
  <si>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</si>
  <si>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</si>
  <si>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</si>
  <si>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</si>
  <si>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</si>
  <si>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</si>
  <si>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</si>
  <si>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</si>
  <si>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</si>
  <si>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</si>
  <si>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</si>
  <si>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</si>
  <si>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</si>
  <si>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</si>
  <si>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</si>
  <si>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</si>
  <si>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</si>
  <si>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</si>
  <si>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</si>
  <si>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</si>
  <si>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</si>
  <si>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</si>
  <si>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</si>
  <si>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</si>
  <si>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</si>
  <si>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</si>
  <si>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</si>
  <si>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</si>
  <si>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</si>
  <si>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</si>
  <si>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</si>
  <si>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</si>
  <si>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</si>
  <si>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</si>
  <si>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</si>
  <si>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</si>
  <si>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</si>
  <si>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</si>
  <si>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</si>
  <si>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</si>
  <si>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</si>
  <si>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</si>
  <si>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</si>
  <si>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</si>
  <si>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</si>
  <si>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</si>
  <si>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</si>
  <si>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</si>
  <si>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</si>
  <si>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</si>
  <si>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</si>
  <si>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</si>
  <si>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</si>
  <si>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</si>
  <si>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</si>
  <si>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</si>
  <si>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</si>
  <si>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</si>
  <si>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</si>
  <si>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</si>
  <si>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</si>
  <si>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</si>
  <si>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</si>
  <si>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</si>
  <si>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</si>
  <si>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</si>
  <si>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</si>
  <si>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</si>
  <si>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</si>
  <si>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</si>
  <si>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</si>
  <si>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</si>
  <si>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</si>
  <si>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</si>
  <si>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</si>
  <si>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</si>
  <si>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</si>
  <si>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</si>
  <si>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</si>
  <si>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</si>
  <si>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</si>
  <si>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</si>
  <si>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</si>
  <si>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</si>
  <si>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</si>
  <si>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</si>
  <si>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</si>
  <si>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</si>
  <si>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</si>
  <si>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</si>
  <si>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</si>
  <si>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</si>
  <si>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</si>
  <si>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</si>
  <si>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</si>
  <si>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</si>
  <si>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</si>
  <si>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</si>
  <si>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</si>
  <si>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</si>
  <si>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</si>
  <si>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</si>
  <si>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</si>
  <si>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</si>
  <si>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</si>
  <si>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</si>
  <si>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</si>
  <si>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</si>
  <si>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</si>
  <si>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</si>
  <si>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</si>
  <si>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</si>
  <si>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</si>
  <si>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</si>
  <si>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</si>
  <si>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</si>
  <si>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</si>
  <si>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</si>
  <si>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</si>
  <si>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</si>
  <si>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</si>
  <si>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</si>
  <si>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</si>
  <si>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</si>
  <si>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</si>
  <si>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</si>
  <si>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</si>
  <si>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</si>
  <si>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</si>
  <si>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</si>
  <si>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</si>
  <si>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</si>
  <si>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</si>
  <si>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</si>
  <si>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</si>
  <si>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</si>
  <si>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</si>
  <si>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</si>
  <si>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</si>
  <si>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</si>
  <si>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</si>
  <si>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</si>
  <si>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</si>
  <si>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</si>
  <si>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</si>
  <si>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</si>
  <si>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</si>
  <si>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</si>
  <si>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</si>
  <si>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</si>
  <si>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</si>
  <si>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</si>
  <si>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</si>
  <si>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</si>
  <si>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</si>
  <si>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</si>
  <si>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</si>
  <si>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</si>
  <si>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</si>
  <si>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</si>
  <si>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</si>
  <si>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</si>
  <si>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</si>
  <si>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</si>
  <si>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</si>
  <si>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</si>
  <si>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</si>
  <si>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</si>
  <si>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</si>
  <si>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</si>
  <si>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</si>
  <si>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</si>
  <si>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</si>
  <si>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</si>
  <si>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</si>
  <si>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</si>
  <si>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</si>
  <si>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</si>
  <si>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</si>
  <si>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</si>
  <si>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</si>
  <si>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</si>
  <si>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</si>
  <si>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</si>
  <si>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</si>
  <si>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</si>
  <si>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</si>
  <si>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</si>
  <si>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</si>
  <si>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</si>
  <si>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</si>
  <si>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</si>
  <si>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</si>
  <si>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</si>
  <si>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</si>
  <si>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</si>
  <si>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</si>
  <si>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</si>
  <si>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</si>
  <si>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</si>
  <si>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</si>
  <si>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</si>
  <si>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</si>
  <si>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</si>
  <si>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</si>
  <si>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</si>
  <si>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</si>
  <si>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</si>
  <si>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</si>
  <si>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</si>
  <si>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</si>
  <si>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</si>
  <si>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</si>
  <si>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</si>
  <si>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</si>
  <si>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</si>
  <si>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</si>
  <si>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</si>
  <si>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</si>
  <si>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</si>
  <si>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</si>
  <si>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</si>
  <si>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</si>
  <si>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</si>
  <si>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</si>
  <si>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</si>
  <si>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</si>
  <si>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</si>
  <si>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</si>
  <si>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</si>
  <si>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</si>
  <si>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</si>
  <si>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</si>
  <si>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</si>
  <si>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</si>
  <si>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</si>
  <si>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</si>
  <si>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</si>
  <si>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</si>
  <si>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</si>
  <si>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</si>
  <si>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</si>
  <si>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</si>
  <si>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</si>
  <si>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</si>
  <si>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</si>
  <si>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</si>
  <si>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</si>
  <si>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</si>
  <si>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</si>
  <si>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</si>
  <si>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</si>
  <si>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</si>
  <si>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</si>
  <si>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</si>
  <si>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</si>
  <si>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</si>
  <si>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</si>
  <si>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</si>
  <si>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</si>
  <si>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</si>
  <si>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</si>
  <si>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</si>
  <si>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</si>
  <si>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</si>
  <si>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</si>
  <si>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</si>
  <si>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</si>
  <si>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</si>
  <si>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</si>
  <si>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</si>
  <si>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</si>
  <si>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</si>
  <si>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</si>
  <si>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</si>
  <si>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</si>
  <si>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</si>
  <si>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</si>
  <si>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</si>
  <si>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</si>
  <si>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</si>
  <si>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</si>
  <si>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</si>
  <si>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</si>
  <si>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</si>
  <si>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</si>
  <si>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</si>
  <si>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</si>
  <si>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</si>
  <si>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</si>
  <si>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</si>
  <si>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</si>
  <si>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</si>
  <si>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</si>
  <si>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</si>
  <si>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</si>
  <si>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</si>
  <si>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</si>
  <si>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</si>
  <si>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</si>
  <si>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</si>
  <si>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</si>
  <si>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</si>
  <si>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</si>
  <si>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</si>
  <si>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</si>
  <si>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</si>
  <si>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</si>
  <si>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</si>
  <si>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</si>
  <si>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</si>
  <si>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</si>
  <si>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</si>
  <si>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</si>
  <si>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</si>
  <si>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</si>
  <si>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</si>
  <si>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</si>
  <si>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</si>
  <si>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</si>
  <si>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</si>
  <si>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</si>
  <si>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</si>
  <si>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</si>
  <si>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</si>
  <si>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</si>
  <si>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</si>
  <si>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</si>
  <si>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</si>
  <si>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</si>
  <si>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</si>
  <si>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</si>
  <si>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</si>
  <si>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</si>
  <si>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</si>
  <si>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</si>
  <si>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</si>
  <si>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</si>
  <si>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</si>
  <si>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</si>
  <si>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</si>
  <si>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</si>
  <si>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</si>
  <si>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</si>
  <si>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</si>
  <si>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</si>
  <si>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</si>
  <si>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</si>
  <si>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</si>
  <si>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</si>
  <si>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</si>
  <si>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</si>
  <si>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</si>
  <si>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</si>
  <si>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</si>
  <si>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</si>
  <si>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</si>
  <si>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</si>
  <si>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</si>
  <si>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</si>
  <si>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</si>
  <si>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</si>
  <si>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</si>
  <si>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</si>
  <si>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</si>
  <si>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</si>
  <si>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</si>
  <si>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</si>
  <si>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</si>
  <si>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</si>
  <si>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</si>
  <si>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</si>
  <si>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</si>
  <si>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</si>
  <si>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</si>
  <si>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</si>
  <si>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</si>
  <si>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</si>
  <si>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</si>
  <si>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</si>
  <si>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</si>
  <si>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</si>
  <si>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</si>
  <si>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</si>
  <si>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</si>
  <si>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</si>
  <si>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</si>
  <si>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</si>
  <si>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</si>
  <si>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</si>
  <si>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</si>
  <si>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</si>
  <si>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</si>
  <si>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</si>
  <si>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</si>
  <si>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</si>
  <si>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</si>
  <si>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</si>
  <si>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</si>
  <si>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</si>
  <si>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</si>
  <si>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</si>
  <si>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</si>
  <si>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</si>
  <si>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</si>
  <si>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</si>
  <si>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</si>
  <si>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</si>
  <si>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</si>
  <si>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</si>
  <si>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</si>
  <si>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</si>
  <si>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</si>
  <si>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</si>
  <si>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</si>
  <si>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</si>
  <si>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</si>
  <si>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</si>
  <si>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</si>
  <si>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</si>
  <si>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</si>
  <si>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</si>
  <si>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</si>
  <si>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</si>
  <si>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</si>
  <si>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</si>
  <si>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</si>
  <si>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</si>
  <si>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</si>
  <si>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</si>
  <si>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</si>
  <si>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</si>
  <si>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</si>
  <si>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</si>
  <si>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</si>
  <si>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</si>
  <si>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</si>
  <si>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</si>
  <si>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</si>
  <si>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</si>
  <si>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</si>
  <si>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</si>
  <si>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</si>
  <si>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</si>
  <si>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</si>
  <si>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</si>
  <si>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</si>
  <si>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</si>
  <si>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</si>
  <si>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</si>
  <si>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</si>
  <si>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</si>
  <si>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</si>
  <si>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</si>
  <si>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</si>
  <si>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</si>
  <si>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</si>
  <si>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</si>
  <si>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</si>
  <si>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</si>
  <si>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</si>
  <si>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</si>
  <si>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</si>
  <si>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</si>
  <si>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</si>
  <si>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</si>
  <si>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</si>
  <si>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</si>
  <si>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</si>
  <si>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</si>
  <si>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</si>
  <si>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</si>
  <si>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</si>
  <si>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</si>
  <si>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</si>
  <si>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</si>
  <si>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</si>
  <si>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</si>
  <si>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</si>
  <si>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</si>
  <si>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</si>
  <si>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</si>
  <si>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</si>
  <si>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</si>
  <si>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</si>
  <si>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</si>
  <si>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</si>
  <si>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</si>
  <si>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</si>
  <si>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</si>
  <si>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</si>
  <si>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</si>
  <si>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</si>
  <si>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</si>
  <si>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</si>
  <si>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</si>
  <si>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</si>
  <si>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</si>
  <si>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</si>
  <si>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</si>
  <si>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</si>
  <si>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</si>
  <si>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</si>
  <si>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</si>
  <si>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</si>
  <si>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</si>
  <si>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</si>
  <si>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</si>
  <si>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</si>
  <si>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</si>
  <si>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</si>
  <si>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</si>
  <si>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</si>
  <si>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</si>
  <si>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</si>
  <si>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</si>
  <si>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</si>
  <si>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</si>
  <si>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</si>
  <si>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</si>
  <si>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</si>
  <si>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</si>
  <si>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</si>
  <si>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</si>
  <si>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</si>
  <si>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</si>
  <si>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</si>
  <si>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</si>
  <si>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</si>
  <si>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</si>
  <si>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</si>
  <si>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</si>
  <si>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</si>
  <si>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</si>
  <si>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</si>
  <si>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</si>
  <si>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</si>
  <si>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</si>
  <si>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</si>
  <si>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</si>
  <si>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</si>
  <si>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</si>
  <si>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</si>
  <si>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</si>
  <si>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</si>
  <si>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</si>
  <si>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</si>
  <si>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</si>
  <si>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</si>
  <si>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</si>
  <si>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</si>
  <si>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</si>
  <si>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</si>
  <si>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</si>
  <si>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</si>
  <si>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</si>
  <si>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</si>
  <si>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</si>
  <si>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</si>
  <si>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</si>
  <si>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</si>
  <si>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</si>
  <si>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</si>
  <si>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</si>
  <si>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</si>
  <si>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</si>
  <si>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</si>
  <si>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</si>
  <si>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</si>
  <si>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</si>
  <si>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</si>
  <si>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</si>
  <si>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</si>
  <si>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</si>
  <si>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</si>
  <si>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</si>
  <si>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</si>
  <si>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</si>
  <si>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</si>
  <si>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</si>
  <si>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</si>
  <si>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</si>
  <si>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</si>
  <si>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</si>
  <si>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</si>
  <si>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</si>
  <si>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</si>
  <si>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</si>
  <si>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</si>
  <si>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</si>
  <si>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</si>
  <si>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</si>
  <si>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</si>
  <si>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</si>
  <si>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</si>
  <si>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</si>
  <si>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</si>
  <si>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</si>
  <si>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</si>
  <si>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</si>
  <si>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</si>
  <si>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</si>
  <si>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</si>
  <si>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</si>
  <si>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</si>
  <si>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</si>
  <si>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</si>
  <si>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</si>
  <si>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</si>
  <si>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</si>
  <si>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</si>
  <si>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</si>
  <si>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</si>
  <si>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</si>
  <si>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</si>
  <si>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</si>
  <si>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</si>
  <si>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</si>
  <si>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</si>
  <si>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</si>
  <si>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</si>
  <si>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</si>
  <si>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</si>
  <si>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</si>
  <si>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</si>
  <si>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</si>
  <si>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</si>
  <si>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</si>
  <si>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</si>
  <si>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</si>
  <si>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</si>
  <si>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</si>
  <si>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</si>
  <si>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</si>
  <si>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</si>
  <si>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</si>
  <si>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</si>
  <si>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</si>
  <si>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</si>
  <si>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</si>
  <si>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</si>
  <si>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</si>
  <si>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</si>
  <si>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</si>
  <si>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</si>
  <si>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</si>
  <si>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</si>
  <si>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</si>
  <si>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</si>
  <si>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</si>
  <si>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</si>
  <si>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</si>
  <si>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</si>
  <si>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</si>
  <si>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</si>
  <si>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</si>
  <si>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</si>
  <si>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</si>
  <si>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</si>
  <si>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</si>
  <si>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</si>
  <si>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</si>
  <si>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</si>
  <si>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</si>
  <si>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</si>
  <si>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</si>
  <si>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</si>
  <si>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</si>
  <si>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</si>
  <si>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</si>
  <si>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</si>
  <si>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</si>
  <si>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</si>
  <si>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</si>
  <si>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</si>
  <si>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</si>
  <si>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</si>
  <si>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</si>
  <si>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</si>
  <si>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</si>
  <si>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</si>
  <si>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</si>
  <si>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</si>
  <si>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</si>
  <si>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</si>
  <si>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</si>
  <si>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</si>
  <si>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</si>
  <si>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</si>
  <si>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</si>
  <si>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</si>
  <si>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</si>
  <si>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</si>
  <si>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</si>
  <si>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</si>
  <si>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</si>
  <si>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</si>
  <si>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</si>
  <si>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</si>
  <si>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</si>
  <si>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</si>
  <si>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</si>
  <si>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</si>
  <si>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</si>
  <si>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</si>
  <si>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</si>
  <si>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</si>
  <si>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</si>
  <si>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</si>
  <si>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</si>
  <si>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</si>
  <si>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</si>
  <si>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</si>
  <si>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</si>
  <si>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</si>
  <si>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</si>
  <si>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</si>
  <si>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</si>
  <si>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</si>
  <si>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</si>
  <si>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</si>
  <si>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</si>
  <si>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</si>
  <si>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</si>
  <si>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</si>
  <si>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</si>
  <si>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</si>
  <si>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</si>
  <si>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</si>
  <si>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</si>
  <si>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</si>
  <si>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</si>
  <si>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</si>
  <si>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</si>
  <si>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</si>
  <si>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</si>
  <si>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</si>
  <si>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</si>
  <si>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</si>
  <si>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</si>
  <si>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</si>
  <si>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</si>
  <si>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</si>
  <si>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</si>
  <si>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</si>
  <si>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</si>
  <si>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</si>
  <si>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</si>
  <si>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</si>
  <si>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</si>
  <si>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</si>
  <si>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</si>
  <si>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</si>
  <si>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</si>
  <si>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</si>
  <si>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</si>
  <si>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</si>
  <si>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</si>
  <si>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</si>
  <si>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</si>
  <si>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</si>
  <si>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</si>
  <si>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</si>
  <si>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</si>
  <si>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</si>
  <si>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</si>
  <si>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</si>
  <si>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</si>
  <si>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</si>
  <si>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</si>
  <si>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</si>
  <si>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</si>
  <si>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</si>
  <si>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</si>
  <si>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</si>
  <si>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</si>
  <si>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</si>
  <si>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</si>
  <si>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</si>
  <si>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</si>
  <si>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</si>
  <si>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</si>
  <si>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</si>
  <si>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</si>
  <si>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</si>
  <si>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</si>
  <si>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</si>
  <si>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</si>
  <si>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</si>
  <si>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</si>
  <si>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</si>
  <si>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</si>
  <si>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</si>
  <si>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</si>
  <si>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</si>
  <si>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</si>
  <si>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</si>
  <si>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</si>
  <si>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</si>
  <si>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</si>
  <si>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</si>
  <si>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</si>
  <si>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</si>
  <si>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</si>
  <si>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</si>
  <si>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</si>
  <si>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</si>
  <si>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</si>
  <si>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</si>
  <si>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</si>
  <si>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</si>
  <si>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</si>
  <si>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</si>
  <si>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</si>
  <si>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</si>
  <si>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</si>
  <si>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</si>
  <si>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</si>
  <si>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</si>
  <si>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</si>
  <si>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</si>
  <si>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</si>
  <si>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</si>
  <si>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</si>
  <si>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</si>
  <si>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</si>
  <si>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</si>
  <si>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</si>
  <si>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</si>
  <si>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</si>
  <si>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</si>
  <si>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</si>
  <si>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</si>
  <si>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</si>
  <si>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</si>
  <si>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</si>
  <si>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</si>
  <si>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</si>
  <si>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</si>
  <si>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</si>
  <si>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</si>
  <si>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</si>
  <si>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</si>
  <si>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</si>
  <si>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</si>
  <si>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</si>
  <si>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</si>
  <si>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</si>
  <si>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</si>
  <si>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</si>
  <si>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</si>
  <si>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</si>
  <si>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</si>
  <si>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</si>
  <si>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</si>
  <si>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</si>
  <si>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</si>
  <si>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</si>
  <si>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</si>
  <si>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</si>
  <si>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</si>
  <si>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</si>
  <si>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</si>
  <si>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</si>
  <si>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</si>
  <si>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</si>
  <si>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</si>
  <si>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</si>
  <si>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</si>
  <si>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</si>
  <si>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</si>
  <si>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</si>
  <si>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</si>
  <si>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</si>
  <si>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</si>
  <si>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</si>
  <si>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</si>
  <si>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</si>
  <si>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</si>
  <si>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</si>
  <si>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</si>
  <si>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</si>
  <si>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</si>
  <si>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</si>
  <si>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</si>
  <si>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</si>
  <si>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</si>
  <si>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</si>
  <si>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</si>
  <si>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</si>
  <si>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</si>
  <si>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</si>
  <si>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</si>
  <si>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</si>
  <si>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</si>
  <si>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</si>
  <si>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</si>
  <si>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</si>
  <si>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</si>
  <si>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</si>
  <si>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</si>
  <si>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</si>
  <si>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</si>
  <si>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</si>
  <si>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</si>
  <si>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</si>
  <si>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</si>
  <si>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</si>
  <si>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</si>
  <si>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</si>
  <si>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</si>
  <si>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</si>
  <si>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</si>
  <si>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</si>
  <si>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</si>
  <si>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</si>
  <si>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</si>
  <si>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</si>
  <si>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</si>
  <si>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</si>
  <si>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</si>
  <si>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</si>
  <si>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</si>
  <si>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</si>
  <si>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</si>
  <si>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</si>
  <si>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</si>
  <si>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</si>
  <si>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</si>
  <si>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</si>
  <si>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</si>
  <si>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</si>
  <si>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</si>
  <si>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</si>
  <si>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</si>
  <si>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</si>
  <si>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</si>
  <si>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</si>
  <si>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</si>
  <si>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</si>
  <si>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</si>
  <si>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</si>
  <si>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</si>
  <si>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</si>
  <si>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</si>
  <si>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</si>
  <si>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</si>
  <si>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</si>
  <si>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</si>
  <si>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</si>
  <si>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</si>
  <si>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</si>
  <si>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</si>
  <si>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</si>
  <si>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</si>
  <si>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</si>
  <si>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</si>
  <si>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</si>
  <si>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</si>
  <si>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</si>
  <si>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</si>
  <si>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</si>
  <si>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</si>
  <si>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</si>
  <si>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</si>
  <si>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</si>
  <si>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</si>
  <si>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</si>
  <si>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</si>
  <si>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</si>
  <si>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</si>
  <si>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</si>
  <si>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</si>
  <si>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</si>
  <si>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</si>
  <si>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</si>
  <si>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</si>
  <si>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</si>
  <si>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</si>
  <si>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</si>
  <si>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</si>
  <si>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</si>
  <si>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</si>
  <si>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</si>
  <si>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</si>
  <si>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</si>
  <si>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</si>
  <si>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</si>
  <si>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</si>
  <si>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</si>
  <si>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</si>
  <si>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</si>
  <si>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</si>
  <si>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</si>
  <si>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</si>
  <si>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</si>
  <si>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</si>
  <si>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</si>
  <si>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</si>
  <si>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</si>
  <si>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</si>
  <si>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</si>
  <si>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</si>
  <si>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</si>
  <si>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</si>
  <si>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</si>
  <si>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</si>
  <si>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</si>
  <si>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</si>
  <si>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</si>
  <si>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</si>
  <si>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</si>
  <si>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</si>
  <si>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</si>
  <si>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</si>
  <si>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</si>
  <si>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</si>
  <si>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</si>
  <si>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</si>
  <si>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</si>
  <si>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</si>
  <si>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</si>
  <si>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</si>
  <si>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</si>
  <si>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</si>
  <si>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</si>
  <si>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</si>
  <si>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</si>
  <si>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</si>
  <si>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</si>
  <si>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</si>
  <si>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</si>
  <si>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</si>
  <si>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</si>
  <si>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</si>
  <si>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</si>
  <si>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</si>
  <si>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</si>
  <si>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</si>
  <si>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</si>
  <si>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</si>
  <si>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</si>
  <si>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</si>
  <si>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</si>
  <si>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</si>
  <si>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</si>
  <si>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</si>
  <si>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</si>
  <si>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</si>
  <si>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</si>
  <si>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</si>
  <si>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</si>
  <si>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</si>
  <si>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</si>
  <si>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</si>
  <si>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</si>
  <si>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</si>
  <si>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</si>
  <si>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</si>
  <si>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</si>
  <si>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</si>
  <si>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</si>
  <si>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</si>
  <si>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</si>
  <si>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</si>
  <si>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</si>
  <si>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</si>
  <si>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</si>
  <si>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</si>
  <si>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</si>
  <si>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</si>
  <si>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</si>
  <si>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</si>
  <si>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</si>
  <si>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</si>
  <si>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</si>
  <si>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</si>
  <si>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</si>
  <si>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</si>
  <si>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</si>
  <si>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</si>
  <si>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</si>
  <si>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</si>
  <si>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</si>
  <si>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</si>
  <si>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</si>
  <si>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</si>
  <si>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</si>
  <si>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</si>
  <si>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</si>
  <si>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</si>
  <si>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</si>
  <si>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</si>
  <si>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</si>
  <si>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</si>
  <si>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</si>
  <si>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</si>
  <si>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</si>
  <si>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</si>
  <si>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</si>
  <si>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</si>
  <si>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</si>
  <si>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</si>
  <si>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</si>
  <si>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</si>
  <si>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</si>
  <si>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</si>
  <si>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</si>
  <si>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</si>
  <si>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</si>
  <si>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</si>
  <si>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</si>
  <si>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</si>
  <si>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</si>
  <si>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</si>
  <si>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</si>
  <si>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</si>
  <si>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</si>
  <si>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</si>
  <si>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</si>
  <si>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</si>
  <si>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</si>
  <si>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</si>
  <si>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</si>
  <si>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</si>
  <si>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</si>
  <si>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</si>
  <si>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</si>
  <si>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</si>
  <si>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</si>
  <si>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</si>
  <si>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</si>
  <si>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</si>
  <si>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</si>
  <si>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</si>
  <si>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</si>
  <si>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</si>
  <si>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</si>
  <si>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</si>
  <si>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</si>
  <si>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</si>
  <si>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</si>
  <si>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</si>
  <si>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</si>
  <si>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</si>
  <si>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</si>
  <si>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</si>
  <si>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</si>
  <si>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</si>
  <si>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</si>
  <si>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</si>
  <si>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</si>
  <si>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</si>
  <si>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</si>
  <si>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</si>
  <si>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</si>
  <si>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</si>
  <si>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</si>
  <si>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</si>
  <si>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</si>
  <si>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</si>
  <si>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</si>
  <si>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</si>
  <si>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</si>
  <si>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</si>
  <si>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</si>
  <si>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</si>
  <si>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</si>
  <si>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</si>
  <si>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</si>
  <si>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</si>
  <si>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</si>
  <si>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</si>
  <si>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</si>
  <si>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</si>
  <si>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</si>
  <si>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</si>
  <si>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</si>
  <si>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</si>
  <si>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</si>
  <si>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</si>
  <si>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</si>
  <si>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</si>
  <si>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</si>
  <si>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</si>
  <si>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</si>
  <si>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</si>
  <si>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</si>
  <si>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</si>
  <si>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</si>
  <si>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</si>
  <si>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</si>
  <si>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</si>
  <si>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</si>
  <si>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</si>
  <si>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</si>
  <si>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</si>
  <si>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</si>
  <si>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</si>
  <si>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</si>
  <si>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</si>
  <si>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</si>
  <si>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</si>
  <si>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</si>
  <si>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</si>
  <si>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</si>
  <si>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</si>
  <si>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</si>
  <si>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</si>
  <si>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</si>
  <si>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</si>
  <si>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</si>
  <si>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</si>
  <si>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</si>
  <si>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</si>
  <si>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</si>
  <si>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</si>
  <si>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</si>
  <si>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</si>
  <si>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</si>
  <si>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</si>
  <si>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</si>
  <si>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</si>
  <si>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</si>
  <si>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</si>
  <si>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</si>
  <si>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</si>
  <si>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</si>
  <si>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</si>
  <si>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</si>
  <si>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</si>
  <si>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</si>
  <si>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</si>
  <si>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</si>
  <si>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</si>
  <si>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</si>
  <si>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</si>
  <si>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</si>
  <si>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</si>
  <si>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</si>
  <si>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</si>
  <si>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</si>
  <si>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</si>
  <si>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</si>
  <si>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</si>
  <si>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</si>
  <si>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</si>
  <si>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</si>
  <si>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</si>
  <si>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</si>
  <si>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</si>
  <si>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</si>
  <si>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</si>
  <si>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</si>
  <si>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</si>
  <si>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</si>
  <si>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</si>
  <si>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</si>
  <si>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</si>
  <si>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</si>
  <si>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</si>
  <si>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</si>
  <si>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</si>
  <si>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</si>
  <si>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</si>
  <si>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</si>
  <si>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</si>
  <si>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</si>
  <si>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</si>
  <si>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</si>
  <si>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</si>
  <si>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</si>
  <si>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</si>
  <si>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</si>
  <si>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</si>
  <si>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</si>
  <si>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</si>
  <si>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</si>
  <si>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</si>
  <si>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</si>
  <si>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</si>
  <si>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</si>
  <si>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</si>
  <si>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</si>
  <si>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</si>
  <si>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</si>
  <si>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</si>
  <si>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</si>
  <si>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</si>
  <si>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</si>
  <si>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</si>
  <si>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</si>
  <si>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</si>
  <si>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</si>
  <si>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</si>
  <si>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</si>
  <si>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</si>
  <si>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</si>
  <si>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</si>
  <si>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</si>
  <si>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</si>
  <si>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</si>
  <si>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</si>
  <si>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</si>
  <si>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</si>
  <si>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</si>
  <si>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</si>
  <si>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</si>
  <si>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</si>
  <si>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</si>
  <si>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</si>
  <si>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</si>
  <si>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</si>
  <si>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</si>
  <si>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</si>
  <si>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</si>
  <si>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</si>
  <si>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</si>
  <si>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</si>
  <si>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</si>
  <si>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</si>
  <si>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</si>
  <si>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</si>
  <si>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</si>
  <si>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</si>
  <si>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</si>
  <si>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</si>
  <si>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</si>
  <si>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</si>
  <si>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</si>
  <si>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</si>
  <si>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</si>
  <si>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</si>
  <si>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</si>
  <si>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</si>
  <si>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</si>
  <si>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</si>
  <si>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</si>
  <si>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</si>
  <si>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</si>
  <si>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</si>
  <si>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</si>
  <si>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</si>
  <si>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</si>
  <si>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</si>
  <si>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</si>
  <si>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</si>
  <si>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</si>
  <si>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</si>
  <si>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</si>
  <si>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</si>
  <si>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</si>
  <si>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</si>
  <si>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</si>
  <si>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</si>
  <si>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</si>
  <si>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</si>
  <si>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</si>
  <si>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</si>
  <si>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</si>
  <si>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</si>
  <si>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</si>
  <si>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</si>
  <si>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</si>
  <si>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</si>
  <si>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</si>
  <si>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</si>
  <si>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</si>
  <si>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</si>
  <si>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</si>
  <si>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</si>
  <si>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</si>
  <si>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</si>
  <si>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</si>
  <si>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</si>
  <si>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</si>
  <si>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</si>
  <si>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</si>
  <si>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</si>
  <si>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</si>
  <si>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</si>
  <si>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</si>
  <si>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</si>
  <si>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</si>
  <si>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</si>
  <si>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</si>
  <si>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</si>
  <si>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</si>
  <si>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</si>
  <si>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</si>
  <si>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</si>
  <si>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</si>
  <si>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</si>
  <si>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</si>
  <si>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</si>
  <si>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</si>
  <si>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</si>
  <si>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</si>
  <si>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</si>
  <si>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</si>
  <si>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</si>
  <si>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</si>
  <si>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</si>
  <si>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</si>
  <si>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</si>
  <si>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</si>
  <si>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</si>
  <si>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</si>
  <si>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</si>
  <si>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</si>
  <si>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</si>
  <si>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</si>
  <si>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</si>
  <si>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</si>
  <si>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</si>
  <si>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</si>
  <si>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</si>
  <si>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</si>
  <si>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</si>
  <si>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</si>
  <si>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</si>
  <si>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</si>
  <si>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</si>
  <si>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</si>
  <si>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</si>
  <si>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</si>
  <si>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</si>
  <si>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</si>
  <si>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</si>
  <si>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</si>
  <si>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</si>
  <si>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</si>
  <si>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</si>
  <si>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</si>
  <si>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</si>
  <si>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</si>
  <si>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</si>
  <si>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</si>
  <si>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</si>
  <si>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</si>
  <si>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</si>
  <si>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</si>
  <si>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</si>
  <si>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</si>
  <si>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</si>
  <si>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</si>
  <si>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</si>
  <si>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</si>
  <si>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</si>
  <si>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</si>
  <si>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</si>
  <si>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</si>
  <si>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</si>
  <si>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</si>
  <si>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</si>
  <si>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</si>
  <si>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</si>
  <si>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</si>
  <si>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</si>
  <si>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</si>
  <si>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</si>
  <si>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</si>
  <si>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</si>
  <si>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</si>
  <si>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</si>
  <si>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</si>
  <si>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</si>
  <si>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</si>
  <si>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</si>
  <si>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</si>
  <si>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</si>
  <si>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</si>
  <si>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</si>
  <si>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</si>
  <si>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</si>
  <si>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</si>
  <si>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</si>
  <si>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</si>
  <si>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</si>
  <si>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</si>
  <si>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</si>
  <si>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</si>
  <si>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</si>
  <si>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</si>
  <si>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</si>
  <si>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</si>
  <si>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</si>
  <si>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</si>
  <si>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</si>
  <si>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</si>
  <si>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</si>
  <si>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</si>
  <si>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</si>
  <si>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</si>
  <si>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</si>
  <si>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</si>
  <si>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</si>
  <si>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</si>
  <si>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</si>
  <si>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</si>
  <si>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</si>
  <si>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</si>
  <si>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</si>
  <si>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</si>
  <si>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</si>
  <si>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</si>
  <si>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</si>
  <si>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</si>
  <si>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</si>
  <si>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</si>
  <si>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</si>
  <si>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</si>
  <si>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</si>
  <si>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</si>
  <si>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</si>
  <si>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</si>
  <si>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</si>
  <si>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</si>
  <si>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</si>
  <si>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</si>
  <si>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</si>
  <si>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</si>
  <si>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</si>
  <si>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</si>
  <si>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</si>
  <si>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</si>
  <si>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</si>
  <si>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</si>
  <si>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</si>
  <si>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</si>
  <si>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</si>
  <si>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</si>
  <si>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</si>
  <si>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</si>
  <si>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</si>
  <si>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</si>
  <si>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</si>
  <si>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</si>
  <si>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</si>
  <si>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</si>
  <si>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</si>
  <si>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</si>
  <si>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</si>
  <si>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</si>
  <si>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</si>
  <si>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</si>
  <si>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</si>
  <si>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</si>
  <si>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</si>
  <si>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</si>
  <si>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</si>
  <si>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</si>
  <si>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</si>
  <si>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</si>
  <si>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</si>
  <si>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</si>
  <si>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</si>
  <si>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</si>
  <si>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</si>
  <si>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</si>
  <si>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</si>
  <si>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</si>
  <si>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</si>
  <si>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</si>
  <si>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</si>
  <si>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</si>
  <si>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</si>
  <si>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</si>
  <si>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</si>
  <si>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</si>
  <si>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</si>
  <si>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</si>
  <si>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</si>
  <si>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</si>
  <si>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</si>
  <si>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</si>
  <si>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</si>
  <si>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</si>
  <si>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</si>
  <si>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</si>
  <si>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</si>
  <si>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</si>
  <si>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</si>
  <si>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</si>
  <si>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</si>
  <si>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</si>
  <si>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</si>
  <si>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</si>
  <si>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</si>
  <si>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</si>
  <si>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</si>
  <si>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</si>
  <si>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</si>
  <si>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</si>
  <si>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</si>
  <si>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</si>
  <si>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</si>
  <si>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</si>
  <si>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</si>
  <si>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</si>
  <si>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</si>
  <si>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</si>
  <si>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</si>
  <si>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</si>
  <si>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</si>
  <si>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</si>
  <si>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</si>
  <si>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</si>
  <si>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</si>
  <si>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</si>
  <si>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</si>
  <si>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</si>
  <si>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</si>
  <si>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</si>
  <si>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</si>
  <si>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</si>
  <si>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</si>
  <si>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</si>
  <si>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</si>
  <si>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</si>
  <si>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</si>
  <si>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</si>
  <si>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</si>
  <si>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</si>
  <si>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</si>
  <si>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</si>
  <si>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</si>
  <si>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</si>
  <si>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</si>
  <si>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</si>
  <si>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</si>
  <si>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</si>
  <si>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</si>
  <si>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</si>
  <si>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</si>
  <si>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</si>
  <si>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</si>
  <si>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</si>
  <si>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</si>
  <si>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</si>
  <si>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</si>
  <si>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</si>
  <si>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</si>
  <si>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</si>
  <si>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</si>
  <si>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</si>
  <si>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</si>
  <si>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</si>
  <si>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</si>
  <si>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</si>
  <si>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</si>
  <si>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</si>
  <si>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</si>
  <si>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</si>
  <si>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</si>
  <si>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</si>
  <si>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</si>
  <si>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</si>
  <si>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</si>
  <si>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</si>
  <si>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</si>
  <si>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</si>
  <si>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</si>
  <si>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</si>
  <si>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</si>
  <si>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</si>
  <si>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</si>
  <si>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</si>
  <si>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</si>
  <si>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</si>
  <si>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</si>
  <si>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</si>
  <si>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</si>
  <si>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</si>
  <si>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</si>
  <si>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</si>
  <si>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</si>
  <si>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</si>
  <si>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</si>
  <si>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</si>
  <si>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</si>
  <si>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</si>
  <si>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</si>
  <si>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</si>
  <si>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</si>
  <si>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</si>
  <si>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</si>
  <si>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</si>
  <si>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</si>
  <si>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</si>
  <si>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</si>
  <si>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</si>
  <si>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</si>
  <si>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</si>
  <si>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</si>
  <si>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</si>
  <si>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</si>
  <si>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</si>
  <si>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</si>
  <si>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</si>
  <si>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</si>
  <si>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</si>
  <si>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</si>
  <si>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</si>
  <si>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</si>
  <si>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</si>
  <si>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</si>
  <si>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</si>
  <si>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</si>
  <si>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</si>
  <si>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</si>
  <si>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</si>
  <si>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</si>
  <si>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</si>
  <si>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</si>
  <si>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</si>
  <si>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</si>
  <si>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</si>
  <si>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</si>
  <si>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</si>
  <si>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</si>
  <si>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</si>
  <si>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</si>
  <si>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</si>
  <si>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</si>
  <si>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</si>
  <si>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</si>
  <si>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</si>
  <si>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</si>
  <si>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</si>
  <si>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</si>
  <si>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</si>
  <si>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</si>
  <si>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</si>
  <si>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</si>
  <si>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</si>
  <si>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</si>
  <si>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</si>
  <si>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</si>
  <si>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</si>
  <si>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</si>
  <si>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</si>
  <si>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</si>
  <si>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</si>
  <si>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</si>
  <si>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</si>
  <si>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</si>
  <si>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</si>
  <si>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</si>
  <si>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</si>
  <si>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</si>
  <si>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</si>
  <si>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</si>
  <si>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</si>
  <si>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</si>
  <si>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</si>
  <si>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</si>
  <si>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</si>
  <si>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</si>
  <si>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</si>
  <si>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</si>
  <si>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</si>
  <si>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</si>
  <si>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</si>
  <si>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</si>
  <si>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</si>
  <si>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</si>
  <si>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</si>
  <si>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</si>
  <si>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</si>
  <si>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</si>
  <si>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</si>
  <si>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</si>
  <si>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</si>
  <si>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</si>
  <si>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</si>
  <si>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</si>
  <si>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</si>
  <si>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</si>
  <si>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</si>
  <si>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</si>
  <si>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</si>
  <si>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</si>
  <si>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</si>
  <si>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</si>
  <si>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</si>
  <si>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</si>
  <si>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</si>
  <si>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</si>
  <si>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</si>
  <si>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</si>
  <si>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</si>
  <si>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</si>
  <si>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</si>
  <si>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</si>
  <si>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</si>
  <si>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</si>
  <si>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</si>
  <si>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</si>
  <si>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</si>
  <si>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</si>
  <si>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</si>
  <si>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</si>
  <si>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</si>
  <si>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</si>
  <si>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</si>
  <si>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</si>
  <si>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</si>
  <si>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</si>
  <si>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</si>
  <si>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</si>
  <si>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</si>
  <si>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</si>
  <si>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</si>
  <si>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</si>
  <si>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</si>
  <si>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</si>
  <si>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</si>
  <si>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</si>
  <si>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</si>
  <si>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</si>
  <si>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</si>
  <si>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</si>
  <si>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</si>
  <si>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</si>
  <si>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</si>
  <si>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</si>
  <si>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</si>
  <si>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</si>
  <si>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</si>
  <si>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</si>
  <si>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</si>
  <si>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</si>
  <si>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</si>
  <si>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</si>
  <si>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</si>
  <si>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</si>
  <si>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</si>
  <si>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</si>
  <si>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</si>
  <si>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</si>
  <si>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</si>
  <si>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</si>
  <si>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</si>
  <si>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</si>
  <si>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</si>
  <si>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</si>
  <si>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</si>
  <si>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</si>
  <si>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</si>
  <si>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</si>
  <si>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</si>
  <si>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</si>
  <si>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</si>
  <si>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</si>
  <si>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</si>
  <si>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</si>
  <si>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</si>
  <si>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</si>
  <si>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</si>
  <si>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</si>
  <si>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</si>
  <si>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</si>
  <si>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</si>
  <si>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</si>
  <si>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</si>
  <si>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</si>
  <si>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</si>
  <si>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</si>
  <si>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</si>
  <si>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</si>
  <si>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</si>
  <si>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</si>
  <si>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</si>
  <si>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</si>
  <si>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</si>
  <si>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</si>
  <si>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</si>
  <si>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</si>
  <si>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</si>
  <si>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</si>
  <si>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</si>
  <si>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</si>
  <si>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</si>
  <si>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</si>
  <si>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</si>
  <si>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</si>
  <si>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</si>
  <si>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</si>
  <si>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</si>
  <si>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</si>
  <si>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</si>
  <si>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</si>
  <si>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</si>
  <si>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</si>
  <si>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</si>
  <si>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</si>
  <si>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</si>
  <si>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</si>
  <si>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</si>
  <si>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</si>
  <si>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</si>
  <si>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</si>
  <si>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</si>
  <si>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</si>
  <si>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</si>
  <si>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</si>
  <si>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</si>
  <si>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</si>
  <si>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</si>
  <si>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</si>
  <si>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</si>
  <si>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</si>
  <si>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</si>
  <si>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</si>
  <si>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</si>
  <si>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</si>
  <si>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</si>
  <si>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</si>
  <si>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</si>
  <si>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</si>
  <si>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</si>
  <si>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</si>
  <si>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</si>
  <si>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</si>
  <si>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</si>
  <si>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</si>
  <si>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</si>
  <si>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</si>
  <si>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</si>
  <si>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</si>
  <si>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</si>
  <si>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</si>
  <si>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</si>
  <si>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</si>
  <si>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</si>
  <si>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</si>
  <si>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</si>
  <si>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</si>
  <si>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</si>
  <si>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</si>
  <si>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</si>
  <si>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</si>
  <si>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</si>
  <si>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</si>
  <si>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</si>
  <si>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</si>
  <si>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</si>
  <si>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</si>
  <si>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</si>
  <si>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</si>
  <si>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</si>
  <si>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</si>
  <si>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</si>
  <si>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</si>
  <si>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</si>
  <si>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</si>
  <si>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</si>
  <si>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</si>
  <si>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</si>
  <si>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</si>
  <si>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</si>
  <si>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</si>
  <si>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</si>
  <si>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</si>
  <si>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</si>
  <si>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</si>
  <si>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</si>
  <si>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</si>
  <si>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</si>
  <si>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</si>
  <si>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</si>
  <si>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</si>
  <si>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</si>
  <si>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</si>
  <si>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</si>
  <si>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</si>
  <si>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</si>
  <si>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</si>
  <si>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</si>
  <si>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</si>
  <si>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</si>
  <si>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</si>
  <si>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</si>
  <si>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</si>
  <si>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</si>
  <si>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</si>
  <si>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</si>
  <si>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</si>
  <si>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</si>
  <si>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</si>
  <si>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</si>
  <si>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</si>
  <si>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</si>
  <si>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</si>
  <si>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</si>
  <si>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</si>
  <si>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</si>
  <si>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</si>
  <si>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</si>
  <si>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</si>
  <si>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</si>
  <si>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</si>
  <si>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</si>
  <si>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</si>
  <si>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</si>
  <si>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</si>
  <si>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</si>
  <si>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</si>
  <si>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</si>
  <si>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</si>
  <si>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</si>
  <si>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</si>
  <si>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</si>
  <si>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</si>
  <si>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</si>
  <si>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</si>
  <si>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</si>
  <si>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</si>
  <si>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</si>
  <si>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</si>
  <si>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</si>
  <si>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</si>
  <si>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</si>
  <si>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</si>
  <si>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</si>
  <si>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</si>
  <si>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</si>
  <si>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</si>
  <si>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</si>
  <si>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</si>
  <si>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</si>
  <si>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</si>
  <si>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</si>
  <si>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</si>
  <si>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</si>
  <si>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</si>
  <si>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</si>
  <si>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</si>
  <si>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</si>
  <si>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</si>
  <si>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</si>
  <si>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</si>
  <si>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</si>
  <si>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</si>
  <si>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</si>
  <si>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</si>
  <si>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</si>
  <si>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</si>
  <si>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</si>
  <si>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</si>
  <si>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</si>
  <si>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</si>
  <si>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</si>
  <si>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</si>
  <si>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</si>
  <si>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</si>
  <si>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</si>
  <si>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</si>
  <si>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</si>
  <si>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</si>
  <si>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</si>
  <si>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</si>
  <si>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</si>
  <si>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</si>
  <si>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</si>
  <si>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</si>
  <si>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</si>
  <si>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</si>
  <si>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</si>
  <si>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</si>
  <si>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</si>
  <si>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</si>
  <si>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</si>
  <si>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</si>
  <si>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</si>
  <si>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</si>
  <si>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</si>
  <si>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</si>
  <si>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</si>
  <si>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</si>
  <si>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</si>
  <si>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</si>
  <si>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</si>
  <si>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</si>
  <si>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</si>
  <si>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</si>
  <si>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</si>
  <si>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</si>
  <si>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</si>
  <si>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</si>
  <si>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</si>
  <si>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</si>
  <si>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</si>
  <si>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</si>
  <si>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</si>
  <si>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</si>
  <si>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</si>
  <si>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</si>
  <si>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</si>
  <si>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</si>
  <si>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</si>
  <si>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</si>
  <si>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</si>
  <si>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</si>
  <si>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</si>
  <si>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</si>
  <si>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</si>
  <si>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</si>
  <si>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</si>
  <si>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</si>
  <si>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</si>
  <si>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</si>
  <si>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</si>
  <si>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</si>
  <si>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</si>
  <si>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</si>
  <si>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</si>
  <si>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</si>
  <si>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</si>
  <si>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</si>
  <si>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</si>
  <si>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</si>
  <si>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</si>
  <si>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</si>
  <si>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</si>
  <si>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</si>
  <si>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</si>
  <si>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</si>
  <si>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</si>
  <si>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</si>
  <si>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</si>
  <si>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</si>
  <si>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</si>
  <si>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</si>
  <si>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</si>
  <si>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</si>
  <si>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</si>
  <si>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</si>
  <si>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</si>
  <si>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</si>
  <si>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</si>
  <si>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</si>
  <si>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</si>
  <si>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</si>
  <si>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</si>
  <si>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</si>
  <si>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</si>
  <si>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</si>
  <si>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</si>
  <si>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</si>
  <si>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</si>
  <si>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</si>
  <si>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</si>
  <si>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</si>
  <si>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</si>
  <si>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</si>
  <si>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</si>
  <si>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</si>
  <si>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</si>
  <si>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</si>
  <si>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</si>
  <si>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</si>
  <si>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</si>
  <si>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</si>
  <si>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</si>
  <si>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</si>
  <si>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</si>
  <si>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</si>
  <si>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</si>
  <si>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</si>
  <si>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</si>
  <si>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</si>
  <si>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</si>
  <si>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</si>
  <si>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</si>
  <si>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</si>
  <si>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</si>
  <si>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</si>
  <si>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</si>
  <si>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</si>
  <si>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</si>
  <si>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</si>
  <si>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</si>
  <si>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</si>
  <si>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</si>
  <si>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</si>
  <si>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</si>
  <si>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</si>
  <si>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</si>
  <si>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</si>
  <si>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</si>
  <si>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</si>
  <si>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</si>
  <si>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</si>
  <si>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</si>
  <si>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</si>
  <si>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</si>
  <si>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</si>
  <si>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</si>
  <si>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</si>
  <si>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</si>
  <si>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</si>
  <si>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</si>
  <si>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</si>
  <si>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</si>
  <si>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</si>
  <si>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</si>
  <si>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</si>
  <si>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</si>
  <si>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</si>
  <si>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</si>
  <si>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</si>
  <si>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</si>
  <si>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</si>
  <si>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</si>
  <si>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</si>
  <si>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</si>
  <si>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</si>
  <si>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</si>
  <si>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</si>
  <si>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</si>
  <si>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</si>
  <si>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</si>
  <si>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</si>
  <si>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</si>
  <si>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</si>
  <si>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</si>
  <si>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</si>
  <si>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</si>
  <si>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</si>
  <si>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</si>
  <si>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</si>
  <si>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</si>
  <si>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</si>
  <si>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</si>
  <si>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</si>
  <si>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</si>
  <si>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</si>
  <si>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</si>
  <si>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</si>
  <si>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</si>
  <si>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</si>
  <si>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</si>
  <si>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</si>
  <si>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</si>
  <si>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</si>
  <si>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</si>
  <si>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</si>
  <si>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</si>
  <si>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</si>
  <si>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</si>
  <si>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</si>
  <si>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</si>
  <si>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</si>
  <si>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</si>
  <si>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</si>
  <si>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</si>
  <si>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</si>
  <si>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</si>
  <si>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</si>
  <si>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</si>
  <si>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</si>
  <si>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</si>
  <si>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</si>
  <si>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</si>
  <si>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</si>
  <si>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</si>
  <si>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</si>
  <si>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</si>
  <si>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</si>
  <si>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</si>
  <si>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</si>
  <si>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</si>
  <si>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</si>
  <si>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</si>
  <si>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</si>
  <si>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</si>
  <si>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</si>
  <si>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</si>
  <si>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</si>
  <si>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</si>
  <si>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</si>
  <si>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</si>
  <si>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</si>
  <si>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</si>
  <si>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</si>
  <si>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</si>
  <si>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</si>
  <si>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</si>
  <si>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</si>
  <si>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</si>
  <si>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</si>
  <si>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</si>
  <si>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</si>
  <si>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</si>
  <si>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</si>
  <si>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</si>
  <si>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</si>
  <si>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</si>
  <si>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</si>
  <si>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</si>
  <si>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</si>
  <si>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</si>
  <si>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</si>
  <si>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</si>
  <si>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</si>
  <si>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</si>
  <si>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</si>
  <si>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</si>
  <si>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</si>
  <si>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</si>
  <si>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</si>
  <si>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</si>
  <si>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</si>
  <si>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</si>
  <si>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</si>
  <si>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</si>
  <si>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</si>
  <si>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</si>
  <si>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</si>
  <si>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</si>
  <si>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</si>
  <si>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</si>
  <si>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</si>
  <si>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</si>
  <si>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</si>
  <si>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</si>
  <si>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</si>
  <si>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</si>
  <si>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</si>
  <si>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</si>
  <si>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</si>
  <si>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</si>
  <si>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</si>
  <si>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</si>
  <si>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</si>
  <si>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</si>
  <si>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</si>
  <si>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</si>
  <si>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</si>
  <si>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</si>
  <si>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</si>
  <si>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</si>
  <si>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</si>
  <si>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</si>
  <si>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</si>
  <si>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</si>
  <si>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</si>
  <si>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</si>
  <si>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</si>
  <si>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</si>
  <si>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</si>
  <si>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</si>
  <si>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</si>
  <si>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</si>
  <si>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</si>
  <si>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</si>
  <si>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</si>
  <si>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</si>
  <si>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</si>
  <si>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</si>
  <si>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</si>
  <si>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</si>
  <si>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</si>
  <si>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</si>
  <si>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</si>
  <si>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</si>
  <si>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</si>
  <si>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</si>
  <si>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</si>
  <si>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</si>
  <si>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</si>
  <si>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</si>
  <si>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</si>
  <si>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</si>
  <si>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</si>
  <si>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</si>
  <si>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</si>
  <si>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</si>
  <si>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</si>
  <si>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</si>
  <si>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</si>
  <si>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</si>
  <si>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</si>
  <si>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</si>
  <si>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</si>
  <si>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</si>
  <si>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</si>
  <si>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</si>
  <si>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</si>
  <si>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</si>
  <si>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</si>
  <si>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</si>
  <si>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</si>
  <si>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</si>
  <si>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</si>
  <si>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</si>
  <si>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</si>
  <si>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</si>
  <si>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</si>
  <si>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</si>
  <si>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</si>
  <si>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</si>
  <si>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</si>
  <si>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</si>
  <si>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</si>
  <si>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</si>
  <si>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</si>
  <si>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</si>
  <si>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</si>
  <si>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</si>
  <si>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</si>
  <si>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</si>
  <si>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</si>
  <si>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</si>
  <si>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</si>
  <si>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</si>
  <si>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</si>
  <si>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</si>
  <si>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</si>
  <si>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</si>
  <si>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</si>
  <si>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</si>
  <si>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</si>
  <si>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</si>
  <si>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</si>
  <si>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</si>
  <si>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</si>
  <si>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</si>
  <si>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</si>
  <si>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</si>
  <si>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</si>
  <si>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</si>
  <si>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</si>
  <si>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</si>
  <si>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</si>
  <si>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</si>
  <si>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</si>
  <si>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</si>
  <si>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</si>
  <si>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</si>
  <si>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</si>
  <si>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</si>
  <si>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</si>
  <si>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</si>
  <si>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</si>
  <si>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</si>
  <si>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</si>
  <si>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</si>
  <si>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</si>
  <si>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</si>
  <si>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</si>
  <si>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</si>
  <si>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</si>
  <si>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</si>
  <si>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</si>
  <si>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</si>
  <si>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</si>
  <si>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</si>
  <si>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</si>
  <si>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</si>
  <si>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</si>
  <si>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</si>
  <si>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</si>
  <si>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</si>
  <si>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</si>
  <si>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</si>
  <si>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</si>
  <si>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</si>
  <si>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</si>
  <si>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</si>
  <si>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</si>
  <si>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</si>
  <si>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</si>
  <si>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</si>
  <si>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</si>
  <si>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</si>
  <si>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</si>
  <si>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</si>
  <si>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</si>
  <si>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</si>
  <si>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</si>
  <si>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</si>
  <si>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</si>
  <si>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</si>
  <si>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</si>
  <si>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</si>
  <si>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</si>
  <si>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</si>
  <si>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</si>
  <si>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</si>
  <si>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</si>
  <si>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</si>
  <si>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</si>
  <si>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</si>
  <si>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</si>
  <si>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</si>
  <si>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</si>
  <si>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</si>
  <si>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</si>
  <si>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</si>
  <si>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</si>
  <si>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</si>
  <si>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</si>
  <si>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</si>
  <si>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</si>
  <si>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</si>
  <si>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</si>
  <si>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</si>
  <si>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</si>
  <si>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</si>
  <si>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</si>
  <si>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</si>
  <si>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</si>
  <si>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</si>
  <si>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</si>
  <si>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</si>
  <si>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</si>
  <si>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</si>
  <si>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</si>
  <si>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</si>
  <si>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</si>
  <si>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</si>
  <si>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</si>
  <si>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</si>
  <si>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</si>
  <si>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</si>
  <si>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</si>
  <si>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</si>
  <si>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</si>
  <si>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</si>
  <si>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</si>
  <si>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</si>
  <si>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</si>
  <si>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</si>
  <si>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</si>
  <si>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</si>
  <si>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</si>
  <si>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</si>
  <si>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</si>
  <si>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</si>
  <si>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</si>
  <si>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</si>
  <si>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</si>
  <si>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</si>
  <si>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</si>
  <si>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</si>
  <si>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</si>
  <si>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</si>
  <si>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</si>
  <si>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</si>
  <si>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</si>
  <si>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</si>
  <si>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</si>
  <si>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</si>
  <si>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</si>
  <si>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</si>
  <si>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</si>
  <si>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</si>
  <si>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</si>
  <si>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</si>
  <si>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</si>
  <si>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</si>
  <si>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</si>
  <si>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</si>
  <si>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</si>
  <si>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</si>
  <si>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</si>
  <si>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</si>
  <si>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</si>
  <si>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</si>
  <si>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</si>
  <si>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</si>
  <si>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</si>
  <si>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</si>
  <si>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</si>
  <si>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</si>
  <si>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</si>
  <si>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</si>
  <si>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</si>
  <si>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</si>
  <si>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</si>
  <si>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</si>
  <si>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</si>
  <si>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</si>
  <si>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</si>
  <si>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</si>
  <si>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</si>
  <si>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</si>
  <si>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</si>
  <si>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</si>
  <si>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</si>
  <si>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</si>
  <si>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</si>
  <si>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</si>
  <si>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</si>
  <si>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</si>
  <si>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</si>
  <si>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</si>
  <si>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</si>
  <si>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</si>
  <si>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</si>
  <si>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</si>
  <si>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</si>
  <si>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</si>
  <si>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</si>
  <si>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</si>
  <si>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</si>
  <si>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</si>
  <si>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</si>
  <si>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</si>
  <si>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</si>
  <si>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</si>
  <si>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</si>
  <si>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</si>
  <si>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</si>
  <si>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</si>
  <si>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</si>
  <si>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</si>
  <si>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</si>
  <si>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</si>
  <si>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</si>
  <si>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</si>
  <si>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</si>
  <si>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</si>
  <si>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</si>
  <si>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</si>
  <si>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</si>
  <si>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</si>
  <si>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</si>
  <si>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</si>
  <si>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</si>
  <si>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</si>
  <si>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</si>
  <si>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</si>
  <si>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</si>
  <si>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</si>
  <si>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</si>
  <si>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</si>
  <si>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</si>
  <si>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</si>
  <si>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</si>
  <si>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</si>
  <si>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</si>
  <si>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</si>
  <si>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</si>
  <si>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</si>
  <si>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</si>
  <si>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</si>
  <si>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</si>
  <si>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</si>
  <si>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</si>
  <si>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</si>
  <si>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</si>
  <si>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</si>
  <si>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</si>
  <si>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</si>
  <si>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</si>
  <si>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</si>
  <si>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</si>
  <si>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</si>
  <si>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</si>
  <si>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</si>
  <si>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</si>
  <si>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</si>
  <si>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</si>
  <si>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</si>
  <si>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</si>
  <si>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</si>
  <si>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</si>
  <si>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</si>
  <si>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</si>
  <si>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</si>
  <si>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</si>
  <si>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</si>
  <si>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</si>
  <si>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</si>
  <si>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</si>
  <si>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</si>
  <si>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</si>
  <si>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</si>
  <si>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</si>
  <si>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</si>
  <si>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</si>
  <si>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</si>
  <si>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</si>
  <si>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</si>
  <si>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</si>
  <si>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</si>
  <si>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</si>
  <si>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</si>
  <si>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</si>
  <si>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</si>
  <si>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</si>
  <si>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</si>
  <si>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</si>
  <si>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</si>
  <si>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</si>
  <si>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</si>
  <si>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</si>
  <si>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</si>
  <si>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</si>
  <si>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</si>
  <si>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</si>
  <si>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</si>
  <si>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</si>
  <si>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</si>
  <si>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</si>
  <si>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</si>
  <si>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</si>
  <si>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</si>
  <si>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</si>
  <si>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</si>
  <si>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</si>
  <si>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</si>
  <si>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</si>
  <si>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</si>
  <si>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</si>
  <si>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</si>
  <si>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</si>
  <si>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</si>
  <si>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</si>
  <si>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</si>
  <si>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</si>
  <si>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</si>
  <si>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</si>
  <si>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</si>
  <si>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</si>
  <si>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</si>
  <si>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</si>
  <si>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</si>
  <si>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</si>
  <si>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</si>
  <si>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</si>
  <si>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</si>
  <si>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</si>
  <si>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</si>
  <si>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</si>
  <si>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</si>
  <si>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</si>
  <si>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</si>
  <si>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</si>
  <si>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</si>
  <si>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</si>
  <si>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</si>
  <si>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</si>
  <si>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</si>
  <si>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</si>
  <si>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</si>
  <si>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</si>
  <si>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</si>
  <si>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</si>
  <si>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</si>
  <si>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</si>
  <si>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</si>
  <si>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</si>
  <si>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</si>
  <si>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</si>
  <si>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</si>
  <si>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</si>
  <si>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</si>
  <si>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</si>
  <si>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</si>
  <si>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</si>
  <si>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</si>
  <si>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</si>
  <si>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</si>
  <si>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</si>
  <si>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</si>
  <si>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</si>
  <si>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</si>
  <si>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</si>
  <si>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</si>
  <si>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</si>
  <si>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</si>
  <si>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</si>
  <si>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</si>
  <si>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</si>
  <si>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</si>
  <si>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</si>
  <si>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</si>
  <si>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</si>
  <si>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</si>
  <si>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</si>
  <si>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</si>
  <si>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</si>
  <si>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</si>
  <si>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</si>
  <si>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</si>
  <si>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</si>
  <si>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</si>
  <si>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</si>
  <si>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</si>
  <si>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</si>
  <si>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</si>
  <si>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</si>
  <si>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</si>
  <si>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</si>
  <si>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</si>
  <si>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</si>
  <si>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</si>
  <si>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</si>
  <si>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</si>
  <si>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</si>
  <si>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</si>
  <si>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</si>
  <si>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</si>
  <si>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</si>
  <si>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</si>
  <si>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</si>
  <si>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</si>
  <si>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</si>
  <si>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</si>
  <si>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</si>
  <si>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</si>
  <si>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</si>
  <si>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</si>
  <si>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</si>
  <si>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</si>
  <si>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</si>
  <si>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</si>
  <si>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</si>
  <si>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</si>
  <si>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</si>
  <si>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</si>
  <si>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</si>
  <si>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</si>
  <si>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</si>
  <si>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</si>
  <si>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</si>
  <si>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</si>
  <si>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</si>
  <si>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</si>
  <si>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</si>
  <si>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</si>
  <si>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</si>
  <si>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</si>
  <si>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</si>
  <si>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</si>
  <si>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</si>
  <si>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</si>
  <si>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</si>
  <si>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</si>
  <si>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</si>
  <si>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</si>
  <si>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</si>
  <si>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</si>
  <si>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</si>
  <si>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</si>
  <si>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</si>
  <si>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</si>
  <si>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</si>
  <si>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</si>
  <si>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</si>
  <si>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</si>
  <si>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</si>
  <si>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</si>
  <si>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</si>
  <si>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</si>
  <si>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</si>
  <si>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</si>
  <si>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</si>
  <si>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</si>
  <si>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</si>
  <si>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</si>
  <si>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</si>
  <si>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</si>
  <si>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</si>
  <si>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</si>
  <si>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</si>
  <si>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</si>
  <si>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</si>
  <si>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</si>
  <si>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</si>
  <si>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</si>
  <si>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</si>
  <si>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</si>
  <si>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</si>
  <si>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</si>
  <si>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</si>
  <si>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</si>
  <si>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</si>
  <si>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</si>
  <si>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</si>
  <si>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</si>
  <si>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</si>
  <si>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</si>
  <si>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</si>
  <si>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</si>
  <si>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</si>
  <si>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</si>
  <si>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</si>
  <si>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DWP SST CASE</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</si>
  <si>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</si>
  <si>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</si>
  <si>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</si>
  <si>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</si>
  <si>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</si>
  <si>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</si>
  <si>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</si>
  <si>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</si>
  <si>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</si>
  <si>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</si>
  <si>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</si>
  <si>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</si>
  <si>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</si>
  <si>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</si>
  <si>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</si>
  <si>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</si>
  <si>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</si>
  <si>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</si>
  <si>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</si>
  <si>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</si>
  <si>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</si>
  <si>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</si>
  <si>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</si>
  <si>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</si>
  <si>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</si>
  <si>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</si>
  <si>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</si>
  <si>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</si>
  <si>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</si>
  <si>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</si>
  <si>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</si>
  <si>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</si>
  <si>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</si>
  <si>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</si>
  <si>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</si>
  <si>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</si>
  <si>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</si>
  <si>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</si>
  <si>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</si>
  <si>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</si>
  <si>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</si>
  <si>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</si>
  <si>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</si>
  <si>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</si>
  <si>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</si>
  <si>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</si>
  <si>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</si>
  <si>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</si>
  <si>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</si>
  <si>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</si>
  <si>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CASES: GUL AHHED, BAHL VO, TENDER</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</si>
  <si>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</si>
  <si>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</si>
  <si>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</si>
  <si>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</si>
  <si>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</si>
  <si>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</si>
  <si>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</si>
  <si>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</si>
  <si>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</si>
  <si>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</si>
  <si>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</si>
  <si>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</si>
  <si>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</si>
  <si>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</si>
  <si>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</si>
  <si>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</si>
  <si>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</si>
  <si>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</si>
  <si>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</si>
  <si>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</si>
  <si>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</si>
  <si>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</si>
  <si>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</si>
  <si>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</si>
  <si>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</si>
  <si>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</si>
  <si>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</si>
  <si>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</si>
  <si>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</si>
  <si>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</si>
  <si>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</si>
  <si>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</si>
  <si>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</si>
  <si>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</si>
  <si>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</si>
  <si>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</si>
  <si>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</si>
  <si>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</si>
  <si>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STANDARD chartered + BAHL  payment</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</si>
  <si>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</si>
  <si>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</si>
  <si>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</si>
  <si>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</si>
  <si>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</si>
  <si>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</si>
  <si>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</si>
  <si>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</si>
  <si>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</si>
  <si>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</si>
  <si>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</si>
  <si>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</si>
  <si>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</si>
  <si>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</si>
  <si>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</si>
  <si>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VISA PAYMENT + Deutceh bank</t>
  </si>
  <si>
    <t>colour material and brush</t>
  </si>
  <si>
    <t>SST Working</t>
  </si>
  <si>
    <t>cash paid in advance (total uptodate 100,000)</t>
  </si>
  <si>
    <t>NASTP Payment status</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</si>
  <si>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</si>
  <si>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</si>
  <si>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</si>
  <si>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</si>
  <si>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</si>
  <si>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</si>
  <si>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</si>
  <si>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</si>
  <si>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</si>
  <si>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</si>
  <si>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</si>
  <si>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Cinmeas chq confirmation</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</si>
  <si>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</si>
  <si>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</si>
  <si>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</si>
  <si>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</si>
  <si>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</si>
  <si>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</si>
  <si>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</si>
  <si>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</si>
  <si>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</si>
  <si>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</si>
  <si>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</si>
  <si>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</si>
  <si>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</si>
  <si>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</si>
  <si>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</si>
  <si>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</si>
  <si>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</si>
  <si>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</si>
  <si>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</si>
  <si>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</si>
  <si>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</si>
  <si>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</si>
  <si>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</si>
  <si>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</si>
  <si>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</si>
  <si>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</si>
  <si>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</si>
  <si>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</si>
  <si>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</si>
  <si>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</si>
  <si>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</si>
  <si>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</si>
  <si>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</si>
  <si>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</si>
  <si>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</si>
  <si>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</si>
  <si>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</si>
  <si>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</si>
  <si>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</si>
  <si>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</si>
  <si>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</si>
  <si>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</si>
  <si>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50,000 to be given to BH</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</si>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</sst>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
      <b/>
      <sz val="26"/>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1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165" fontId="0" fillId="0" borderId="1" xfId="0" applyNumberFormat="1" applyBorder="1"/>
    <xf numFmtId="0" fontId="0" fillId="39" borderId="1" xfId="0" applyFill="1" applyBorder="1"/>
    <xf numFmtId="0" fontId="62" fillId="2" borderId="1" xfId="0" applyFont="1" applyFill="1" applyBorder="1" applyAlignment="1">
      <alignment horizontal="left"/>
    </xf>
    <xf numFmtId="0" fontId="64" fillId="2" borderId="1" xfId="0" applyFont="1" applyFill="1" applyBorder="1"/>
    <xf numFmtId="0" fontId="0" fillId="39" borderId="0" xfId="0" applyFill="1"/>
    <xf numFmtId="165" fontId="6" fillId="33" borderId="2" xfId="1" applyNumberFormat="1" applyFont="1" applyFill="1" applyBorder="1" applyAlignment="1">
      <alignment horizontal="center"/>
    </xf>
    <xf numFmtId="165" fontId="6" fillId="0" borderId="1" xfId="1" applyNumberFormat="1" applyFont="1" applyBorder="1" applyAlignment="1">
      <alignment horizontal="right" wrapText="1"/>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629861</xdr:colOff>
      <xdr:row>8366</xdr:row>
      <xdr:rowOff>47652</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11684</xdr:row>
      <xdr:rowOff>10584</xdr:rowOff>
    </xdr:from>
    <xdr:to>
      <xdr:col>6</xdr:col>
      <xdr:colOff>311243</xdr:colOff>
      <xdr:row>11700</xdr:row>
      <xdr:rowOff>69342</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11673</xdr:row>
      <xdr:rowOff>190500</xdr:rowOff>
    </xdr:from>
    <xdr:to>
      <xdr:col>4</xdr:col>
      <xdr:colOff>693327</xdr:colOff>
      <xdr:row>11690</xdr:row>
      <xdr:rowOff>234476</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137583</xdr:colOff>
      <xdr:row>74</xdr:row>
      <xdr:rowOff>127000</xdr:rowOff>
    </xdr:from>
    <xdr:to>
      <xdr:col>3</xdr:col>
      <xdr:colOff>783167</xdr:colOff>
      <xdr:row>74</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-870316.52845162153</v>
          </cell>
          <cell r="G21">
            <v>75935584.385159969</v>
          </cell>
          <cell r="K21">
            <v>46800541.815737337</v>
          </cell>
          <cell r="O21">
            <v>15703108.030833334</v>
          </cell>
        </row>
      </sheetData>
      <sheetData sheetId="12" refreshError="1"/>
      <sheetData sheetId="13">
        <row r="29">
          <cell r="C29">
            <v>-214307.45438903512</v>
          </cell>
          <cell r="D29">
            <v>-214307.45438903512</v>
          </cell>
          <cell r="E29">
            <v>-220801.61967355135</v>
          </cell>
          <cell r="H29">
            <v>21563038.947102793</v>
          </cell>
          <cell r="I29">
            <v>18142238.947102793</v>
          </cell>
          <cell r="J29">
            <v>28555276.490954392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186346843.53999999</v>
          </cell>
        </row>
        <row r="11">
          <cell r="P11">
            <v>2680536.150000006</v>
          </cell>
          <cell r="Q11">
            <v>-797805.01999999583</v>
          </cell>
        </row>
        <row r="15">
          <cell r="P15">
            <v>112054782</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57" totalsRowCount="1" headerRowDxfId="19" headerRowBorderDxfId="18" tableBorderDxfId="17" totalsRowBorderDxfId="16" headerRowCellStyle="Comma">
  <autoFilter ref="A1:E556"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57"/>
  <sheetViews>
    <sheetView zoomScale="115" zoomScaleNormal="115" workbookViewId="0">
      <pane ySplit="1" topLeftCell="A510" activePane="bottomLeft" state="frozen"/>
      <selection activeCell="D6707" sqref="D6707"/>
      <selection pane="bottomLeft" activeCell="K531" sqref="K531"/>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SUMIF(Cash!$C$5355:$E$53993,staff!G517,Cash!$E$5355:$E$54013)+78740+15000+177050+32000+50000+50000+10000+200000+20000+15000+25000+15000</f>
        <v>3541821</v>
      </c>
      <c r="I517" s="302">
        <f ca="1">SUMIF('Bilal bhai'!$B$542:$D$5554,staff!G517,'Bilal bhai'!$D$542:$D$5584)+100000</f>
        <v>100000</v>
      </c>
      <c r="J517" s="302">
        <f ca="1">SUMIF('Nadeem bhai'!$B$1030:$D$1099,staff!G517,'Nadeem bhai'!$D$1030:$D$1099)+25000+30000+70000+40000</f>
        <v>248000</v>
      </c>
      <c r="K517" s="302">
        <f ca="1">J517+I517+H517</f>
        <v>3889821</v>
      </c>
      <c r="L517" s="302">
        <f t="shared" ref="L517:L524" ca="1" si="0">SUMIF($B$2:$E$1945,G517,$E$2:$E$1945)</f>
        <v>3966041</v>
      </c>
      <c r="M517" s="302">
        <f ca="1">K517-L517</f>
        <v>-76220</v>
      </c>
    </row>
    <row r="518" spans="1:13" x14ac:dyDescent="0.25">
      <c r="A518" s="632">
        <v>45591</v>
      </c>
      <c r="B518" s="629" t="s">
        <v>5162</v>
      </c>
      <c r="C518" s="484"/>
      <c r="D518" s="629" t="s">
        <v>3920</v>
      </c>
      <c r="E518" s="485">
        <v>37450</v>
      </c>
      <c r="G518" s="292" t="s">
        <v>13071</v>
      </c>
      <c r="H518" s="302">
        <f ca="1">SUMIF(Cash!$C$5355:$E$53993,staff!G518,Cash!$E$5355:$E$54013)</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SUMIF(Cash!$C$5355:$E$53994,staff!G519,Cash!$E$5355:$E$54014)+3787+9000+5000+10000+5000+5000</f>
        <v>569687</v>
      </c>
      <c r="I519" s="302">
        <f ca="1">SUMIF('Bilal bhai'!$B$542:$D$5554,staff!G519,'Bilal bhai'!$D$542:$D$5584)</f>
        <v>0</v>
      </c>
      <c r="J519" s="302">
        <f ca="1">SUMIF('Nadeem bhai'!$B$1030:$D$1099,staff!G519,'Nadeem bhai'!$D$1030:$D$1099)</f>
        <v>0</v>
      </c>
      <c r="K519" s="302">
        <f t="shared" ref="K519:K527" ca="1" si="1">J519+I519+H519</f>
        <v>569687</v>
      </c>
      <c r="L519" s="302">
        <f t="shared" ca="1" si="0"/>
        <v>564687</v>
      </c>
      <c r="M519" s="302">
        <f t="shared" ref="M519:M524" ca="1" si="2">K519-L519</f>
        <v>5000</v>
      </c>
    </row>
    <row r="520" spans="1:13" x14ac:dyDescent="0.25">
      <c r="A520" s="632">
        <v>45597</v>
      </c>
      <c r="B520" s="292" t="s">
        <v>8573</v>
      </c>
      <c r="C520" s="454"/>
      <c r="D520" s="292" t="s">
        <v>3920</v>
      </c>
      <c r="E520" s="302">
        <v>21000</v>
      </c>
      <c r="G520" s="292" t="s">
        <v>8928</v>
      </c>
      <c r="H520" s="302">
        <f ca="1">SUMIF(Cash!$C$5444:$E$53994,staff!G520,Cash!$E$5444:$E$53994)+19000+1000+2000+3000</f>
        <v>318400</v>
      </c>
      <c r="I520" s="302">
        <f ca="1">SUMIF('Bilal bhai'!$B$542:$D$5554,staff!G520,'Bilal bhai'!$D$542:$D$5584)</f>
        <v>0</v>
      </c>
      <c r="J520" s="302">
        <f ca="1">SUMIF('Nadeem bhai'!$B$1030:$D$1099,staff!G520,'Nadeem bhai'!$D$1030:$D$1099)</f>
        <v>0</v>
      </c>
      <c r="K520" s="302">
        <f t="shared" ca="1" si="1"/>
        <v>318400</v>
      </c>
      <c r="L520" s="302">
        <f t="shared" ca="1" si="0"/>
        <v>307000</v>
      </c>
      <c r="M520" s="302">
        <f ca="1">K520-L520</f>
        <v>11400</v>
      </c>
    </row>
    <row r="521" spans="1:13" x14ac:dyDescent="0.25">
      <c r="A521" s="632">
        <v>45597</v>
      </c>
      <c r="B521" s="292" t="s">
        <v>156</v>
      </c>
      <c r="C521" s="454"/>
      <c r="D521" s="292" t="s">
        <v>3920</v>
      </c>
      <c r="E521" s="302">
        <v>8870</v>
      </c>
      <c r="G521" s="292" t="s">
        <v>445</v>
      </c>
      <c r="H521" s="302">
        <f ca="1">SUMIF(Cash!$C$5355:$E$53994,staff!G521,Cash!$E$5355:$E$54014)+36480+9000+10000+5000+25000+5000+60000+80000+2000+117850+113800+100000+25000+300000+100000+100000+100000+25000+10000</f>
        <v>2112190</v>
      </c>
      <c r="I521" s="302">
        <f ca="1">SUMIF('Bilal bhai'!$B$542:$D$5554,staff!G521,'Bilal bhai'!$D$542:$D$5584)</f>
        <v>0</v>
      </c>
      <c r="J521" s="302">
        <f>5000+40000</f>
        <v>45000</v>
      </c>
      <c r="K521" s="302">
        <f t="shared" ca="1" si="1"/>
        <v>2157190</v>
      </c>
      <c r="L521" s="302">
        <f t="shared" ca="1" si="0"/>
        <v>2088481</v>
      </c>
      <c r="M521" s="302">
        <f ca="1">K521-L521</f>
        <v>68709</v>
      </c>
    </row>
    <row r="522" spans="1:13" x14ac:dyDescent="0.25">
      <c r="A522" s="632">
        <v>45597</v>
      </c>
      <c r="B522" s="292" t="s">
        <v>156</v>
      </c>
      <c r="C522" s="454"/>
      <c r="D522" s="292" t="s">
        <v>14584</v>
      </c>
      <c r="E522" s="302">
        <v>-15000</v>
      </c>
      <c r="G522" s="292" t="s">
        <v>156</v>
      </c>
      <c r="H522" s="302">
        <f ca="1">SUMIF(Cash!$C$5355:$E$53994,staff!G522,Cash!$E$5355:$E$54014)+3680</f>
        <v>471280</v>
      </c>
      <c r="I522" s="302">
        <f ca="1">SUMIF('Bilal bhai'!$B$542:$D$5554,staff!G522,'Bilal bhai'!$D$542:$D$5584)</f>
        <v>3000</v>
      </c>
      <c r="J522" s="302">
        <f ca="1">SUMIF('Nadeem bhai'!$B$1030:$D$1099,staff!G522,'Nadeem bhai'!$D$1030:$D$1099)</f>
        <v>0</v>
      </c>
      <c r="K522" s="302">
        <f t="shared" ca="1" si="1"/>
        <v>474280</v>
      </c>
      <c r="L522" s="302">
        <f t="shared" ca="1" si="0"/>
        <v>454094</v>
      </c>
      <c r="M522" s="302">
        <f t="shared" ca="1" si="2"/>
        <v>20186</v>
      </c>
    </row>
    <row r="523" spans="1:13" x14ac:dyDescent="0.25">
      <c r="A523" s="632">
        <v>45597</v>
      </c>
      <c r="B523" s="629" t="s">
        <v>5162</v>
      </c>
      <c r="C523" s="484"/>
      <c r="D523" s="629" t="s">
        <v>3920</v>
      </c>
      <c r="E523" s="485">
        <v>18320</v>
      </c>
      <c r="G523" s="292" t="s">
        <v>8573</v>
      </c>
      <c r="H523" s="302">
        <f ca="1">SUMIF(Cash!$C$5355:$E$53994,staff!G523,Cash!$E$5355:$E$54014)+12950+40000+5000+5000</f>
        <v>1446250</v>
      </c>
      <c r="I523" s="302">
        <f ca="1">SUMIF('Bilal bhai'!$B$542:$D$5554,staff!G523,'Bilal bhai'!$D$542:$D$5584)</f>
        <v>55000</v>
      </c>
      <c r="J523" s="302">
        <f ca="1">SUMIF('Nadeem bhai'!$B$1030:$D$1099,staff!G523,'Nadeem bhai'!$D$1030:$D$1099)</f>
        <v>0</v>
      </c>
      <c r="K523" s="302">
        <f t="shared" ca="1" si="1"/>
        <v>1501250</v>
      </c>
      <c r="L523" s="302">
        <f t="shared" ca="1" si="0"/>
        <v>1440069</v>
      </c>
      <c r="M523" s="302">
        <f t="shared" ca="1" si="2"/>
        <v>61181</v>
      </c>
    </row>
    <row r="524" spans="1:13" x14ac:dyDescent="0.25">
      <c r="A524" s="632">
        <v>45597</v>
      </c>
      <c r="B524" s="629" t="s">
        <v>5162</v>
      </c>
      <c r="C524" s="454"/>
      <c r="D524" s="292" t="s">
        <v>8534</v>
      </c>
      <c r="E524" s="302">
        <v>2000</v>
      </c>
      <c r="G524" s="292" t="s">
        <v>629</v>
      </c>
      <c r="H524" s="302">
        <f ca="1">SUMIF(Cash!$C$6286:$E$53994,staff!G524,Cash!$E$6286:$E$54014)</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14880</v>
      </c>
      <c r="E525" s="302">
        <v>-2000</v>
      </c>
      <c r="G525" s="292" t="s">
        <v>9990</v>
      </c>
      <c r="H525" s="302"/>
      <c r="I525" s="302"/>
      <c r="J525" s="302"/>
      <c r="K525" s="302"/>
      <c r="L525" s="302"/>
      <c r="M525" s="302">
        <v>13500</v>
      </c>
    </row>
    <row r="526" spans="1:13" x14ac:dyDescent="0.25">
      <c r="A526" s="632">
        <v>45598</v>
      </c>
      <c r="B526" s="292" t="s">
        <v>9895</v>
      </c>
      <c r="C526" s="454"/>
      <c r="D526" s="292" t="s">
        <v>14881</v>
      </c>
      <c r="E526" s="302">
        <v>-5000</v>
      </c>
      <c r="G526" s="292" t="s">
        <v>11575</v>
      </c>
      <c r="H526" s="302">
        <f ca="1">SUMIF(Cash!$C$6317:$E$53994,staff!G526,Cash!$E$6317:$E$54014)-5000-1000+5000+5000+5000+2000+1000</f>
        <v>386500</v>
      </c>
      <c r="I526" s="302"/>
      <c r="J526" s="302">
        <f ca="1">SUMIF('Nadeem bhai'!$B$1030:$D$1099,staff!G526,'Nadeem bhai'!$D$1030:$D$1099)+5000+5000+5000+15000+1000</f>
        <v>31000</v>
      </c>
      <c r="K526" s="302">
        <f t="shared" ca="1" si="1"/>
        <v>417500</v>
      </c>
      <c r="L526" s="302">
        <f ca="1">SUMIF($B$2:$E$1945,G526,$E$2:$E$1945)</f>
        <v>405830</v>
      </c>
      <c r="M526" s="302">
        <f ca="1">K526-L526</f>
        <v>11670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704" t="s">
        <v>10604</v>
      </c>
      <c r="H528" s="705"/>
      <c r="I528" s="705"/>
      <c r="J528" s="705"/>
      <c r="K528" s="705"/>
      <c r="L528" s="706"/>
      <c r="M528" s="496">
        <f ca="1">SUM(M517:M527)</f>
        <v>132006</v>
      </c>
    </row>
    <row r="529" spans="1:7" x14ac:dyDescent="0.25">
      <c r="A529" s="632">
        <v>45609</v>
      </c>
      <c r="B529" s="292" t="s">
        <v>156</v>
      </c>
      <c r="C529" s="454"/>
      <c r="D529" s="629" t="s">
        <v>3920</v>
      </c>
      <c r="E529" s="302">
        <v>13145</v>
      </c>
    </row>
    <row r="530" spans="1:7" x14ac:dyDescent="0.25">
      <c r="A530" s="632">
        <v>45609</v>
      </c>
      <c r="B530" s="292" t="s">
        <v>156</v>
      </c>
      <c r="C530" s="454"/>
      <c r="D530" s="292" t="s">
        <v>14981</v>
      </c>
      <c r="E530" s="302">
        <v>10000</v>
      </c>
    </row>
    <row r="531" spans="1:7" x14ac:dyDescent="0.25">
      <c r="A531" s="632">
        <v>45609</v>
      </c>
      <c r="B531" s="292" t="s">
        <v>156</v>
      </c>
      <c r="C531" s="454"/>
      <c r="D531" s="292" t="s">
        <v>14982</v>
      </c>
      <c r="E531" s="302">
        <v>5000</v>
      </c>
    </row>
    <row r="532" spans="1:7" x14ac:dyDescent="0.25">
      <c r="A532" s="632">
        <v>45609</v>
      </c>
      <c r="B532" s="292" t="s">
        <v>156</v>
      </c>
      <c r="C532" s="454"/>
      <c r="D532" s="292" t="s">
        <v>14983</v>
      </c>
      <c r="E532" s="302">
        <v>3000</v>
      </c>
    </row>
    <row r="533" spans="1:7" x14ac:dyDescent="0.25">
      <c r="A533" s="632">
        <v>45611</v>
      </c>
      <c r="B533" s="292" t="s">
        <v>5162</v>
      </c>
      <c r="C533" s="454"/>
      <c r="D533" s="696" t="s">
        <v>3920</v>
      </c>
      <c r="E533" s="302">
        <v>17000</v>
      </c>
    </row>
    <row r="534" spans="1:7" x14ac:dyDescent="0.25">
      <c r="A534" s="632">
        <v>45610</v>
      </c>
      <c r="B534" s="292" t="s">
        <v>156</v>
      </c>
      <c r="C534" s="454"/>
      <c r="D534" s="292" t="s">
        <v>14584</v>
      </c>
      <c r="E534" s="302">
        <v>-50000</v>
      </c>
    </row>
    <row r="535" spans="1:7" x14ac:dyDescent="0.25">
      <c r="A535" s="632">
        <v>45617</v>
      </c>
      <c r="B535" s="292" t="s">
        <v>445</v>
      </c>
      <c r="C535" s="454"/>
      <c r="D535" s="292" t="s">
        <v>3920</v>
      </c>
      <c r="E535" s="302">
        <v>2260</v>
      </c>
    </row>
    <row r="536" spans="1:7" x14ac:dyDescent="0.25">
      <c r="A536" s="632">
        <v>45617</v>
      </c>
      <c r="B536" s="292" t="s">
        <v>445</v>
      </c>
      <c r="C536" s="454"/>
      <c r="D536" s="292" t="s">
        <v>3920</v>
      </c>
      <c r="E536" s="302">
        <v>4400</v>
      </c>
    </row>
    <row r="537" spans="1:7" x14ac:dyDescent="0.25">
      <c r="A537" s="632">
        <v>45617</v>
      </c>
      <c r="B537" s="292" t="s">
        <v>445</v>
      </c>
      <c r="C537" s="454"/>
      <c r="D537" s="292" t="s">
        <v>3920</v>
      </c>
      <c r="E537" s="302">
        <v>12270</v>
      </c>
    </row>
    <row r="538" spans="1:7" x14ac:dyDescent="0.25">
      <c r="A538" s="632">
        <v>45617</v>
      </c>
      <c r="B538" s="292" t="s">
        <v>445</v>
      </c>
      <c r="C538" s="454"/>
      <c r="D538" s="292" t="s">
        <v>3920</v>
      </c>
      <c r="E538" s="302">
        <v>9770</v>
      </c>
    </row>
    <row r="539" spans="1:7" x14ac:dyDescent="0.25">
      <c r="A539" s="632">
        <v>45617</v>
      </c>
      <c r="B539" s="292" t="s">
        <v>445</v>
      </c>
      <c r="C539" s="454"/>
      <c r="D539" s="292" t="s">
        <v>3920</v>
      </c>
      <c r="E539" s="302">
        <v>18668</v>
      </c>
    </row>
    <row r="540" spans="1:7" x14ac:dyDescent="0.25">
      <c r="A540" s="632">
        <v>45617</v>
      </c>
      <c r="B540" s="292" t="s">
        <v>445</v>
      </c>
      <c r="C540" s="454"/>
      <c r="D540" s="292" t="s">
        <v>3920</v>
      </c>
      <c r="E540" s="302">
        <v>51500</v>
      </c>
    </row>
    <row r="541" spans="1:7" x14ac:dyDescent="0.25">
      <c r="A541" s="632">
        <v>45617</v>
      </c>
      <c r="B541" s="292" t="s">
        <v>445</v>
      </c>
      <c r="C541" s="454"/>
      <c r="D541" s="292" t="s">
        <v>3920</v>
      </c>
      <c r="E541" s="302">
        <v>62940</v>
      </c>
    </row>
    <row r="542" spans="1:7" x14ac:dyDescent="0.25">
      <c r="A542" s="632">
        <v>45619</v>
      </c>
      <c r="B542" s="292" t="s">
        <v>445</v>
      </c>
      <c r="C542" s="454"/>
      <c r="D542" s="292" t="s">
        <v>12437</v>
      </c>
      <c r="E542" s="302">
        <v>-3000</v>
      </c>
    </row>
    <row r="543" spans="1:7" x14ac:dyDescent="0.25">
      <c r="A543" s="632">
        <v>45623</v>
      </c>
      <c r="B543" s="292" t="s">
        <v>156</v>
      </c>
      <c r="C543" s="454"/>
      <c r="D543" s="292" t="s">
        <v>3920</v>
      </c>
      <c r="E543" s="302">
        <v>13531</v>
      </c>
      <c r="G543" s="277"/>
    </row>
    <row r="544" spans="1:7" x14ac:dyDescent="0.25">
      <c r="A544" s="632">
        <v>45623</v>
      </c>
      <c r="B544" s="292" t="s">
        <v>156</v>
      </c>
      <c r="C544" s="454"/>
      <c r="D544" s="292" t="s">
        <v>15069</v>
      </c>
      <c r="E544" s="302">
        <v>10000</v>
      </c>
    </row>
    <row r="545" spans="1:7" x14ac:dyDescent="0.25">
      <c r="A545" s="632">
        <v>45623</v>
      </c>
      <c r="B545" s="292" t="s">
        <v>156</v>
      </c>
      <c r="C545" s="454"/>
      <c r="D545" s="292" t="s">
        <v>14983</v>
      </c>
      <c r="E545" s="302">
        <v>3000</v>
      </c>
      <c r="G545" s="277"/>
    </row>
    <row r="546" spans="1:7" x14ac:dyDescent="0.25">
      <c r="A546" s="632">
        <v>45623</v>
      </c>
      <c r="B546" s="292" t="s">
        <v>156</v>
      </c>
      <c r="C546" s="454"/>
      <c r="D546" s="292" t="s">
        <v>14982</v>
      </c>
      <c r="E546" s="302">
        <v>2000</v>
      </c>
    </row>
    <row r="547" spans="1:7" x14ac:dyDescent="0.25">
      <c r="A547" s="632">
        <v>45623</v>
      </c>
      <c r="B547" s="292" t="s">
        <v>8573</v>
      </c>
      <c r="C547" s="454"/>
      <c r="D547" s="292" t="s">
        <v>3920</v>
      </c>
      <c r="E547" s="302">
        <v>8480</v>
      </c>
    </row>
    <row r="548" spans="1:7" x14ac:dyDescent="0.25">
      <c r="A548" s="632">
        <v>45626</v>
      </c>
      <c r="B548" s="292" t="s">
        <v>9895</v>
      </c>
      <c r="C548" s="454"/>
      <c r="D548" s="292" t="s">
        <v>3920</v>
      </c>
      <c r="E548" s="302">
        <v>30800</v>
      </c>
    </row>
    <row r="549" spans="1:7" x14ac:dyDescent="0.25">
      <c r="A549" s="632">
        <v>45628</v>
      </c>
      <c r="B549" s="292" t="s">
        <v>445</v>
      </c>
      <c r="C549" s="454"/>
      <c r="D549" s="292" t="s">
        <v>12437</v>
      </c>
      <c r="E549" s="302">
        <v>-3000</v>
      </c>
    </row>
    <row r="550" spans="1:7" x14ac:dyDescent="0.25">
      <c r="A550" s="632">
        <v>45630</v>
      </c>
      <c r="B550" s="292" t="s">
        <v>8573</v>
      </c>
      <c r="C550" s="454"/>
      <c r="D550" s="292" t="s">
        <v>9457</v>
      </c>
      <c r="E550" s="302">
        <v>60000</v>
      </c>
    </row>
    <row r="551" spans="1:7" x14ac:dyDescent="0.25">
      <c r="A551" s="632">
        <v>45630</v>
      </c>
      <c r="B551" s="292" t="s">
        <v>8573</v>
      </c>
      <c r="C551" s="454"/>
      <c r="D551" s="292" t="s">
        <v>3920</v>
      </c>
      <c r="E551" s="302">
        <v>21850</v>
      </c>
    </row>
    <row r="552" spans="1:7" x14ac:dyDescent="0.25">
      <c r="A552" s="632">
        <v>45639</v>
      </c>
      <c r="B552" s="292" t="s">
        <v>9895</v>
      </c>
      <c r="C552" s="454"/>
      <c r="D552" s="292" t="s">
        <v>3920</v>
      </c>
      <c r="E552" s="302">
        <v>71195</v>
      </c>
    </row>
    <row r="553" spans="1:7" x14ac:dyDescent="0.25">
      <c r="A553" s="632">
        <v>45639</v>
      </c>
      <c r="B553" s="292" t="s">
        <v>8928</v>
      </c>
      <c r="C553" s="454"/>
      <c r="D553" s="292" t="s">
        <v>3920</v>
      </c>
      <c r="E553" s="302">
        <v>2100</v>
      </c>
    </row>
    <row r="554" spans="1:7" x14ac:dyDescent="0.25">
      <c r="A554" s="632">
        <v>45639</v>
      </c>
      <c r="B554" s="292" t="s">
        <v>8928</v>
      </c>
      <c r="C554" s="454"/>
      <c r="D554" s="292" t="s">
        <v>3920</v>
      </c>
      <c r="E554" s="302">
        <v>23000</v>
      </c>
    </row>
    <row r="555" spans="1:7" x14ac:dyDescent="0.25">
      <c r="A555" s="632">
        <v>45639</v>
      </c>
      <c r="B555" s="292" t="s">
        <v>8928</v>
      </c>
      <c r="C555" s="454"/>
      <c r="D555" s="292"/>
      <c r="E555" s="302">
        <v>-15000</v>
      </c>
    </row>
    <row r="556" spans="1:7" x14ac:dyDescent="0.25">
      <c r="A556" s="632"/>
      <c r="B556" s="292"/>
      <c r="C556" s="454"/>
      <c r="D556" s="292"/>
      <c r="E556" s="302"/>
    </row>
    <row r="557" spans="1:7" x14ac:dyDescent="0.25">
      <c r="A557" s="693"/>
      <c r="B557" s="629"/>
      <c r="C557" s="484"/>
      <c r="D557" s="292"/>
      <c r="E557" s="697"/>
    </row>
  </sheetData>
  <mergeCells count="1">
    <mergeCell ref="G528:L52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74"/>
  <sheetViews>
    <sheetView showGridLines="0" tabSelected="1" zoomScale="90" zoomScaleNormal="90" zoomScaleSheetLayoutView="110" workbookViewId="0">
      <pane ySplit="1" topLeftCell="A11042" activePane="bottomLeft" state="frozen"/>
      <selection activeCell="D6707" sqref="D6707"/>
      <selection pane="bottomLeft" activeCell="D11068" sqref="D11068"/>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70" style="52" customWidth="1"/>
    <col min="10" max="10" width="7" style="52" customWidth="1"/>
    <col min="11" max="11" width="13.8554687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08"/>
      <c r="J8163" s="709"/>
      <c r="K8163" s="709"/>
    </row>
    <row r="8164" spans="1:11" x14ac:dyDescent="0.3">
      <c r="A8164" s="45">
        <v>45275</v>
      </c>
      <c r="B8164" s="396" t="s">
        <v>12731</v>
      </c>
      <c r="C8164" s="5" t="s">
        <v>4550</v>
      </c>
      <c r="D8164" s="124" t="s">
        <v>12877</v>
      </c>
      <c r="E8164" s="43">
        <v>2000</v>
      </c>
      <c r="F8164" s="43"/>
      <c r="G8164" s="48">
        <f t="shared" si="205"/>
        <v>91659.52150537612</v>
      </c>
      <c r="H8164" s="388" t="s">
        <v>9567</v>
      </c>
      <c r="I8164" s="708"/>
      <c r="J8164" s="709"/>
      <c r="K8164" s="709"/>
    </row>
    <row r="8165" spans="1:11" x14ac:dyDescent="0.3">
      <c r="A8165" s="45">
        <v>45275</v>
      </c>
      <c r="B8165" s="396"/>
      <c r="C8165" s="5" t="s">
        <v>84</v>
      </c>
      <c r="D8165" s="124" t="s">
        <v>12824</v>
      </c>
      <c r="E8165" s="43">
        <v>2000</v>
      </c>
      <c r="F8165" s="43"/>
      <c r="G8165" s="48">
        <f t="shared" si="205"/>
        <v>89659.52150537612</v>
      </c>
      <c r="H8165" s="388" t="s">
        <v>9567</v>
      </c>
      <c r="I8165" s="708"/>
      <c r="J8165" s="709"/>
      <c r="K8165" s="709"/>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10" t="s">
        <v>13365</v>
      </c>
      <c r="N8783" s="711"/>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10" t="s">
        <v>13365</v>
      </c>
      <c r="N8805" s="711"/>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12" t="s">
        <v>13920</v>
      </c>
      <c r="K9445" s="713"/>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SUMIF(C10029:E125114,"salary",E10029:E136125)</f>
        <v>11314839.223118281</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-8394849.9811827969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8671248.2069892474</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8808093.2069892474</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-7476093.2069892474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SUMIF(C10271:E125356,"salary",E10271:E136367)</f>
        <v>8677248.2069892474</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-5739654.4569892474</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14889</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14859</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14860</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14891</v>
      </c>
      <c r="E10642" s="43">
        <v>29000</v>
      </c>
      <c r="F10642" s="43"/>
      <c r="G10642" s="48">
        <f t="shared" si="269"/>
        <v>69994.085465331795</v>
      </c>
      <c r="H10642" s="389" t="s">
        <v>9567</v>
      </c>
    </row>
    <row r="10643" spans="1:14" x14ac:dyDescent="0.3">
      <c r="A10643" s="45">
        <v>45596</v>
      </c>
      <c r="B10643" s="396" t="s">
        <v>14277</v>
      </c>
      <c r="C10643" s="5" t="s">
        <v>14351</v>
      </c>
      <c r="D10643" s="5" t="s">
        <v>14861</v>
      </c>
      <c r="E10643" s="43">
        <v>43200</v>
      </c>
      <c r="F10643" s="43"/>
      <c r="G10643" s="48">
        <f t="shared" si="269"/>
        <v>26794.085465331795</v>
      </c>
      <c r="H10643" s="389" t="s">
        <v>9567</v>
      </c>
    </row>
    <row r="10644" spans="1:14" s="387" customFormat="1" ht="37.5" x14ac:dyDescent="0.3">
      <c r="A10644" s="45">
        <v>45596</v>
      </c>
      <c r="B10644" s="320" t="s">
        <v>14009</v>
      </c>
      <c r="C10644" s="44" t="s">
        <v>14862</v>
      </c>
      <c r="D10644" s="124" t="s">
        <v>14863</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14865</v>
      </c>
      <c r="E10648" s="43">
        <v>200</v>
      </c>
      <c r="F10648" s="43"/>
      <c r="G10648" s="48">
        <f t="shared" si="269"/>
        <v>6194.0854653317947</v>
      </c>
      <c r="H10648" s="389" t="s">
        <v>9567</v>
      </c>
    </row>
    <row r="10649" spans="1:14" x14ac:dyDescent="0.3">
      <c r="A10649" s="45">
        <v>45597</v>
      </c>
      <c r="B10649" s="567"/>
      <c r="C10649" s="480"/>
      <c r="D10649" s="491" t="s">
        <v>14867</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14869</v>
      </c>
      <c r="E10653" s="43">
        <v>18000</v>
      </c>
      <c r="F10653" s="43"/>
      <c r="G10653" s="48">
        <f t="shared" si="269"/>
        <v>81094.085465331795</v>
      </c>
      <c r="H10653" s="389" t="s">
        <v>9567</v>
      </c>
    </row>
    <row r="10654" spans="1:14" x14ac:dyDescent="0.3">
      <c r="A10654" s="45">
        <v>45597</v>
      </c>
      <c r="B10654" s="396" t="s">
        <v>14740</v>
      </c>
      <c r="C10654" s="5" t="s">
        <v>11174</v>
      </c>
      <c r="D10654" s="5" t="s">
        <v>14870</v>
      </c>
      <c r="E10654" s="43">
        <v>1625</v>
      </c>
      <c r="F10654" s="43"/>
      <c r="G10654" s="48">
        <f t="shared" si="269"/>
        <v>79469.085465331795</v>
      </c>
      <c r="H10654" s="389" t="s">
        <v>9567</v>
      </c>
      <c r="J10654" s="52">
        <v>375</v>
      </c>
    </row>
    <row r="10655" spans="1:14" x14ac:dyDescent="0.3">
      <c r="A10655" s="45">
        <v>45597</v>
      </c>
      <c r="B10655" s="396" t="s">
        <v>13930</v>
      </c>
      <c r="C10655" s="5" t="s">
        <v>30</v>
      </c>
      <c r="D10655" s="5" t="s">
        <v>14868</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14871</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14872</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14873</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14876</v>
      </c>
      <c r="E10663" s="43">
        <v>5000</v>
      </c>
      <c r="F10663" s="43"/>
      <c r="G10663" s="48">
        <f t="shared" si="270"/>
        <v>214619.08546533179</v>
      </c>
      <c r="H10663" s="389" t="s">
        <v>9567</v>
      </c>
    </row>
    <row r="10664" spans="1:10" x14ac:dyDescent="0.3">
      <c r="A10664" s="45">
        <v>45597</v>
      </c>
      <c r="B10664" s="396" t="s">
        <v>12153</v>
      </c>
      <c r="C10664" s="5" t="s">
        <v>11174</v>
      </c>
      <c r="D10664" s="5" t="s">
        <v>14882</v>
      </c>
      <c r="E10664" s="43">
        <v>25000</v>
      </c>
      <c r="F10664" s="43"/>
      <c r="G10664" s="48">
        <f t="shared" si="270"/>
        <v>189619.08546533179</v>
      </c>
      <c r="H10664" s="389" t="s">
        <v>9567</v>
      </c>
    </row>
    <row r="10665" spans="1:10" x14ac:dyDescent="0.3">
      <c r="A10665" s="45">
        <v>45597</v>
      </c>
      <c r="B10665" s="396" t="s">
        <v>14756</v>
      </c>
      <c r="C10665" s="5" t="s">
        <v>84</v>
      </c>
      <c r="D10665" s="5" t="s">
        <v>14875</v>
      </c>
      <c r="E10665" s="43">
        <v>15000</v>
      </c>
      <c r="F10665" s="43"/>
      <c r="G10665" s="48">
        <f t="shared" si="270"/>
        <v>174619.08546533179</v>
      </c>
      <c r="H10665" s="389" t="s">
        <v>9567</v>
      </c>
    </row>
    <row r="10666" spans="1:10" x14ac:dyDescent="0.3">
      <c r="A10666" s="45">
        <v>45597</v>
      </c>
      <c r="B10666" s="396" t="s">
        <v>14756</v>
      </c>
      <c r="C10666" s="5" t="s">
        <v>84</v>
      </c>
      <c r="D10666" s="5" t="s">
        <v>14877</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14883</v>
      </c>
      <c r="E10668" s="187">
        <v>27650</v>
      </c>
      <c r="F10668" s="43"/>
      <c r="G10668" s="48">
        <f t="shared" si="270"/>
        <v>126769.08546533179</v>
      </c>
      <c r="H10668" s="389" t="s">
        <v>9567</v>
      </c>
    </row>
    <row r="10669" spans="1:10" x14ac:dyDescent="0.3">
      <c r="A10669" s="45">
        <v>45598</v>
      </c>
      <c r="B10669" s="396" t="s">
        <v>13209</v>
      </c>
      <c r="C10669" s="5" t="s">
        <v>5793</v>
      </c>
      <c r="D10669" s="5" t="s">
        <v>14884</v>
      </c>
      <c r="E10669" s="43">
        <v>3000</v>
      </c>
      <c r="F10669" s="43"/>
      <c r="G10669" s="48">
        <f t="shared" si="270"/>
        <v>123769.08546533179</v>
      </c>
      <c r="H10669" s="389" t="s">
        <v>9567</v>
      </c>
    </row>
    <row r="10670" spans="1:10" x14ac:dyDescent="0.3">
      <c r="A10670" s="45">
        <v>45598</v>
      </c>
      <c r="B10670" s="394" t="s">
        <v>25</v>
      </c>
      <c r="C10670" s="186" t="s">
        <v>54</v>
      </c>
      <c r="D10670" s="186" t="s">
        <v>14885</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14886</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14887</v>
      </c>
      <c r="E10674" s="43">
        <v>2475</v>
      </c>
      <c r="F10674" s="43"/>
      <c r="G10674" s="48">
        <f t="shared" si="270"/>
        <v>90794.085465331795</v>
      </c>
      <c r="H10674" s="389" t="s">
        <v>9567</v>
      </c>
    </row>
    <row r="10675" spans="1:8" x14ac:dyDescent="0.3">
      <c r="A10675" s="45">
        <v>45600</v>
      </c>
      <c r="B10675" s="396" t="s">
        <v>12062</v>
      </c>
      <c r="C10675" s="5" t="s">
        <v>30</v>
      </c>
      <c r="D10675" s="5" t="s">
        <v>14888</v>
      </c>
      <c r="E10675" s="43">
        <v>1000</v>
      </c>
      <c r="F10675" s="43"/>
      <c r="G10675" s="48">
        <f t="shared" si="270"/>
        <v>89794.085465331795</v>
      </c>
      <c r="H10675" s="389" t="s">
        <v>9567</v>
      </c>
    </row>
    <row r="10676" spans="1:8" x14ac:dyDescent="0.3">
      <c r="A10676" s="45">
        <v>45600</v>
      </c>
      <c r="B10676" s="396" t="s">
        <v>12062</v>
      </c>
      <c r="C10676" s="5" t="s">
        <v>5793</v>
      </c>
      <c r="D10676" s="5" t="s">
        <v>14890</v>
      </c>
      <c r="E10676" s="43">
        <v>1000</v>
      </c>
      <c r="F10676" s="43"/>
      <c r="G10676" s="48">
        <f t="shared" si="270"/>
        <v>88794.085465331795</v>
      </c>
      <c r="H10676" s="389" t="s">
        <v>9567</v>
      </c>
    </row>
    <row r="10677" spans="1:8" x14ac:dyDescent="0.3">
      <c r="A10677" s="45">
        <v>45600</v>
      </c>
      <c r="B10677" s="396" t="s">
        <v>25</v>
      </c>
      <c r="C10677" s="5" t="s">
        <v>26</v>
      </c>
      <c r="D10677" s="5" t="s">
        <v>14873</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14894</v>
      </c>
      <c r="E10679" s="43">
        <v>6000</v>
      </c>
      <c r="F10679" s="43"/>
      <c r="G10679" s="48">
        <f t="shared" si="270"/>
        <v>79494.085465331795</v>
      </c>
      <c r="H10679" s="389" t="s">
        <v>9567</v>
      </c>
    </row>
    <row r="10680" spans="1:8" x14ac:dyDescent="0.3">
      <c r="A10680" s="45">
        <v>45600</v>
      </c>
      <c r="B10680" s="396" t="s">
        <v>14830</v>
      </c>
      <c r="C10680" s="5" t="s">
        <v>11174</v>
      </c>
      <c r="D10680" s="5" t="s">
        <v>14893</v>
      </c>
      <c r="E10680" s="43">
        <v>500</v>
      </c>
      <c r="F10680" s="43"/>
      <c r="G10680" s="48">
        <f t="shared" si="270"/>
        <v>78994.085465331795</v>
      </c>
      <c r="H10680" s="389" t="s">
        <v>9567</v>
      </c>
    </row>
    <row r="10681" spans="1:8" x14ac:dyDescent="0.3">
      <c r="A10681" s="45">
        <v>45600</v>
      </c>
      <c r="B10681" s="396" t="s">
        <v>13930</v>
      </c>
      <c r="C10681" s="5" t="s">
        <v>11174</v>
      </c>
      <c r="D10681" s="5" t="s">
        <v>14892</v>
      </c>
      <c r="E10681" s="43">
        <v>7200</v>
      </c>
      <c r="F10681" s="43"/>
      <c r="G10681" s="48">
        <f t="shared" si="270"/>
        <v>71794.085465331795</v>
      </c>
      <c r="H10681" s="389" t="s">
        <v>9567</v>
      </c>
    </row>
    <row r="10682" spans="1:8" x14ac:dyDescent="0.3">
      <c r="A10682" s="45">
        <v>45600</v>
      </c>
      <c r="B10682" s="396" t="s">
        <v>14643</v>
      </c>
      <c r="C10682" s="5" t="s">
        <v>11174</v>
      </c>
      <c r="D10682" s="5" t="s">
        <v>14895</v>
      </c>
      <c r="E10682" s="43">
        <v>5800</v>
      </c>
      <c r="F10682" s="43"/>
      <c r="G10682" s="48">
        <f t="shared" si="270"/>
        <v>65994.085465331795</v>
      </c>
      <c r="H10682" s="389" t="s">
        <v>9567</v>
      </c>
    </row>
    <row r="10683" spans="1:8" x14ac:dyDescent="0.3">
      <c r="A10683" s="45">
        <v>45600</v>
      </c>
      <c r="B10683" s="396" t="s">
        <v>13930</v>
      </c>
      <c r="C10683" s="5" t="s">
        <v>5793</v>
      </c>
      <c r="D10683" s="5" t="s">
        <v>14896</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14897</v>
      </c>
      <c r="D10685" s="5" t="s">
        <v>14898</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14899</v>
      </c>
      <c r="E10688" s="43">
        <v>3360</v>
      </c>
      <c r="F10688" s="43"/>
      <c r="G10688" s="48">
        <f t="shared" si="270"/>
        <v>27534.085465331795</v>
      </c>
      <c r="H10688" s="389" t="s">
        <v>9567</v>
      </c>
    </row>
    <row r="10689" spans="1:8" x14ac:dyDescent="0.3">
      <c r="A10689" s="45">
        <v>45601</v>
      </c>
      <c r="B10689" s="396" t="s">
        <v>12071</v>
      </c>
      <c r="C10689" s="5" t="s">
        <v>30</v>
      </c>
      <c r="D10689" s="5" t="s">
        <v>14901</v>
      </c>
      <c r="E10689" s="43">
        <v>500</v>
      </c>
      <c r="F10689" s="43"/>
      <c r="G10689" s="48">
        <f t="shared" si="270"/>
        <v>27034.085465331795</v>
      </c>
      <c r="H10689" s="389" t="s">
        <v>9567</v>
      </c>
    </row>
    <row r="10690" spans="1:8" x14ac:dyDescent="0.3">
      <c r="A10690" s="45">
        <v>45601</v>
      </c>
      <c r="B10690" s="396" t="s">
        <v>14576</v>
      </c>
      <c r="C10690" s="5" t="s">
        <v>11174</v>
      </c>
      <c r="D10690" s="5" t="s">
        <v>14907</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14906</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14902</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14873</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14903</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14904</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14905</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14909</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14915</v>
      </c>
      <c r="E10708" s="43">
        <v>5150</v>
      </c>
      <c r="F10708" s="43"/>
      <c r="G10708" s="48">
        <f t="shared" si="270"/>
        <v>507551.7306266221</v>
      </c>
      <c r="H10708" s="389" t="s">
        <v>9567</v>
      </c>
    </row>
    <row r="10709" spans="1:8" x14ac:dyDescent="0.3">
      <c r="A10709" s="45">
        <v>45601</v>
      </c>
      <c r="B10709" s="396" t="s">
        <v>14576</v>
      </c>
      <c r="C10709" s="5" t="s">
        <v>11174</v>
      </c>
      <c r="D10709" s="5" t="s">
        <v>14916</v>
      </c>
      <c r="E10709" s="43">
        <v>3550</v>
      </c>
      <c r="F10709" s="43"/>
      <c r="G10709" s="48">
        <f t="shared" si="270"/>
        <v>504001.7306266221</v>
      </c>
      <c r="H10709" s="389" t="s">
        <v>9567</v>
      </c>
    </row>
    <row r="10710" spans="1:8" x14ac:dyDescent="0.3">
      <c r="A10710" s="45">
        <v>45601</v>
      </c>
      <c r="B10710" s="396" t="s">
        <v>12153</v>
      </c>
      <c r="C10710" s="5" t="s">
        <v>11174</v>
      </c>
      <c r="D10710" s="5" t="s">
        <v>14917</v>
      </c>
      <c r="E10710" s="43">
        <v>1500</v>
      </c>
      <c r="F10710" s="43"/>
      <c r="G10710" s="48">
        <f t="shared" si="270"/>
        <v>502501.7306266221</v>
      </c>
      <c r="H10710" s="389" t="s">
        <v>9567</v>
      </c>
    </row>
    <row r="10711" spans="1:8" x14ac:dyDescent="0.3">
      <c r="A10711" s="45">
        <v>45601</v>
      </c>
      <c r="B10711" s="396" t="s">
        <v>14340</v>
      </c>
      <c r="C10711" s="5" t="s">
        <v>5793</v>
      </c>
      <c r="D10711" s="5" t="s">
        <v>14918</v>
      </c>
      <c r="E10711" s="43">
        <v>470</v>
      </c>
      <c r="F10711" s="43"/>
      <c r="G10711" s="48">
        <f t="shared" si="270"/>
        <v>502031.7306266221</v>
      </c>
      <c r="H10711" s="389" t="s">
        <v>9567</v>
      </c>
    </row>
    <row r="10712" spans="1:8" x14ac:dyDescent="0.3">
      <c r="A10712" s="45">
        <v>45601</v>
      </c>
      <c r="B10712" s="396" t="s">
        <v>14919</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14910</v>
      </c>
      <c r="E10713" s="43">
        <v>3000</v>
      </c>
      <c r="F10713" s="43"/>
      <c r="G10713" s="48">
        <f t="shared" si="270"/>
        <v>497981.7306266221</v>
      </c>
      <c r="H10713" s="389" t="s">
        <v>9567</v>
      </c>
    </row>
    <row r="10714" spans="1:8" x14ac:dyDescent="0.3">
      <c r="A10714" s="45">
        <v>45602</v>
      </c>
      <c r="B10714" s="394" t="s">
        <v>13342</v>
      </c>
      <c r="C10714" s="186" t="s">
        <v>54</v>
      </c>
      <c r="D10714" s="186" t="s">
        <v>14912</v>
      </c>
      <c r="E10714" s="187">
        <v>93960</v>
      </c>
      <c r="F10714" s="43"/>
      <c r="G10714" s="48">
        <f t="shared" si="270"/>
        <v>404021.7306266221</v>
      </c>
      <c r="H10714" s="389" t="s">
        <v>9567</v>
      </c>
    </row>
    <row r="10715" spans="1:8" x14ac:dyDescent="0.3">
      <c r="A10715" s="45">
        <v>45602</v>
      </c>
      <c r="B10715" s="396" t="s">
        <v>13342</v>
      </c>
      <c r="C10715" s="5" t="s">
        <v>30</v>
      </c>
      <c r="D10715" s="5" t="s">
        <v>14911</v>
      </c>
      <c r="E10715" s="43">
        <v>1200</v>
      </c>
      <c r="F10715" s="43"/>
      <c r="G10715" s="48">
        <f t="shared" si="270"/>
        <v>402821.7306266221</v>
      </c>
      <c r="H10715" s="389" t="s">
        <v>9567</v>
      </c>
    </row>
    <row r="10716" spans="1:8" x14ac:dyDescent="0.3">
      <c r="A10716" s="45">
        <v>45602</v>
      </c>
      <c r="B10716" s="396" t="s">
        <v>10319</v>
      </c>
      <c r="C10716" s="5" t="s">
        <v>11174</v>
      </c>
      <c r="D10716" s="5" t="s">
        <v>14913</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14914</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14920</v>
      </c>
      <c r="E10721" s="43">
        <v>40000</v>
      </c>
      <c r="F10721" s="43"/>
      <c r="G10721" s="48">
        <f t="shared" si="270"/>
        <v>317771.7306266221</v>
      </c>
      <c r="H10721" s="389" t="s">
        <v>9567</v>
      </c>
    </row>
    <row r="10722" spans="1:9" x14ac:dyDescent="0.3">
      <c r="A10722" s="45">
        <v>45602</v>
      </c>
      <c r="B10722" s="394" t="s">
        <v>25</v>
      </c>
      <c r="C10722" s="186" t="s">
        <v>54</v>
      </c>
      <c r="D10722" s="186" t="s">
        <v>14922</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14940</v>
      </c>
      <c r="C10724" s="186" t="s">
        <v>54</v>
      </c>
      <c r="D10724" s="186" t="s">
        <v>14921</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14923</v>
      </c>
      <c r="E10726" s="43">
        <v>500</v>
      </c>
      <c r="F10726" s="43"/>
      <c r="G10726" s="48">
        <f t="shared" si="270"/>
        <v>4479.7951427511289</v>
      </c>
      <c r="H10726" s="389" t="s">
        <v>9567</v>
      </c>
    </row>
    <row r="10727" spans="1:9" x14ac:dyDescent="0.3">
      <c r="A10727" s="45">
        <v>45602</v>
      </c>
      <c r="B10727" s="396" t="s">
        <v>25</v>
      </c>
      <c r="C10727" s="5" t="s">
        <v>26</v>
      </c>
      <c r="D10727" s="5" t="s">
        <v>14929</v>
      </c>
      <c r="E10727" s="43">
        <v>500</v>
      </c>
      <c r="F10727" s="43"/>
      <c r="G10727" s="48">
        <f t="shared" si="270"/>
        <v>3979.7951427511289</v>
      </c>
      <c r="H10727" s="389" t="s">
        <v>9567</v>
      </c>
    </row>
    <row r="10728" spans="1:9" x14ac:dyDescent="0.3">
      <c r="A10728" s="45">
        <v>45602</v>
      </c>
      <c r="B10728" s="567"/>
      <c r="C10728" s="480"/>
      <c r="D10728" s="491" t="s">
        <v>14930</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14931</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14935</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14932</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14933</v>
      </c>
      <c r="E10738" s="43">
        <v>8700</v>
      </c>
      <c r="F10738" s="43"/>
      <c r="G10738" s="48">
        <f t="shared" si="271"/>
        <v>165553.79514275113</v>
      </c>
      <c r="H10738" s="389" t="s">
        <v>9567</v>
      </c>
      <c r="I10738" s="585" t="s">
        <v>55</v>
      </c>
      <c r="J10738" s="187">
        <f ca="1">SUMIF(C10665:E125608,"salary",E10665:E136619)</f>
        <v>5857573.2069892474</v>
      </c>
    </row>
    <row r="10739" spans="1:10" x14ac:dyDescent="0.3">
      <c r="A10739" s="45">
        <v>45603</v>
      </c>
      <c r="B10739" s="396" t="s">
        <v>13209</v>
      </c>
      <c r="C10739" s="5" t="s">
        <v>11174</v>
      </c>
      <c r="D10739" s="5" t="s">
        <v>14934</v>
      </c>
      <c r="E10739" s="43">
        <v>1300</v>
      </c>
      <c r="F10739" s="43"/>
      <c r="G10739" s="48">
        <f t="shared" si="271"/>
        <v>164253.79514275113</v>
      </c>
      <c r="H10739" s="389" t="s">
        <v>9567</v>
      </c>
      <c r="I10739" s="585" t="s">
        <v>12254</v>
      </c>
      <c r="J10739" s="187">
        <f ca="1">J10737-J10738</f>
        <v>-2919979.4569892469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14936</v>
      </c>
      <c r="E10742" s="43">
        <v>24000</v>
      </c>
      <c r="F10742" s="43"/>
      <c r="G10742" s="48">
        <f t="shared" si="271"/>
        <v>840003.79514275119</v>
      </c>
      <c r="H10742" s="389" t="s">
        <v>9567</v>
      </c>
    </row>
    <row r="10743" spans="1:10" x14ac:dyDescent="0.3">
      <c r="A10743" s="45">
        <v>45603</v>
      </c>
      <c r="B10743" s="394" t="s">
        <v>13930</v>
      </c>
      <c r="C10743" s="186" t="s">
        <v>54</v>
      </c>
      <c r="D10743" s="186" t="s">
        <v>14937</v>
      </c>
      <c r="E10743" s="187">
        <v>162930</v>
      </c>
      <c r="F10743" s="43"/>
      <c r="G10743" s="48">
        <f t="shared" si="271"/>
        <v>677073.79514275119</v>
      </c>
      <c r="H10743" s="389" t="s">
        <v>9567</v>
      </c>
    </row>
    <row r="10744" spans="1:10" x14ac:dyDescent="0.3">
      <c r="A10744" s="45">
        <v>45603</v>
      </c>
      <c r="B10744" s="396" t="s">
        <v>14740</v>
      </c>
      <c r="C10744" s="5" t="s">
        <v>11174</v>
      </c>
      <c r="D10744" s="5" t="s">
        <v>14938</v>
      </c>
      <c r="E10744" s="43">
        <v>600</v>
      </c>
      <c r="F10744" s="43"/>
      <c r="G10744" s="48">
        <f t="shared" si="271"/>
        <v>676473.79514275119</v>
      </c>
      <c r="H10744" s="389" t="s">
        <v>9567</v>
      </c>
    </row>
    <row r="10745" spans="1:10" x14ac:dyDescent="0.3">
      <c r="A10745" s="45">
        <v>45603</v>
      </c>
      <c r="B10745" s="394" t="s">
        <v>13209</v>
      </c>
      <c r="C10745" s="186" t="s">
        <v>54</v>
      </c>
      <c r="D10745" s="186" t="s">
        <v>14939</v>
      </c>
      <c r="E10745" s="187">
        <f>36770+51130</f>
        <v>87900</v>
      </c>
      <c r="F10745" s="43"/>
      <c r="G10745" s="48">
        <f t="shared" si="271"/>
        <v>588573.79514275119</v>
      </c>
      <c r="H10745" s="389" t="s">
        <v>9567</v>
      </c>
    </row>
    <row r="10746" spans="1:10" x14ac:dyDescent="0.3">
      <c r="A10746" s="45">
        <v>45603</v>
      </c>
      <c r="B10746" s="394" t="s">
        <v>13159</v>
      </c>
      <c r="C10746" s="186" t="s">
        <v>54</v>
      </c>
      <c r="D10746" s="186" t="s">
        <v>14941</v>
      </c>
      <c r="E10746" s="187">
        <v>50000</v>
      </c>
      <c r="F10746" s="43"/>
      <c r="G10746" s="48">
        <f t="shared" si="271"/>
        <v>538573.79514275119</v>
      </c>
      <c r="H10746" s="389" t="s">
        <v>9567</v>
      </c>
    </row>
    <row r="10747" spans="1:10" x14ac:dyDescent="0.3">
      <c r="A10747" s="45">
        <v>45603</v>
      </c>
      <c r="B10747" s="394" t="s">
        <v>13342</v>
      </c>
      <c r="C10747" s="186" t="s">
        <v>54</v>
      </c>
      <c r="D10747" s="186" t="s">
        <v>14943</v>
      </c>
      <c r="E10747" s="187">
        <f>25500+53890</f>
        <v>79390</v>
      </c>
      <c r="F10747" s="43"/>
      <c r="G10747" s="48">
        <f t="shared" si="271"/>
        <v>459183.79514275119</v>
      </c>
      <c r="H10747" s="389" t="s">
        <v>9567</v>
      </c>
    </row>
    <row r="10748" spans="1:10" x14ac:dyDescent="0.3">
      <c r="A10748" s="45">
        <v>45603</v>
      </c>
      <c r="B10748" s="394" t="s">
        <v>25</v>
      </c>
      <c r="C10748" s="186" t="s">
        <v>54</v>
      </c>
      <c r="D10748" s="186" t="s">
        <v>14942</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14945</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14946</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14951</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14952</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14954</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14955</v>
      </c>
      <c r="E10763" s="43">
        <v>5000</v>
      </c>
      <c r="F10763" s="43"/>
      <c r="G10763" s="48">
        <f t="shared" si="271"/>
        <v>96583.795142751187</v>
      </c>
      <c r="H10763" s="389" t="s">
        <v>9567</v>
      </c>
    </row>
    <row r="10764" spans="1:9" x14ac:dyDescent="0.3">
      <c r="A10764" s="45">
        <v>45604</v>
      </c>
      <c r="B10764" s="396" t="s">
        <v>12632</v>
      </c>
      <c r="C10764" s="5" t="s">
        <v>13071</v>
      </c>
      <c r="D10764" s="5" t="s">
        <v>14956</v>
      </c>
      <c r="E10764" s="43">
        <v>10000</v>
      </c>
      <c r="F10764" s="43"/>
      <c r="G10764" s="48">
        <f t="shared" si="271"/>
        <v>86583.795142751187</v>
      </c>
      <c r="H10764" s="389" t="s">
        <v>9567</v>
      </c>
    </row>
    <row r="10765" spans="1:9" x14ac:dyDescent="0.3">
      <c r="A10765" s="45">
        <v>45604</v>
      </c>
      <c r="B10765" s="394" t="s">
        <v>14059</v>
      </c>
      <c r="C10765" s="186" t="s">
        <v>54</v>
      </c>
      <c r="D10765" s="186" t="s">
        <v>14957</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14964</v>
      </c>
      <c r="E10768" s="43">
        <v>10000</v>
      </c>
      <c r="F10768" s="43"/>
      <c r="G10768" s="48">
        <f t="shared" si="271"/>
        <v>54083.795142751187</v>
      </c>
      <c r="H10768" s="389" t="s">
        <v>9567</v>
      </c>
    </row>
    <row r="10769" spans="1:8" x14ac:dyDescent="0.3">
      <c r="A10769" s="45">
        <v>45607</v>
      </c>
      <c r="B10769" s="396" t="s">
        <v>13159</v>
      </c>
      <c r="C10769" s="5" t="s">
        <v>14965</v>
      </c>
      <c r="D10769" s="5" t="s">
        <v>14966</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14967</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14968</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14969</v>
      </c>
      <c r="E10776" s="43">
        <v>3050</v>
      </c>
      <c r="F10776" s="43"/>
      <c r="G10776" s="48">
        <f t="shared" si="271"/>
        <v>9833.7951427511871</v>
      </c>
      <c r="H10776" s="389" t="s">
        <v>9567</v>
      </c>
    </row>
    <row r="10777" spans="1:8" x14ac:dyDescent="0.3">
      <c r="A10777" s="45">
        <v>45607</v>
      </c>
      <c r="B10777" s="396" t="s">
        <v>14340</v>
      </c>
      <c r="C10777" s="5" t="s">
        <v>5793</v>
      </c>
      <c r="D10777" s="5" t="s">
        <v>14970</v>
      </c>
      <c r="E10777" s="43">
        <v>3000</v>
      </c>
      <c r="F10777" s="43"/>
      <c r="G10777" s="48">
        <f t="shared" si="271"/>
        <v>6833.7951427511871</v>
      </c>
      <c r="H10777" s="389" t="s">
        <v>9567</v>
      </c>
    </row>
    <row r="10778" spans="1:8" x14ac:dyDescent="0.3">
      <c r="A10778" s="45">
        <v>45608</v>
      </c>
      <c r="B10778" s="396" t="s">
        <v>12071</v>
      </c>
      <c r="C10778" s="5" t="s">
        <v>30</v>
      </c>
      <c r="D10778" s="5" t="s">
        <v>14972</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14976</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14977</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14978</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14980</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14984</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14989</v>
      </c>
      <c r="E10792" s="43">
        <v>150000</v>
      </c>
      <c r="F10792" s="43"/>
      <c r="G10792" s="48">
        <f t="shared" si="271"/>
        <v>205357.79514275119</v>
      </c>
      <c r="H10792" s="389" t="s">
        <v>9567</v>
      </c>
    </row>
    <row r="10793" spans="1:8" x14ac:dyDescent="0.3">
      <c r="A10793" s="45">
        <v>45609</v>
      </c>
      <c r="B10793" s="396" t="s">
        <v>13861</v>
      </c>
      <c r="C10793" s="5" t="s">
        <v>11174</v>
      </c>
      <c r="D10793" s="5" t="s">
        <v>14990</v>
      </c>
      <c r="E10793" s="43">
        <v>1000</v>
      </c>
      <c r="F10793" s="43"/>
      <c r="G10793" s="48">
        <f t="shared" si="271"/>
        <v>204357.79514275119</v>
      </c>
      <c r="H10793" s="389" t="s">
        <v>9567</v>
      </c>
    </row>
    <row r="10794" spans="1:8" x14ac:dyDescent="0.3">
      <c r="A10794" s="45">
        <v>45610</v>
      </c>
      <c r="B10794" s="396" t="s">
        <v>14991</v>
      </c>
      <c r="C10794" s="5" t="s">
        <v>57</v>
      </c>
      <c r="D10794" s="5" t="s">
        <v>14992</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14993</v>
      </c>
      <c r="E10795" s="43">
        <v>29260</v>
      </c>
      <c r="F10795" s="43"/>
      <c r="G10795" s="48">
        <f t="shared" si="272"/>
        <v>170097.79514275119</v>
      </c>
      <c r="H10795" s="389" t="s">
        <v>9567</v>
      </c>
    </row>
    <row r="10796" spans="1:8" x14ac:dyDescent="0.3">
      <c r="A10796" s="45">
        <v>45610</v>
      </c>
      <c r="B10796" s="396" t="s">
        <v>13930</v>
      </c>
      <c r="C10796" s="5" t="s">
        <v>11174</v>
      </c>
      <c r="D10796" s="5" t="s">
        <v>14994</v>
      </c>
      <c r="E10796" s="43">
        <v>37100</v>
      </c>
      <c r="F10796" s="43"/>
      <c r="G10796" s="48">
        <f t="shared" si="272"/>
        <v>132997.79514275119</v>
      </c>
      <c r="H10796" s="389" t="s">
        <v>9567</v>
      </c>
    </row>
    <row r="10797" spans="1:8" x14ac:dyDescent="0.3">
      <c r="A10797" s="45">
        <v>45610</v>
      </c>
      <c r="B10797" s="396" t="s">
        <v>10319</v>
      </c>
      <c r="C10797" s="5" t="s">
        <v>7737</v>
      </c>
      <c r="D10797" s="5" t="s">
        <v>14995</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14740</v>
      </c>
      <c r="C10799" s="5" t="s">
        <v>5793</v>
      </c>
      <c r="D10799" s="5" t="s">
        <v>40</v>
      </c>
      <c r="E10799" s="43">
        <v>3000</v>
      </c>
      <c r="F10799" s="43"/>
      <c r="G10799" s="48">
        <f t="shared" si="272"/>
        <v>96997.795142751187</v>
      </c>
      <c r="H10799" s="389" t="s">
        <v>9567</v>
      </c>
    </row>
    <row r="10800" spans="1:8" x14ac:dyDescent="0.3">
      <c r="A10800" s="45">
        <v>45610</v>
      </c>
      <c r="B10800" s="396" t="s">
        <v>14740</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14862</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14740</v>
      </c>
      <c r="C10804" s="5" t="s">
        <v>5793</v>
      </c>
      <c r="D10804" s="5" t="s">
        <v>14998</v>
      </c>
      <c r="E10804" s="43">
        <v>1500</v>
      </c>
      <c r="F10804" s="43"/>
      <c r="G10804" s="48">
        <f t="shared" si="272"/>
        <v>373397.79514275119</v>
      </c>
      <c r="H10804" s="389" t="s">
        <v>9567</v>
      </c>
    </row>
    <row r="10805" spans="1:12" x14ac:dyDescent="0.3">
      <c r="A10805" s="45">
        <v>45610</v>
      </c>
      <c r="B10805" s="396" t="s">
        <v>13930</v>
      </c>
      <c r="C10805" s="5" t="s">
        <v>11174</v>
      </c>
      <c r="D10805" s="5" t="s">
        <v>14999</v>
      </c>
      <c r="E10805" s="43">
        <v>100000</v>
      </c>
      <c r="F10805" s="43"/>
      <c r="G10805" s="48">
        <f t="shared" si="272"/>
        <v>273397.79514275119</v>
      </c>
      <c r="H10805" s="389" t="s">
        <v>9567</v>
      </c>
    </row>
    <row r="10806" spans="1:12" x14ac:dyDescent="0.3">
      <c r="A10806" s="45">
        <v>45610</v>
      </c>
      <c r="B10806" s="396" t="s">
        <v>14059</v>
      </c>
      <c r="C10806" s="5" t="s">
        <v>8040</v>
      </c>
      <c r="D10806" s="5" t="s">
        <v>15000</v>
      </c>
      <c r="E10806" s="43">
        <v>50000</v>
      </c>
      <c r="F10806" s="43"/>
      <c r="G10806" s="48">
        <f t="shared" si="272"/>
        <v>223397.79514275119</v>
      </c>
      <c r="H10806" s="389" t="s">
        <v>9567</v>
      </c>
    </row>
    <row r="10807" spans="1:12" x14ac:dyDescent="0.3">
      <c r="A10807" s="45">
        <v>45610</v>
      </c>
      <c r="B10807" s="396" t="s">
        <v>12071</v>
      </c>
      <c r="C10807" s="5" t="s">
        <v>8841</v>
      </c>
      <c r="D10807" s="5" t="s">
        <v>15001</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14576</v>
      </c>
      <c r="C10811" s="61" t="s">
        <v>11174</v>
      </c>
      <c r="D10811" s="61" t="s">
        <v>15002</v>
      </c>
      <c r="E10811" s="62">
        <v>9000</v>
      </c>
      <c r="F10811" s="43"/>
      <c r="G10811" s="48">
        <f t="shared" si="272"/>
        <v>142397.79514275119</v>
      </c>
      <c r="H10811" s="389" t="s">
        <v>9567</v>
      </c>
    </row>
    <row r="10812" spans="1:12" x14ac:dyDescent="0.3">
      <c r="A10812" s="45">
        <v>45611</v>
      </c>
      <c r="B10812" s="396" t="s">
        <v>14576</v>
      </c>
      <c r="C10812" s="5" t="s">
        <v>30</v>
      </c>
      <c r="D10812" s="5" t="s">
        <v>14155</v>
      </c>
      <c r="E10812" s="43">
        <v>1000</v>
      </c>
      <c r="F10812" s="43"/>
      <c r="G10812" s="48">
        <f t="shared" si="272"/>
        <v>141397.79514275119</v>
      </c>
      <c r="H10812" s="389" t="s">
        <v>9567</v>
      </c>
    </row>
    <row r="10813" spans="1:12" x14ac:dyDescent="0.3">
      <c r="A10813" s="45">
        <v>45611</v>
      </c>
      <c r="B10813" s="396" t="s">
        <v>14756</v>
      </c>
      <c r="C10813" s="5" t="s">
        <v>5793</v>
      </c>
      <c r="D10813" s="5" t="s">
        <v>14984</v>
      </c>
      <c r="E10813" s="43">
        <v>1100</v>
      </c>
      <c r="F10813" s="43"/>
      <c r="G10813" s="48">
        <f t="shared" si="272"/>
        <v>140297.79514275119</v>
      </c>
      <c r="H10813" s="389" t="s">
        <v>9567</v>
      </c>
    </row>
    <row r="10814" spans="1:12" x14ac:dyDescent="0.3">
      <c r="A10814" s="45">
        <v>45611</v>
      </c>
      <c r="B10814" s="396" t="s">
        <v>14660</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14984</v>
      </c>
      <c r="E10815" s="43">
        <v>1400</v>
      </c>
      <c r="F10815" s="43"/>
      <c r="G10815" s="48">
        <f t="shared" si="272"/>
        <v>133897.79514275119</v>
      </c>
      <c r="H10815" s="389" t="s">
        <v>9567</v>
      </c>
      <c r="I10815" s="707" t="s">
        <v>15176</v>
      </c>
      <c r="J10815" s="707"/>
      <c r="K10815" s="707"/>
      <c r="L10815" s="707"/>
    </row>
    <row r="10816" spans="1:12" x14ac:dyDescent="0.3">
      <c r="A10816" s="45">
        <v>45611</v>
      </c>
      <c r="B10816" s="396" t="s">
        <v>13930</v>
      </c>
      <c r="C10816" s="5" t="s">
        <v>5793</v>
      </c>
      <c r="D10816" s="5" t="s">
        <v>14984</v>
      </c>
      <c r="E10816" s="43">
        <v>600</v>
      </c>
      <c r="F10816" s="43"/>
      <c r="G10816" s="48">
        <f t="shared" si="272"/>
        <v>133297.79514275119</v>
      </c>
      <c r="H10816" s="389" t="s">
        <v>9567</v>
      </c>
      <c r="I10816" s="359"/>
      <c r="J10816" s="359"/>
      <c r="K10816" s="359"/>
      <c r="L10816" s="337"/>
    </row>
    <row r="10817" spans="1:12" x14ac:dyDescent="0.3">
      <c r="A10817" s="45">
        <v>45611</v>
      </c>
      <c r="B10817" s="396" t="s">
        <v>14576</v>
      </c>
      <c r="C10817" s="5" t="s">
        <v>11174</v>
      </c>
      <c r="D10817" s="5" t="s">
        <v>15005</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15009</v>
      </c>
      <c r="J10818" s="512" t="s">
        <v>15010</v>
      </c>
      <c r="K10818" s="512" t="s">
        <v>15011</v>
      </c>
      <c r="L10818" s="394" t="s">
        <v>11311</v>
      </c>
    </row>
    <row r="10819" spans="1:12" ht="37.5" x14ac:dyDescent="0.3">
      <c r="A10819" s="45">
        <v>45611</v>
      </c>
      <c r="B10819" s="396" t="s">
        <v>12153</v>
      </c>
      <c r="C10819" s="5" t="s">
        <v>5162</v>
      </c>
      <c r="D10819" s="5" t="s">
        <v>5813</v>
      </c>
      <c r="E10819" s="43">
        <v>5000</v>
      </c>
      <c r="F10819" s="43"/>
      <c r="G10819" s="48">
        <f t="shared" si="272"/>
        <v>125297.79514275119</v>
      </c>
      <c r="H10819" s="389" t="s">
        <v>9567</v>
      </c>
      <c r="I10819" s="703" t="s">
        <v>15177</v>
      </c>
      <c r="J10819" s="28">
        <v>2</v>
      </c>
      <c r="K10819" s="28">
        <v>19500</v>
      </c>
      <c r="L10819" s="28">
        <f>K10819*J10819</f>
        <v>39000</v>
      </c>
    </row>
    <row r="10820" spans="1:12" ht="37.5" x14ac:dyDescent="0.3">
      <c r="A10820" s="45">
        <v>45611</v>
      </c>
      <c r="B10820" s="396" t="s">
        <v>12153</v>
      </c>
      <c r="C10820" s="5" t="s">
        <v>84</v>
      </c>
      <c r="D10820" s="5" t="s">
        <v>15004</v>
      </c>
      <c r="E10820" s="43">
        <v>30000</v>
      </c>
      <c r="F10820" s="43"/>
      <c r="G10820" s="48">
        <f t="shared" si="272"/>
        <v>95297.795142751187</v>
      </c>
      <c r="H10820" s="389" t="s">
        <v>9567</v>
      </c>
      <c r="I10820" s="703" t="s">
        <v>15178</v>
      </c>
      <c r="J10820" s="28">
        <v>3</v>
      </c>
      <c r="K10820" s="28">
        <v>21500</v>
      </c>
      <c r="L10820" s="28">
        <f>K10820*J10820</f>
        <v>64500</v>
      </c>
    </row>
    <row r="10821" spans="1:12" ht="37.5" x14ac:dyDescent="0.3">
      <c r="A10821" s="45">
        <v>45612</v>
      </c>
      <c r="B10821" s="396" t="s">
        <v>14340</v>
      </c>
      <c r="C10821" s="5" t="s">
        <v>5793</v>
      </c>
      <c r="D10821" s="5" t="s">
        <v>15006</v>
      </c>
      <c r="E10821" s="43">
        <v>680</v>
      </c>
      <c r="F10821" s="43"/>
      <c r="G10821" s="48">
        <f t="shared" si="272"/>
        <v>94617.795142751187</v>
      </c>
      <c r="H10821" s="389" t="s">
        <v>9567</v>
      </c>
      <c r="I10821" s="703" t="s">
        <v>15179</v>
      </c>
      <c r="J10821" s="28">
        <v>7</v>
      </c>
      <c r="K10821" s="28">
        <v>9200</v>
      </c>
      <c r="L10821" s="28">
        <f>K10821*J10821</f>
        <v>64400</v>
      </c>
    </row>
    <row r="10822" spans="1:12" x14ac:dyDescent="0.3">
      <c r="A10822" s="45">
        <v>45612</v>
      </c>
      <c r="B10822" s="396" t="s">
        <v>13861</v>
      </c>
      <c r="C10822" s="5" t="s">
        <v>11174</v>
      </c>
      <c r="D10822" s="5" t="s">
        <v>15007</v>
      </c>
      <c r="E10822" s="43">
        <f>2680+3200</f>
        <v>5880</v>
      </c>
      <c r="F10822" s="43"/>
      <c r="G10822" s="48">
        <f t="shared" si="272"/>
        <v>88737.795142751187</v>
      </c>
      <c r="H10822" s="389" t="s">
        <v>9567</v>
      </c>
      <c r="I10822" s="155"/>
      <c r="J10822" s="155"/>
      <c r="K10822" s="155"/>
      <c r="L10822" s="695">
        <f>SUM(L10819:L10821)</f>
        <v>167900</v>
      </c>
    </row>
    <row r="10823" spans="1:12" x14ac:dyDescent="0.3">
      <c r="A10823" s="45">
        <v>45612</v>
      </c>
      <c r="B10823" s="396" t="s">
        <v>14340</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07" t="s">
        <v>15008</v>
      </c>
      <c r="J10825" s="707"/>
      <c r="K10825" s="707"/>
      <c r="L10825" s="707"/>
    </row>
    <row r="10826" spans="1:12" x14ac:dyDescent="0.3">
      <c r="A10826" s="45">
        <v>45612</v>
      </c>
      <c r="B10826" s="396" t="s">
        <v>13930</v>
      </c>
      <c r="C10826" s="5" t="s">
        <v>11174</v>
      </c>
      <c r="D10826" s="5" t="s">
        <v>14999</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14809</v>
      </c>
      <c r="E10827" s="43">
        <v>1000</v>
      </c>
      <c r="F10827" s="43"/>
      <c r="G10827" s="48">
        <f t="shared" si="272"/>
        <v>66737.795142751187</v>
      </c>
      <c r="H10827" s="389" t="s">
        <v>9567</v>
      </c>
      <c r="I10827" s="585" t="s">
        <v>15009</v>
      </c>
      <c r="J10827" s="512" t="s">
        <v>15010</v>
      </c>
      <c r="K10827" s="512" t="s">
        <v>15011</v>
      </c>
      <c r="L10827" s="394" t="s">
        <v>11311</v>
      </c>
    </row>
    <row r="10828" spans="1:12" ht="56.25" x14ac:dyDescent="0.3">
      <c r="A10828" s="45">
        <v>45612</v>
      </c>
      <c r="B10828" s="396" t="s">
        <v>12153</v>
      </c>
      <c r="C10828" s="5" t="s">
        <v>5793</v>
      </c>
      <c r="D10828" s="5" t="s">
        <v>14809</v>
      </c>
      <c r="E10828" s="43">
        <v>750</v>
      </c>
      <c r="F10828" s="43"/>
      <c r="G10828" s="48">
        <f t="shared" si="272"/>
        <v>65987.795142751187</v>
      </c>
      <c r="H10828" s="389" t="s">
        <v>9567</v>
      </c>
      <c r="I10828" s="703" t="s">
        <v>15181</v>
      </c>
      <c r="J10828" s="28">
        <v>2</v>
      </c>
      <c r="K10828" s="28">
        <v>29000</v>
      </c>
      <c r="L10828" s="28">
        <f>K10828*J10828</f>
        <v>58000</v>
      </c>
    </row>
    <row r="10829" spans="1:12" x14ac:dyDescent="0.3">
      <c r="A10829" s="45">
        <v>45612</v>
      </c>
      <c r="B10829" s="396" t="s">
        <v>12062</v>
      </c>
      <c r="C10829" s="5" t="s">
        <v>5793</v>
      </c>
      <c r="D10829" s="5" t="s">
        <v>14809</v>
      </c>
      <c r="E10829" s="43">
        <v>750</v>
      </c>
      <c r="F10829" s="43"/>
      <c r="G10829" s="48">
        <f t="shared" si="272"/>
        <v>65237.795142751187</v>
      </c>
      <c r="H10829" s="389" t="s">
        <v>9567</v>
      </c>
      <c r="I10829" s="703"/>
      <c r="J10829" s="28"/>
      <c r="K10829" s="28"/>
      <c r="L10829" s="28">
        <f>K10829*J10829</f>
        <v>0</v>
      </c>
    </row>
    <row r="10830" spans="1:12" ht="56.25" x14ac:dyDescent="0.3">
      <c r="A10830" s="45">
        <v>45612</v>
      </c>
      <c r="B10830" s="396" t="s">
        <v>13861</v>
      </c>
      <c r="C10830" s="5" t="s">
        <v>14862</v>
      </c>
      <c r="D10830" s="5" t="s">
        <v>3910</v>
      </c>
      <c r="E10830" s="43">
        <v>15000</v>
      </c>
      <c r="F10830" s="43"/>
      <c r="G10830" s="48">
        <f t="shared" si="272"/>
        <v>50237.795142751187</v>
      </c>
      <c r="H10830" s="389" t="s">
        <v>9567</v>
      </c>
      <c r="I10830" s="703" t="s">
        <v>15180</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14756</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15013</v>
      </c>
      <c r="E10833" s="43">
        <v>2000</v>
      </c>
      <c r="F10833" s="43"/>
      <c r="G10833" s="48">
        <f t="shared" si="272"/>
        <v>45537.795142751187</v>
      </c>
      <c r="H10833" s="389" t="s">
        <v>9567</v>
      </c>
      <c r="I10833" s="155"/>
      <c r="J10833" s="155"/>
      <c r="K10833" s="155"/>
      <c r="L10833" s="695">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14740</v>
      </c>
      <c r="C10835" s="5" t="s">
        <v>11174</v>
      </c>
      <c r="D10835" s="5" t="s">
        <v>15014</v>
      </c>
      <c r="E10835" s="43">
        <v>2000</v>
      </c>
      <c r="F10835" s="43"/>
      <c r="G10835" s="48">
        <f t="shared" si="272"/>
        <v>40537.795142751187</v>
      </c>
      <c r="H10835" s="389" t="s">
        <v>9567</v>
      </c>
    </row>
    <row r="10836" spans="1:12" x14ac:dyDescent="0.3">
      <c r="A10836" s="45">
        <v>45612</v>
      </c>
      <c r="B10836" s="396" t="s">
        <v>12632</v>
      </c>
      <c r="C10836" s="5" t="s">
        <v>84</v>
      </c>
      <c r="D10836" s="5" t="s">
        <v>15015</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15016</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14740</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15017</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15195</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15018</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15019</v>
      </c>
      <c r="E10844" s="43">
        <v>1400</v>
      </c>
      <c r="F10844" s="43"/>
      <c r="G10844" s="48">
        <f t="shared" si="272"/>
        <v>21687.795142751187</v>
      </c>
      <c r="H10844" s="389" t="s">
        <v>9567</v>
      </c>
    </row>
    <row r="10845" spans="1:12" x14ac:dyDescent="0.3">
      <c r="A10845" s="45">
        <v>45614</v>
      </c>
      <c r="B10845" s="396"/>
      <c r="C10845" s="5" t="s">
        <v>5518</v>
      </c>
      <c r="D10845" s="5" t="s">
        <v>14894</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15020</v>
      </c>
      <c r="E10849" s="43">
        <v>7872</v>
      </c>
      <c r="F10849" s="43"/>
      <c r="G10849" s="48">
        <f t="shared" si="272"/>
        <v>184300.79514275119</v>
      </c>
      <c r="H10849" s="389" t="s">
        <v>9567</v>
      </c>
    </row>
    <row r="10850" spans="1:10" x14ac:dyDescent="0.3">
      <c r="A10850" s="45">
        <v>45615</v>
      </c>
      <c r="B10850" s="396" t="s">
        <v>10319</v>
      </c>
      <c r="C10850" s="5" t="s">
        <v>15021</v>
      </c>
      <c r="D10850" s="5" t="s">
        <v>15022</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15024</v>
      </c>
      <c r="E10853" s="43">
        <v>48600</v>
      </c>
      <c r="F10853" s="43"/>
      <c r="G10853" s="48">
        <f t="shared" si="272"/>
        <v>122200.79514275119</v>
      </c>
      <c r="H10853" s="389" t="s">
        <v>9567</v>
      </c>
    </row>
    <row r="10854" spans="1:10" x14ac:dyDescent="0.3">
      <c r="A10854" s="45">
        <v>45615</v>
      </c>
      <c r="B10854" s="396" t="s">
        <v>14756</v>
      </c>
      <c r="C10854" s="5" t="s">
        <v>11174</v>
      </c>
      <c r="D10854" s="5" t="s">
        <v>15023</v>
      </c>
      <c r="E10854" s="43">
        <v>1500</v>
      </c>
      <c r="F10854" s="43"/>
      <c r="G10854" s="48">
        <f t="shared" si="272"/>
        <v>120700.79514275119</v>
      </c>
      <c r="H10854" s="389" t="s">
        <v>9567</v>
      </c>
      <c r="I10854" s="52">
        <v>7200</v>
      </c>
      <c r="J10854" s="52">
        <f>I10854*1.25</f>
        <v>9000</v>
      </c>
    </row>
    <row r="10855" spans="1:10" x14ac:dyDescent="0.3">
      <c r="A10855" s="45">
        <v>45615</v>
      </c>
      <c r="B10855" s="396" t="s">
        <v>14740</v>
      </c>
      <c r="C10855" s="5" t="s">
        <v>5793</v>
      </c>
      <c r="D10855" s="5" t="s">
        <v>14418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15025</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14809</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14340</v>
      </c>
      <c r="C10858" s="5" t="s">
        <v>5793</v>
      </c>
      <c r="D10858" s="5" t="s">
        <v>15027</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15028</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15029</v>
      </c>
      <c r="E10860" s="43">
        <v>5000</v>
      </c>
      <c r="F10860" s="43"/>
      <c r="G10860" s="48">
        <f t="shared" si="274"/>
        <v>102710.79514275119</v>
      </c>
      <c r="H10860" s="389" t="s">
        <v>9567</v>
      </c>
    </row>
    <row r="10861" spans="1:10" x14ac:dyDescent="0.3">
      <c r="A10861" s="45">
        <v>45616</v>
      </c>
      <c r="B10861" s="396" t="s">
        <v>12632</v>
      </c>
      <c r="C10861" s="5" t="s">
        <v>84</v>
      </c>
      <c r="D10861" s="5" t="s">
        <v>15030</v>
      </c>
      <c r="E10861" s="43">
        <v>5000</v>
      </c>
      <c r="F10861" s="43"/>
      <c r="G10861" s="48">
        <f t="shared" si="274"/>
        <v>97710.795142751187</v>
      </c>
      <c r="H10861" s="389" t="s">
        <v>9567</v>
      </c>
    </row>
    <row r="10862" spans="1:10" x14ac:dyDescent="0.3">
      <c r="A10862" s="45">
        <v>45616</v>
      </c>
      <c r="B10862" s="396" t="s">
        <v>12632</v>
      </c>
      <c r="C10862" s="5" t="s">
        <v>84</v>
      </c>
      <c r="D10862" s="5" t="s">
        <v>15031</v>
      </c>
      <c r="E10862" s="43">
        <v>5000</v>
      </c>
      <c r="F10862" s="43"/>
      <c r="G10862" s="48">
        <f t="shared" si="274"/>
        <v>92710.795142751187</v>
      </c>
      <c r="H10862" s="389" t="s">
        <v>9567</v>
      </c>
    </row>
    <row r="10863" spans="1:10" x14ac:dyDescent="0.3">
      <c r="A10863" s="45">
        <v>45616</v>
      </c>
      <c r="B10863" s="396" t="s">
        <v>12632</v>
      </c>
      <c r="C10863" s="5" t="s">
        <v>84</v>
      </c>
      <c r="D10863" s="5" t="s">
        <v>15032</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15036</v>
      </c>
      <c r="E10866" s="28">
        <v>65200</v>
      </c>
      <c r="F10866" s="28"/>
      <c r="G10866" s="48">
        <f t="shared" si="274"/>
        <v>114510.79514275119</v>
      </c>
      <c r="H10866" s="389" t="s">
        <v>9567</v>
      </c>
    </row>
    <row r="10867" spans="1:8" x14ac:dyDescent="0.3">
      <c r="A10867" s="45">
        <v>45616</v>
      </c>
      <c r="B10867" s="320" t="s">
        <v>14576</v>
      </c>
      <c r="C10867" s="44" t="s">
        <v>11174</v>
      </c>
      <c r="D10867" s="44" t="s">
        <v>15037</v>
      </c>
      <c r="E10867" s="28">
        <v>1980</v>
      </c>
      <c r="F10867" s="28"/>
      <c r="G10867" s="48">
        <f t="shared" si="274"/>
        <v>112530.79514275119</v>
      </c>
      <c r="H10867" s="389" t="s">
        <v>9567</v>
      </c>
    </row>
    <row r="10868" spans="1:8" x14ac:dyDescent="0.3">
      <c r="A10868" s="45">
        <v>45616</v>
      </c>
      <c r="B10868" s="320" t="s">
        <v>13861</v>
      </c>
      <c r="C10868" s="44" t="s">
        <v>84</v>
      </c>
      <c r="D10868" s="44" t="s">
        <v>15039</v>
      </c>
      <c r="E10868" s="28">
        <v>1000</v>
      </c>
      <c r="F10868" s="28"/>
      <c r="G10868" s="48">
        <f t="shared" si="274"/>
        <v>111530.79514275119</v>
      </c>
      <c r="H10868" s="389" t="s">
        <v>9567</v>
      </c>
    </row>
    <row r="10869" spans="1:8" x14ac:dyDescent="0.3">
      <c r="A10869" s="45">
        <v>45616</v>
      </c>
      <c r="B10869" s="320" t="s">
        <v>13930</v>
      </c>
      <c r="C10869" s="44" t="s">
        <v>11174</v>
      </c>
      <c r="D10869" s="44" t="s">
        <v>15038</v>
      </c>
      <c r="E10869" s="28">
        <v>5000</v>
      </c>
      <c r="F10869" s="28"/>
      <c r="G10869" s="48">
        <f t="shared" si="274"/>
        <v>106530.79514275119</v>
      </c>
      <c r="H10869" s="389" t="s">
        <v>9567</v>
      </c>
    </row>
    <row r="10870" spans="1:8" x14ac:dyDescent="0.3">
      <c r="A10870" s="45">
        <v>45616</v>
      </c>
      <c r="B10870" s="396" t="s">
        <v>13159</v>
      </c>
      <c r="C10870" s="5" t="s">
        <v>11174</v>
      </c>
      <c r="D10870" s="5" t="s">
        <v>14898</v>
      </c>
      <c r="E10870" s="43">
        <v>30000</v>
      </c>
      <c r="F10870" s="43"/>
      <c r="G10870" s="48">
        <f t="shared" si="274"/>
        <v>76530.795142751187</v>
      </c>
      <c r="H10870" s="389" t="s">
        <v>9567</v>
      </c>
    </row>
    <row r="10871" spans="1:8" x14ac:dyDescent="0.3">
      <c r="A10871" s="45">
        <v>45616</v>
      </c>
      <c r="B10871" s="396" t="s">
        <v>13209</v>
      </c>
      <c r="C10871" s="5" t="s">
        <v>5793</v>
      </c>
      <c r="D10871" s="5" t="s">
        <v>15041</v>
      </c>
      <c r="E10871" s="43">
        <v>3300</v>
      </c>
      <c r="F10871" s="43"/>
      <c r="G10871" s="48">
        <f t="shared" si="274"/>
        <v>73230.795142751187</v>
      </c>
      <c r="H10871" s="389" t="s">
        <v>9567</v>
      </c>
    </row>
    <row r="10872" spans="1:8" x14ac:dyDescent="0.3">
      <c r="A10872" s="45">
        <v>45616</v>
      </c>
      <c r="B10872" s="396" t="s">
        <v>14059</v>
      </c>
      <c r="C10872" s="5" t="s">
        <v>84</v>
      </c>
      <c r="D10872" s="5" t="s">
        <v>15042</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14809</v>
      </c>
      <c r="E10874" s="43">
        <v>2300</v>
      </c>
      <c r="F10874" s="43"/>
      <c r="G10874" s="48">
        <f t="shared" si="274"/>
        <v>46930.795142751187</v>
      </c>
      <c r="H10874" s="389" t="s">
        <v>9567</v>
      </c>
    </row>
    <row r="10875" spans="1:8" x14ac:dyDescent="0.3">
      <c r="A10875" s="45">
        <v>45616</v>
      </c>
      <c r="B10875" s="396" t="s">
        <v>13930</v>
      </c>
      <c r="C10875" s="5" t="s">
        <v>5793</v>
      </c>
      <c r="D10875" s="5" t="s">
        <v>14809</v>
      </c>
      <c r="E10875" s="43">
        <v>1000</v>
      </c>
      <c r="F10875" s="43"/>
      <c r="G10875" s="48">
        <f t="shared" si="274"/>
        <v>45930.795142751187</v>
      </c>
      <c r="H10875" s="389" t="s">
        <v>9567</v>
      </c>
    </row>
    <row r="10876" spans="1:8" x14ac:dyDescent="0.3">
      <c r="A10876" s="45">
        <v>45616</v>
      </c>
      <c r="B10876" s="396" t="s">
        <v>12062</v>
      </c>
      <c r="C10876" s="5" t="s">
        <v>5793</v>
      </c>
      <c r="D10876" s="5" t="s">
        <v>14809</v>
      </c>
      <c r="E10876" s="43">
        <v>500</v>
      </c>
      <c r="F10876" s="43"/>
      <c r="G10876" s="48">
        <f t="shared" si="274"/>
        <v>45430.795142751187</v>
      </c>
      <c r="H10876" s="389" t="s">
        <v>9567</v>
      </c>
    </row>
    <row r="10877" spans="1:8" x14ac:dyDescent="0.3">
      <c r="A10877" s="45">
        <v>45616</v>
      </c>
      <c r="B10877" s="396" t="s">
        <v>13737</v>
      </c>
      <c r="C10877" s="5" t="s">
        <v>5793</v>
      </c>
      <c r="D10877" s="5" t="s">
        <v>14809</v>
      </c>
      <c r="E10877" s="43">
        <v>1400</v>
      </c>
      <c r="F10877" s="43"/>
      <c r="G10877" s="48">
        <f t="shared" si="274"/>
        <v>44030.795142751187</v>
      </c>
      <c r="H10877" s="389" t="s">
        <v>9567</v>
      </c>
    </row>
    <row r="10878" spans="1:8" x14ac:dyDescent="0.3">
      <c r="A10878" s="45">
        <v>45616</v>
      </c>
      <c r="B10878" s="396" t="s">
        <v>14756</v>
      </c>
      <c r="C10878" s="5" t="s">
        <v>5793</v>
      </c>
      <c r="D10878" s="5" t="s">
        <v>14809</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15043</v>
      </c>
      <c r="D10881" s="5" t="s">
        <v>15044</v>
      </c>
      <c r="E10881" s="43">
        <v>10000</v>
      </c>
      <c r="F10881" s="43"/>
      <c r="G10881" s="48">
        <f t="shared" si="274"/>
        <v>25530.795142751187</v>
      </c>
      <c r="H10881" s="389" t="s">
        <v>9567</v>
      </c>
    </row>
    <row r="10882" spans="1:8" x14ac:dyDescent="0.3">
      <c r="A10882" s="45">
        <v>45617</v>
      </c>
      <c r="B10882" s="396" t="s">
        <v>14660</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15049</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14929</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15055</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14700</v>
      </c>
      <c r="E10892" s="480"/>
      <c r="F10892" s="43">
        <v>674000</v>
      </c>
      <c r="G10892" s="48">
        <f t="shared" ref="G10892" si="275">G10891+F10892-E10892</f>
        <v>674930.79514275119</v>
      </c>
      <c r="H10892" s="389" t="s">
        <v>9567</v>
      </c>
    </row>
    <row r="10893" spans="1:8" x14ac:dyDescent="0.3">
      <c r="A10893" s="45">
        <v>45621</v>
      </c>
      <c r="B10893" s="396"/>
      <c r="C10893" s="5" t="s">
        <v>14</v>
      </c>
      <c r="D10893" s="5" t="s">
        <v>14843</v>
      </c>
      <c r="E10893" s="43">
        <v>420000</v>
      </c>
      <c r="F10893" s="43"/>
      <c r="G10893" s="48">
        <f t="shared" si="274"/>
        <v>254930.79514275119</v>
      </c>
      <c r="H10893" s="389" t="s">
        <v>9567</v>
      </c>
    </row>
    <row r="10894" spans="1:8" x14ac:dyDescent="0.3">
      <c r="A10894" s="45">
        <v>45622</v>
      </c>
      <c r="B10894" s="396" t="s">
        <v>14756</v>
      </c>
      <c r="C10894" s="5" t="s">
        <v>84</v>
      </c>
      <c r="D10894" s="5" t="s">
        <v>15060</v>
      </c>
      <c r="E10894" s="43">
        <v>2000</v>
      </c>
      <c r="F10894" s="43"/>
      <c r="G10894" s="48">
        <f t="shared" si="274"/>
        <v>252930.79514275119</v>
      </c>
      <c r="H10894" s="389" t="s">
        <v>9567</v>
      </c>
    </row>
    <row r="10895" spans="1:8" x14ac:dyDescent="0.3">
      <c r="A10895" s="45">
        <v>45622</v>
      </c>
      <c r="B10895" s="396" t="s">
        <v>13159</v>
      </c>
      <c r="C10895" s="5" t="s">
        <v>57</v>
      </c>
      <c r="D10895" s="5" t="s">
        <v>15063</v>
      </c>
      <c r="E10895" s="43">
        <v>2000</v>
      </c>
      <c r="F10895" s="43"/>
      <c r="G10895" s="48">
        <f t="shared" si="274"/>
        <v>250930.79514275119</v>
      </c>
      <c r="H10895" s="389" t="s">
        <v>9567</v>
      </c>
    </row>
    <row r="10896" spans="1:8" x14ac:dyDescent="0.3">
      <c r="A10896" s="45">
        <v>45622</v>
      </c>
      <c r="B10896" s="396" t="s">
        <v>13930</v>
      </c>
      <c r="C10896" s="5" t="s">
        <v>5793</v>
      </c>
      <c r="D10896" s="5" t="s">
        <v>15061</v>
      </c>
      <c r="E10896" s="43">
        <v>2200</v>
      </c>
      <c r="F10896" s="43"/>
      <c r="G10896" s="48">
        <f t="shared" ref="G10896:G10960" si="276">G10895+F10896-E10896</f>
        <v>248730.79514275119</v>
      </c>
      <c r="H10896" s="389" t="s">
        <v>9567</v>
      </c>
    </row>
    <row r="10897" spans="1:8" x14ac:dyDescent="0.3">
      <c r="A10897" s="45">
        <v>45622</v>
      </c>
      <c r="B10897" s="396" t="s">
        <v>14740</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15062</v>
      </c>
      <c r="E10899" s="43">
        <v>1000</v>
      </c>
      <c r="F10899" s="43"/>
      <c r="G10899" s="48">
        <f t="shared" si="276"/>
        <v>243930.79514275119</v>
      </c>
      <c r="H10899" s="389" t="s">
        <v>9567</v>
      </c>
    </row>
    <row r="10900" spans="1:8" x14ac:dyDescent="0.3">
      <c r="A10900" s="45">
        <v>45622</v>
      </c>
      <c r="B10900" s="396" t="s">
        <v>13930</v>
      </c>
      <c r="C10900" s="5" t="s">
        <v>30</v>
      </c>
      <c r="D10900" s="5" t="s">
        <v>14837</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14576</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14740</v>
      </c>
      <c r="C10906" s="5" t="s">
        <v>11174</v>
      </c>
      <c r="D10906" s="5" t="s">
        <v>15064</v>
      </c>
      <c r="E10906" s="43">
        <v>4500</v>
      </c>
      <c r="F10906" s="43"/>
      <c r="G10906" s="48">
        <f t="shared" si="276"/>
        <v>78426.795142751187</v>
      </c>
      <c r="H10906" s="389" t="s">
        <v>9567</v>
      </c>
    </row>
    <row r="10907" spans="1:8" x14ac:dyDescent="0.3">
      <c r="A10907" s="45">
        <v>45622</v>
      </c>
      <c r="B10907" s="396" t="s">
        <v>15065</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15066</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14756</v>
      </c>
      <c r="C10910" s="5" t="s">
        <v>18</v>
      </c>
      <c r="D10910" s="5" t="s">
        <v>3910</v>
      </c>
      <c r="E10910" s="43">
        <v>10000</v>
      </c>
      <c r="F10910" s="43"/>
      <c r="G10910" s="48">
        <f t="shared" si="276"/>
        <v>52626.795142751187</v>
      </c>
      <c r="H10910" s="389" t="s">
        <v>9567</v>
      </c>
    </row>
    <row r="10911" spans="1:8" x14ac:dyDescent="0.3">
      <c r="A10911" s="45">
        <v>45623</v>
      </c>
      <c r="B10911" s="396" t="s">
        <v>14756</v>
      </c>
      <c r="C10911" s="5" t="s">
        <v>84</v>
      </c>
      <c r="D10911" s="5" t="s">
        <v>15067</v>
      </c>
      <c r="E10911" s="43">
        <v>15000</v>
      </c>
      <c r="F10911" s="43"/>
      <c r="G10911" s="48">
        <f t="shared" si="276"/>
        <v>37626.795142751187</v>
      </c>
      <c r="H10911" s="389" t="s">
        <v>9567</v>
      </c>
    </row>
    <row r="10912" spans="1:8" x14ac:dyDescent="0.3">
      <c r="A10912" s="45">
        <v>45623</v>
      </c>
      <c r="B10912" s="396" t="s">
        <v>14756</v>
      </c>
      <c r="C10912" s="5" t="s">
        <v>84</v>
      </c>
      <c r="D10912" s="5" t="s">
        <v>15068</v>
      </c>
      <c r="E10912" s="43">
        <v>3000</v>
      </c>
      <c r="F10912" s="43"/>
      <c r="G10912" s="48">
        <f t="shared" si="276"/>
        <v>34626.795142751187</v>
      </c>
      <c r="H10912" s="389" t="s">
        <v>9567</v>
      </c>
    </row>
    <row r="10913" spans="1:8" x14ac:dyDescent="0.3">
      <c r="A10913" s="45">
        <v>45623</v>
      </c>
      <c r="B10913" s="396" t="s">
        <v>14660</v>
      </c>
      <c r="C10913" s="5" t="s">
        <v>3220</v>
      </c>
      <c r="D10913" s="5" t="s">
        <v>294</v>
      </c>
      <c r="E10913" s="43">
        <v>5000</v>
      </c>
      <c r="F10913" s="43"/>
      <c r="G10913" s="48">
        <f t="shared" si="276"/>
        <v>29626.795142751187</v>
      </c>
      <c r="H10913" s="389" t="s">
        <v>9567</v>
      </c>
    </row>
    <row r="10914" spans="1:8" x14ac:dyDescent="0.3">
      <c r="A10914" s="45">
        <v>45623</v>
      </c>
      <c r="B10914" s="396" t="s">
        <v>14740</v>
      </c>
      <c r="C10914" s="5" t="s">
        <v>11174</v>
      </c>
      <c r="D10914" s="5" t="s">
        <v>15070</v>
      </c>
      <c r="E10914" s="43">
        <v>1600</v>
      </c>
      <c r="F10914" s="43"/>
      <c r="G10914" s="48">
        <f t="shared" si="276"/>
        <v>28026.795142751187</v>
      </c>
      <c r="H10914" s="389" t="s">
        <v>9567</v>
      </c>
    </row>
    <row r="10915" spans="1:8" x14ac:dyDescent="0.3">
      <c r="A10915" s="45">
        <v>45623</v>
      </c>
      <c r="B10915" s="396" t="s">
        <v>12153</v>
      </c>
      <c r="C10915" s="5" t="s">
        <v>5162</v>
      </c>
      <c r="D10915" s="5" t="s">
        <v>15071</v>
      </c>
      <c r="E10915" s="43">
        <v>5000</v>
      </c>
      <c r="F10915" s="43"/>
      <c r="G10915" s="48">
        <f t="shared" si="276"/>
        <v>23026.795142751187</v>
      </c>
      <c r="H10915" s="389" t="s">
        <v>9567</v>
      </c>
    </row>
    <row r="10916" spans="1:8" x14ac:dyDescent="0.3">
      <c r="A10916" s="45">
        <v>45623</v>
      </c>
      <c r="B10916" s="396" t="s">
        <v>12153</v>
      </c>
      <c r="C10916" s="5" t="s">
        <v>84</v>
      </c>
      <c r="D10916" s="5" t="s">
        <v>15072</v>
      </c>
      <c r="E10916" s="43">
        <v>2000</v>
      </c>
      <c r="F10916" s="43"/>
      <c r="G10916" s="48">
        <f t="shared" si="276"/>
        <v>21026.795142751187</v>
      </c>
      <c r="H10916" s="389" t="s">
        <v>9567</v>
      </c>
    </row>
    <row r="10917" spans="1:8" x14ac:dyDescent="0.3">
      <c r="A10917" s="45">
        <v>45623</v>
      </c>
      <c r="B10917" s="396" t="s">
        <v>14009</v>
      </c>
      <c r="C10917" s="44" t="s">
        <v>11174</v>
      </c>
      <c r="D10917" s="124" t="s">
        <v>15073</v>
      </c>
      <c r="E10917" s="43">
        <v>5800</v>
      </c>
      <c r="F10917" s="43"/>
      <c r="G10917" s="48">
        <f t="shared" si="276"/>
        <v>15226.795142751187</v>
      </c>
      <c r="H10917" s="389" t="s">
        <v>9567</v>
      </c>
    </row>
    <row r="10918" spans="1:8" x14ac:dyDescent="0.3">
      <c r="A10918" s="45">
        <v>45623</v>
      </c>
      <c r="B10918" s="396" t="s">
        <v>13861</v>
      </c>
      <c r="C10918" s="5" t="s">
        <v>84</v>
      </c>
      <c r="D10918" s="5" t="s">
        <v>15039</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15089</v>
      </c>
      <c r="C10920" s="5" t="s">
        <v>15090</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15091</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15092</v>
      </c>
      <c r="E10924" s="43">
        <v>40800</v>
      </c>
      <c r="F10924" s="43"/>
      <c r="G10924" s="48">
        <f t="shared" si="276"/>
        <v>147776.79514275119</v>
      </c>
      <c r="H10924" s="389" t="s">
        <v>9567</v>
      </c>
    </row>
    <row r="10925" spans="1:8" x14ac:dyDescent="0.3">
      <c r="A10925" s="45">
        <v>45625</v>
      </c>
      <c r="B10925" s="396" t="s">
        <v>14740</v>
      </c>
      <c r="C10925" s="5" t="s">
        <v>30</v>
      </c>
      <c r="D10925" s="5" t="s">
        <v>14837</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15094</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14740</v>
      </c>
      <c r="C10929" s="5" t="s">
        <v>5793</v>
      </c>
      <c r="D10929" s="5" t="s">
        <v>40</v>
      </c>
      <c r="E10929" s="43">
        <v>1800</v>
      </c>
      <c r="F10929" s="43"/>
      <c r="G10929" s="48">
        <f t="shared" si="276"/>
        <v>136976.79514275119</v>
      </c>
      <c r="H10929" s="389" t="s">
        <v>9567</v>
      </c>
    </row>
    <row r="10930" spans="1:9" x14ac:dyDescent="0.3">
      <c r="A10930" s="45">
        <v>45625</v>
      </c>
      <c r="B10930" s="396" t="s">
        <v>14740</v>
      </c>
      <c r="C10930" s="5" t="s">
        <v>11174</v>
      </c>
      <c r="D10930" s="5" t="s">
        <v>15095</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15102</v>
      </c>
      <c r="E10932" s="43">
        <v>13000</v>
      </c>
      <c r="F10932" s="43"/>
      <c r="G10932" s="48">
        <f t="shared" si="276"/>
        <v>115776.79514275119</v>
      </c>
      <c r="H10932" s="389" t="s">
        <v>9567</v>
      </c>
    </row>
    <row r="10933" spans="1:9" x14ac:dyDescent="0.3">
      <c r="A10933" s="45">
        <v>45626</v>
      </c>
      <c r="B10933" s="396" t="s">
        <v>14756</v>
      </c>
      <c r="C10933" s="5" t="s">
        <v>5288</v>
      </c>
      <c r="D10933" s="5" t="s">
        <v>15103</v>
      </c>
      <c r="E10933" s="43">
        <v>11000</v>
      </c>
      <c r="F10933" s="43"/>
      <c r="G10933" s="48">
        <f t="shared" si="276"/>
        <v>104776.79514275119</v>
      </c>
      <c r="H10933" s="389" t="s">
        <v>9567</v>
      </c>
    </row>
    <row r="10934" spans="1:9" x14ac:dyDescent="0.3">
      <c r="A10934" s="45">
        <v>45626</v>
      </c>
      <c r="B10934" s="396" t="s">
        <v>13930</v>
      </c>
      <c r="C10934" s="5" t="s">
        <v>11174</v>
      </c>
      <c r="D10934" s="5" t="s">
        <v>15104</v>
      </c>
      <c r="E10934" s="43">
        <v>800</v>
      </c>
      <c r="F10934" s="43"/>
      <c r="G10934" s="48">
        <f t="shared" si="276"/>
        <v>103976.79514275119</v>
      </c>
      <c r="H10934" s="389" t="s">
        <v>9567</v>
      </c>
    </row>
    <row r="10935" spans="1:9" x14ac:dyDescent="0.3">
      <c r="A10935" s="45">
        <v>45626</v>
      </c>
      <c r="B10935" s="396" t="s">
        <v>14740</v>
      </c>
      <c r="C10935" s="5" t="s">
        <v>5793</v>
      </c>
      <c r="D10935" s="5" t="s">
        <v>40</v>
      </c>
      <c r="E10935" s="43">
        <v>1300</v>
      </c>
      <c r="F10935" s="43"/>
      <c r="G10935" s="48">
        <f t="shared" si="276"/>
        <v>102676.79514275119</v>
      </c>
      <c r="H10935" s="389" t="s">
        <v>9567</v>
      </c>
    </row>
    <row r="10936" spans="1:9" x14ac:dyDescent="0.3">
      <c r="A10936" s="45">
        <v>45626</v>
      </c>
      <c r="B10936" s="396" t="s">
        <v>14643</v>
      </c>
      <c r="C10936" s="5" t="s">
        <v>4550</v>
      </c>
      <c r="D10936" s="5" t="s">
        <v>3910</v>
      </c>
      <c r="E10936" s="43">
        <v>10000</v>
      </c>
      <c r="F10936" s="43"/>
      <c r="G10936" s="48">
        <f t="shared" si="276"/>
        <v>92676.795142751187</v>
      </c>
      <c r="H10936" s="389" t="s">
        <v>9567</v>
      </c>
    </row>
    <row r="10937" spans="1:9" x14ac:dyDescent="0.3">
      <c r="A10937" s="45">
        <v>45626</v>
      </c>
      <c r="B10937" s="396" t="s">
        <v>15089</v>
      </c>
      <c r="C10937" s="5" t="s">
        <v>15090</v>
      </c>
      <c r="D10937" s="5" t="s">
        <v>15112</v>
      </c>
      <c r="E10937" s="43">
        <v>80000</v>
      </c>
      <c r="F10937" s="43"/>
      <c r="G10937" s="48">
        <f t="shared" si="276"/>
        <v>12676.795142751187</v>
      </c>
      <c r="H10937" s="389" t="s">
        <v>9567</v>
      </c>
      <c r="I10937" s="52">
        <v>30000</v>
      </c>
    </row>
    <row r="10938" spans="1:9" x14ac:dyDescent="0.3">
      <c r="A10938" s="45">
        <v>45626</v>
      </c>
      <c r="B10938" s="396" t="s">
        <v>15089</v>
      </c>
      <c r="C10938" s="5" t="s">
        <v>11174</v>
      </c>
      <c r="D10938" s="5" t="s">
        <v>15110</v>
      </c>
      <c r="E10938" s="43">
        <v>3500</v>
      </c>
      <c r="F10938" s="43"/>
      <c r="G10938" s="48">
        <f t="shared" si="276"/>
        <v>9176.7951427511871</v>
      </c>
      <c r="H10938" s="389" t="s">
        <v>9567</v>
      </c>
    </row>
    <row r="10939" spans="1:9" x14ac:dyDescent="0.3">
      <c r="A10939" s="45">
        <v>45626</v>
      </c>
      <c r="B10939" s="396" t="s">
        <v>14340</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15115</v>
      </c>
      <c r="C10941" s="5" t="s">
        <v>11174</v>
      </c>
      <c r="D10941" s="5" t="s">
        <v>15116</v>
      </c>
      <c r="E10941" s="43">
        <v>6000</v>
      </c>
      <c r="F10941" s="43"/>
      <c r="G10941" s="48">
        <f t="shared" si="276"/>
        <v>2366.7951427511871</v>
      </c>
      <c r="H10941" s="389" t="s">
        <v>9567</v>
      </c>
    </row>
    <row r="10942" spans="1:9" x14ac:dyDescent="0.3">
      <c r="A10942" s="45">
        <v>45628</v>
      </c>
      <c r="B10942" s="396" t="s">
        <v>15115</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14740</v>
      </c>
      <c r="C10944" s="5" t="s">
        <v>30</v>
      </c>
      <c r="D10944" s="5" t="s">
        <v>14837</v>
      </c>
      <c r="E10944" s="43">
        <v>2000</v>
      </c>
      <c r="F10944" s="43"/>
      <c r="G10944" s="48">
        <f t="shared" si="276"/>
        <v>19366.795142751187</v>
      </c>
      <c r="H10944" s="389" t="s">
        <v>9567</v>
      </c>
    </row>
    <row r="10945" spans="1:14" x14ac:dyDescent="0.3">
      <c r="A10945" s="45">
        <v>45628</v>
      </c>
      <c r="B10945" s="396" t="s">
        <v>14660</v>
      </c>
      <c r="C10945" s="5" t="s">
        <v>11174</v>
      </c>
      <c r="D10945" s="5" t="s">
        <v>15118</v>
      </c>
      <c r="E10945" s="43">
        <v>200</v>
      </c>
      <c r="F10945" s="43"/>
      <c r="G10945" s="48">
        <f t="shared" si="276"/>
        <v>19166.795142751187</v>
      </c>
      <c r="H10945" s="389" t="s">
        <v>9567</v>
      </c>
    </row>
    <row r="10946" spans="1:14" x14ac:dyDescent="0.3">
      <c r="A10946" s="45">
        <v>45628</v>
      </c>
      <c r="B10946" s="396" t="s">
        <v>14740</v>
      </c>
      <c r="C10946" s="5" t="s">
        <v>11174</v>
      </c>
      <c r="D10946" s="5" t="s">
        <v>15119</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14862</v>
      </c>
      <c r="D10950" s="124" t="s">
        <v>15120</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15121</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14449</v>
      </c>
      <c r="E10953" s="43">
        <v>10000</v>
      </c>
      <c r="F10953" s="43"/>
      <c r="G10953" s="48">
        <f t="shared" si="276"/>
        <v>53166.795142751187</v>
      </c>
      <c r="H10953" s="389" t="s">
        <v>9567</v>
      </c>
    </row>
    <row r="10954" spans="1:14" x14ac:dyDescent="0.3">
      <c r="A10954" s="45">
        <v>45628</v>
      </c>
      <c r="B10954" s="394" t="s">
        <v>25</v>
      </c>
      <c r="C10954" s="186" t="s">
        <v>54</v>
      </c>
      <c r="D10954" s="186" t="s">
        <v>15122</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15114</v>
      </c>
      <c r="E10957" s="43">
        <v>745</v>
      </c>
      <c r="F10957" s="43"/>
      <c r="G10957" s="48">
        <f t="shared" si="276"/>
        <v>13421.795142751187</v>
      </c>
      <c r="H10957" s="389" t="s">
        <v>9567</v>
      </c>
    </row>
    <row r="10958" spans="1:14" x14ac:dyDescent="0.3">
      <c r="A10958" s="45">
        <v>45628</v>
      </c>
      <c r="B10958" s="396" t="s">
        <v>12251</v>
      </c>
      <c r="C10958" s="5" t="s">
        <v>1074</v>
      </c>
      <c r="D10958" s="5" t="s">
        <v>15114</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15114</v>
      </c>
      <c r="E10959" s="43">
        <v>660</v>
      </c>
      <c r="F10959" s="43"/>
      <c r="G10959" s="48">
        <f t="shared" si="276"/>
        <v>11711.795142751187</v>
      </c>
      <c r="H10959" s="389" t="s">
        <v>9567</v>
      </c>
      <c r="I10959" s="585" t="s">
        <v>55</v>
      </c>
      <c r="J10959" s="187">
        <f ca="1">SUMIF(C10952:E125830,"salary",E10952:E136841)</f>
        <v>3190593.9166666665</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-253000.16666666605</v>
      </c>
    </row>
    <row r="10961" spans="1:9" x14ac:dyDescent="0.3">
      <c r="A10961" s="45">
        <v>45629</v>
      </c>
      <c r="B10961" s="396" t="s">
        <v>13209</v>
      </c>
      <c r="C10961" s="5" t="s">
        <v>11174</v>
      </c>
      <c r="D10961" s="5" t="s">
        <v>15126</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14756</v>
      </c>
      <c r="C10966" s="5" t="s">
        <v>5288</v>
      </c>
      <c r="D10966" s="5" t="s">
        <v>15130</v>
      </c>
      <c r="E10966" s="43">
        <v>5800</v>
      </c>
      <c r="F10966" s="43"/>
      <c r="G10966" s="48">
        <f t="shared" si="277"/>
        <v>1939431.7951427512</v>
      </c>
      <c r="H10966" s="389" t="s">
        <v>9567</v>
      </c>
    </row>
    <row r="10967" spans="1:9" x14ac:dyDescent="0.3">
      <c r="A10967" s="45">
        <v>45630</v>
      </c>
      <c r="B10967" s="396" t="s">
        <v>14756</v>
      </c>
      <c r="C10967" s="5" t="s">
        <v>11174</v>
      </c>
      <c r="D10967" s="5" t="s">
        <v>15131</v>
      </c>
      <c r="E10967" s="43">
        <v>13500</v>
      </c>
      <c r="F10967" s="43"/>
      <c r="G10967" s="48">
        <f t="shared" si="277"/>
        <v>1925931.7951427512</v>
      </c>
      <c r="H10967" s="389" t="s">
        <v>9567</v>
      </c>
    </row>
    <row r="10968" spans="1:9" x14ac:dyDescent="0.3">
      <c r="A10968" s="45">
        <v>45630</v>
      </c>
      <c r="B10968" s="396" t="s">
        <v>25</v>
      </c>
      <c r="C10968" s="5" t="s">
        <v>26</v>
      </c>
      <c r="D10968" s="5" t="s">
        <v>15143</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14940</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14740</v>
      </c>
      <c r="C10976" s="5" t="s">
        <v>5793</v>
      </c>
      <c r="D10976" s="5" t="s">
        <v>40</v>
      </c>
      <c r="E10976" s="43">
        <v>2700</v>
      </c>
      <c r="F10976" s="43"/>
      <c r="G10976" s="48">
        <f t="shared" si="277"/>
        <v>856122.79514275119</v>
      </c>
      <c r="H10976" s="389" t="s">
        <v>9567</v>
      </c>
    </row>
    <row r="10977" spans="1:9" x14ac:dyDescent="0.3">
      <c r="A10977" s="45">
        <v>45631</v>
      </c>
      <c r="B10977" s="394" t="s">
        <v>14643</v>
      </c>
      <c r="C10977" s="186" t="s">
        <v>54</v>
      </c>
      <c r="D10977" s="186" t="s">
        <v>15132</v>
      </c>
      <c r="E10977" s="187">
        <v>57850</v>
      </c>
      <c r="F10977" s="43"/>
      <c r="G10977" s="48">
        <f t="shared" si="277"/>
        <v>798272.79514275119</v>
      </c>
      <c r="H10977" s="389" t="s">
        <v>9567</v>
      </c>
    </row>
    <row r="10978" spans="1:9" x14ac:dyDescent="0.3">
      <c r="A10978" s="45">
        <v>45631</v>
      </c>
      <c r="B10978" s="396" t="s">
        <v>14740</v>
      </c>
      <c r="C10978" s="5" t="s">
        <v>5288</v>
      </c>
      <c r="D10978" s="5" t="s">
        <v>15133</v>
      </c>
      <c r="E10978" s="43">
        <v>5000</v>
      </c>
      <c r="F10978" s="43"/>
      <c r="G10978" s="48">
        <f t="shared" si="277"/>
        <v>793272.79514275119</v>
      </c>
      <c r="H10978" s="389" t="s">
        <v>9567</v>
      </c>
    </row>
    <row r="10979" spans="1:9" x14ac:dyDescent="0.3">
      <c r="A10979" s="45">
        <v>45631</v>
      </c>
      <c r="B10979" s="396" t="s">
        <v>15134</v>
      </c>
      <c r="C10979" s="5" t="s">
        <v>11174</v>
      </c>
      <c r="D10979" s="5" t="s">
        <v>15135</v>
      </c>
      <c r="E10979" s="43">
        <v>8000</v>
      </c>
      <c r="F10979" s="43"/>
      <c r="G10979" s="48">
        <f t="shared" si="277"/>
        <v>785272.79514275119</v>
      </c>
      <c r="H10979" s="389" t="s">
        <v>9567</v>
      </c>
    </row>
    <row r="10980" spans="1:9" x14ac:dyDescent="0.3">
      <c r="A10980" s="45">
        <v>45631</v>
      </c>
      <c r="B10980" s="396" t="s">
        <v>14643</v>
      </c>
      <c r="C10980" s="5" t="s">
        <v>4550</v>
      </c>
      <c r="D10980" s="5" t="s">
        <v>15136</v>
      </c>
      <c r="E10980" s="43">
        <v>5000</v>
      </c>
      <c r="F10980" s="43"/>
      <c r="G10980" s="48">
        <f t="shared" si="277"/>
        <v>780272.79514275119</v>
      </c>
      <c r="H10980" s="389" t="s">
        <v>9567</v>
      </c>
    </row>
    <row r="10981" spans="1:9" x14ac:dyDescent="0.3">
      <c r="A10981" s="45">
        <v>45631</v>
      </c>
      <c r="B10981" s="396" t="s">
        <v>12251</v>
      </c>
      <c r="C10981" s="5" t="s">
        <v>14904</v>
      </c>
      <c r="D10981" s="5" t="s">
        <v>15137</v>
      </c>
      <c r="E10981" s="43">
        <v>2700</v>
      </c>
      <c r="F10981" s="43"/>
      <c r="G10981" s="48">
        <f t="shared" si="277"/>
        <v>777572.79514275119</v>
      </c>
      <c r="H10981" s="389" t="s">
        <v>9567</v>
      </c>
    </row>
    <row r="10982" spans="1:9" x14ac:dyDescent="0.3">
      <c r="A10982" s="45">
        <v>45631</v>
      </c>
      <c r="B10982" s="396" t="s">
        <v>13159</v>
      </c>
      <c r="C10982" s="5" t="s">
        <v>11174</v>
      </c>
      <c r="D10982" s="5" t="s">
        <v>15138</v>
      </c>
      <c r="E10982" s="43">
        <v>20000</v>
      </c>
      <c r="F10982" s="43"/>
      <c r="G10982" s="48">
        <f t="shared" si="277"/>
        <v>757572.79514275119</v>
      </c>
      <c r="H10982" s="389" t="s">
        <v>9567</v>
      </c>
    </row>
    <row r="10983" spans="1:9" x14ac:dyDescent="0.3">
      <c r="A10983" s="45">
        <v>45631</v>
      </c>
      <c r="B10983" s="396" t="s">
        <v>12153</v>
      </c>
      <c r="C10983" s="5" t="s">
        <v>5793</v>
      </c>
      <c r="D10983" s="5" t="s">
        <v>14378</v>
      </c>
      <c r="E10983" s="43">
        <v>5000</v>
      </c>
      <c r="F10983" s="43"/>
      <c r="G10983" s="48">
        <f t="shared" si="277"/>
        <v>752572.79514275119</v>
      </c>
      <c r="H10983" s="389" t="s">
        <v>9567</v>
      </c>
    </row>
    <row r="10984" spans="1:9" x14ac:dyDescent="0.3">
      <c r="A10984" s="45">
        <v>45631</v>
      </c>
      <c r="B10984" s="394" t="s">
        <v>13209</v>
      </c>
      <c r="C10984" s="186" t="s">
        <v>54</v>
      </c>
      <c r="D10984" s="186" t="s">
        <v>15139</v>
      </c>
      <c r="E10984" s="187">
        <v>95467</v>
      </c>
      <c r="F10984" s="43"/>
      <c r="G10984" s="48">
        <f t="shared" si="277"/>
        <v>657105.79514275119</v>
      </c>
      <c r="H10984" s="389" t="s">
        <v>9567</v>
      </c>
    </row>
    <row r="10985" spans="1:9" x14ac:dyDescent="0.3">
      <c r="A10985" s="45">
        <v>45631</v>
      </c>
      <c r="B10985" s="396" t="s">
        <v>13930</v>
      </c>
      <c r="C10985" s="186" t="s">
        <v>54</v>
      </c>
      <c r="D10985" s="186" t="s">
        <v>14937</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14726</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15140</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15141</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14397</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15144</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15147</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15145</v>
      </c>
      <c r="E10999" s="43">
        <v>1300</v>
      </c>
      <c r="F10999" s="43"/>
      <c r="G10999" s="48">
        <f t="shared" si="277"/>
        <v>909522.04514275119</v>
      </c>
      <c r="H10999" s="389" t="s">
        <v>9567</v>
      </c>
    </row>
    <row r="11000" spans="1:10" x14ac:dyDescent="0.3">
      <c r="A11000" s="45">
        <v>45632</v>
      </c>
      <c r="B11000" s="394" t="s">
        <v>13400</v>
      </c>
      <c r="C11000" s="186" t="s">
        <v>54</v>
      </c>
      <c r="D11000" s="186" t="s">
        <v>15146</v>
      </c>
      <c r="E11000" s="187">
        <v>81000</v>
      </c>
      <c r="F11000" s="43"/>
      <c r="G11000" s="48">
        <f t="shared" si="277"/>
        <v>828522.04514275119</v>
      </c>
      <c r="H11000" s="389" t="s">
        <v>9567</v>
      </c>
    </row>
    <row r="11001" spans="1:10" x14ac:dyDescent="0.3">
      <c r="A11001" s="45">
        <v>45632</v>
      </c>
      <c r="B11001" s="396" t="s">
        <v>14940</v>
      </c>
      <c r="C11001" s="5" t="s">
        <v>5793</v>
      </c>
      <c r="D11001" s="5" t="s">
        <v>40</v>
      </c>
      <c r="E11001" s="43">
        <v>1000</v>
      </c>
      <c r="F11001" s="43"/>
      <c r="G11001" s="48">
        <f t="shared" si="277"/>
        <v>827522.04514275119</v>
      </c>
      <c r="H11001" s="389" t="s">
        <v>9567</v>
      </c>
    </row>
    <row r="11002" spans="1:10" x14ac:dyDescent="0.3">
      <c r="A11002" s="45">
        <v>45632</v>
      </c>
      <c r="B11002" s="394" t="s">
        <v>14756</v>
      </c>
      <c r="C11002" s="186" t="s">
        <v>54</v>
      </c>
      <c r="D11002" s="186" t="s">
        <v>15148</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14940</v>
      </c>
      <c r="C11004" s="186" t="s">
        <v>54</v>
      </c>
      <c r="D11004" s="186" t="s">
        <v>15152</v>
      </c>
      <c r="E11004" s="187">
        <v>121090</v>
      </c>
      <c r="F11004" s="43"/>
      <c r="G11004" s="48">
        <f t="shared" si="277"/>
        <v>300477.8784760845</v>
      </c>
      <c r="H11004" s="389" t="s">
        <v>9567</v>
      </c>
      <c r="J11004" s="52">
        <v>1070</v>
      </c>
    </row>
    <row r="11005" spans="1:10" x14ac:dyDescent="0.3">
      <c r="A11005" s="45">
        <v>45632</v>
      </c>
      <c r="B11005" s="396"/>
      <c r="C11005" s="186" t="s">
        <v>54</v>
      </c>
      <c r="D11005" s="186" t="s">
        <v>15149</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15150</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15151</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14886</v>
      </c>
      <c r="E11009" s="43">
        <v>2500</v>
      </c>
      <c r="F11009" s="43"/>
      <c r="G11009" s="48">
        <f t="shared" si="277"/>
        <v>31687.878476084501</v>
      </c>
      <c r="H11009" s="389" t="s">
        <v>9567</v>
      </c>
    </row>
    <row r="11010" spans="1:11" x14ac:dyDescent="0.3">
      <c r="A11010" s="45">
        <v>45633</v>
      </c>
      <c r="B11010" s="396" t="s">
        <v>14756</v>
      </c>
      <c r="C11010" s="5" t="s">
        <v>84</v>
      </c>
      <c r="D11010" s="5" t="s">
        <v>15153</v>
      </c>
      <c r="E11010" s="43">
        <v>10000</v>
      </c>
      <c r="F11010" s="43"/>
      <c r="G11010" s="48">
        <f t="shared" si="277"/>
        <v>21687.878476084501</v>
      </c>
      <c r="H11010" s="389" t="s">
        <v>9567</v>
      </c>
      <c r="J11010" s="52">
        <v>3930</v>
      </c>
    </row>
    <row r="11011" spans="1:11" x14ac:dyDescent="0.3">
      <c r="A11011" s="45">
        <v>45633</v>
      </c>
      <c r="B11011" s="396" t="s">
        <v>14340</v>
      </c>
      <c r="C11011" s="5" t="s">
        <v>11573</v>
      </c>
      <c r="D11011" s="5" t="s">
        <v>15154</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15155</v>
      </c>
      <c r="E11012" s="43">
        <v>4500</v>
      </c>
      <c r="F11012" s="43"/>
      <c r="G11012" s="48">
        <f t="shared" si="277"/>
        <v>16117.878476084501</v>
      </c>
      <c r="H11012" s="389" t="s">
        <v>9567</v>
      </c>
    </row>
    <row r="11013" spans="1:11" x14ac:dyDescent="0.3">
      <c r="A11013" s="45">
        <v>45633</v>
      </c>
      <c r="B11013" s="396" t="s">
        <v>13861</v>
      </c>
      <c r="C11013" s="5" t="s">
        <v>14862</v>
      </c>
      <c r="D11013" s="5" t="s">
        <v>15156</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15157</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15158</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14756</v>
      </c>
      <c r="C11017" s="186" t="s">
        <v>54</v>
      </c>
      <c r="D11017" s="186" t="s">
        <v>15153</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14940</v>
      </c>
      <c r="C11019" s="186" t="s">
        <v>54</v>
      </c>
      <c r="D11019" s="186" t="s">
        <v>15170</v>
      </c>
      <c r="E11019" s="187">
        <v>45000</v>
      </c>
      <c r="F11019" s="43"/>
      <c r="G11019" s="48">
        <f t="shared" si="278"/>
        <v>358797.8784760845</v>
      </c>
      <c r="H11019" s="389" t="s">
        <v>9567</v>
      </c>
    </row>
    <row r="11020" spans="1:11" x14ac:dyDescent="0.3">
      <c r="A11020" s="45">
        <v>45635</v>
      </c>
      <c r="B11020" s="396" t="s">
        <v>14940</v>
      </c>
      <c r="C11020" s="5" t="s">
        <v>5793</v>
      </c>
      <c r="D11020" s="5" t="s">
        <v>15171</v>
      </c>
      <c r="E11020" s="43">
        <v>16000</v>
      </c>
      <c r="F11020" s="43"/>
      <c r="G11020" s="48">
        <f t="shared" si="278"/>
        <v>342797.8784760845</v>
      </c>
      <c r="H11020" s="389" t="s">
        <v>9567</v>
      </c>
    </row>
    <row r="11021" spans="1:11" x14ac:dyDescent="0.3">
      <c r="A11021" s="45">
        <v>45635</v>
      </c>
      <c r="B11021" s="396" t="s">
        <v>14340</v>
      </c>
      <c r="C11021" s="5" t="s">
        <v>5793</v>
      </c>
      <c r="D11021" s="5" t="s">
        <v>15172</v>
      </c>
      <c r="E11021" s="43">
        <v>5000</v>
      </c>
      <c r="F11021" s="43"/>
      <c r="G11021" s="48">
        <f t="shared" si="278"/>
        <v>337797.8784760845</v>
      </c>
      <c r="H11021" s="389" t="s">
        <v>9567</v>
      </c>
    </row>
    <row r="11022" spans="1:11" x14ac:dyDescent="0.3">
      <c r="A11022" s="45">
        <v>45635</v>
      </c>
      <c r="B11022" s="394" t="s">
        <v>13861</v>
      </c>
      <c r="C11022" s="186" t="s">
        <v>54</v>
      </c>
      <c r="D11022" s="186" t="s">
        <v>15173</v>
      </c>
      <c r="E11022" s="187">
        <v>120000</v>
      </c>
      <c r="F11022" s="43"/>
      <c r="G11022" s="48">
        <f t="shared" si="278"/>
        <v>217797.8784760845</v>
      </c>
      <c r="H11022" s="389" t="s">
        <v>9567</v>
      </c>
    </row>
    <row r="11023" spans="1:11" x14ac:dyDescent="0.3">
      <c r="A11023" s="45">
        <v>45635</v>
      </c>
      <c r="B11023" s="396" t="s">
        <v>14740</v>
      </c>
      <c r="C11023" s="5" t="s">
        <v>5288</v>
      </c>
      <c r="D11023" s="5" t="s">
        <v>15174</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53" si="279">G11024+F11025-E11025</f>
        <v>130797.8784760845</v>
      </c>
      <c r="H11025" s="389" t="s">
        <v>9567</v>
      </c>
    </row>
    <row r="11026" spans="1:8" x14ac:dyDescent="0.3">
      <c r="A11026" s="45">
        <v>45636</v>
      </c>
      <c r="B11026" s="394" t="s">
        <v>14059</v>
      </c>
      <c r="C11026" s="186" t="s">
        <v>54</v>
      </c>
      <c r="D11026" s="186" t="s">
        <v>15175</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14940</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15182</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15065</v>
      </c>
      <c r="C11032" s="5" t="s">
        <v>11174</v>
      </c>
      <c r="D11032" s="5" t="s">
        <v>15190</v>
      </c>
      <c r="E11032" s="43">
        <v>57800</v>
      </c>
      <c r="F11032" s="43"/>
      <c r="G11032" s="48">
        <f t="shared" si="279"/>
        <v>95737.878476084501</v>
      </c>
      <c r="H11032" s="389" t="s">
        <v>9567</v>
      </c>
    </row>
    <row r="11033" spans="1:8" x14ac:dyDescent="0.3">
      <c r="A11033" s="45">
        <v>45636</v>
      </c>
      <c r="B11033" s="396" t="s">
        <v>14756</v>
      </c>
      <c r="C11033" s="5" t="s">
        <v>84</v>
      </c>
      <c r="D11033" s="5" t="s">
        <v>15183</v>
      </c>
      <c r="E11033" s="43">
        <v>5000</v>
      </c>
      <c r="F11033" s="43"/>
      <c r="G11033" s="48">
        <f t="shared" si="279"/>
        <v>90737.878476084501</v>
      </c>
      <c r="H11033" s="389" t="s">
        <v>9567</v>
      </c>
    </row>
    <row r="11034" spans="1:8" x14ac:dyDescent="0.3">
      <c r="A11034" s="45">
        <v>45636</v>
      </c>
      <c r="B11034" s="396" t="s">
        <v>14277</v>
      </c>
      <c r="C11034" s="5" t="s">
        <v>10474</v>
      </c>
      <c r="D11034" s="5" t="s">
        <v>15184</v>
      </c>
      <c r="E11034" s="43">
        <v>4000</v>
      </c>
      <c r="F11034" s="43"/>
      <c r="G11034" s="48">
        <f t="shared" si="279"/>
        <v>86737.878476084501</v>
      </c>
      <c r="H11034" s="389" t="s">
        <v>9567</v>
      </c>
    </row>
    <row r="11035" spans="1:8" x14ac:dyDescent="0.3">
      <c r="A11035" s="45">
        <v>45636</v>
      </c>
      <c r="B11035" s="396" t="s">
        <v>14740</v>
      </c>
      <c r="C11035" s="5" t="s">
        <v>10474</v>
      </c>
      <c r="D11035" s="5" t="s">
        <v>15185</v>
      </c>
      <c r="E11035" s="43">
        <v>34000</v>
      </c>
      <c r="F11035" s="43"/>
      <c r="G11035" s="48">
        <f t="shared" si="279"/>
        <v>52737.878476084501</v>
      </c>
      <c r="H11035" s="389" t="s">
        <v>9567</v>
      </c>
    </row>
    <row r="11036" spans="1:8" x14ac:dyDescent="0.3">
      <c r="A11036" s="45">
        <v>45636</v>
      </c>
      <c r="B11036" s="396" t="s">
        <v>14277</v>
      </c>
      <c r="C11036" s="5" t="s">
        <v>11174</v>
      </c>
      <c r="D11036" s="5" t="s">
        <v>15186</v>
      </c>
      <c r="E11036" s="43">
        <v>14200</v>
      </c>
      <c r="F11036" s="43"/>
      <c r="G11036" s="48">
        <f t="shared" si="279"/>
        <v>38537.878476084501</v>
      </c>
      <c r="H11036" s="389" t="s">
        <v>9567</v>
      </c>
    </row>
    <row r="11037" spans="1:8" x14ac:dyDescent="0.3">
      <c r="A11037" s="45">
        <v>45637</v>
      </c>
      <c r="B11037" s="396" t="s">
        <v>12251</v>
      </c>
      <c r="C11037" s="5" t="s">
        <v>26</v>
      </c>
      <c r="D11037" s="5" t="s">
        <v>15187</v>
      </c>
      <c r="E11037" s="43">
        <v>5000</v>
      </c>
      <c r="F11037" s="43"/>
      <c r="G11037" s="48">
        <f t="shared" si="279"/>
        <v>33537.878476084501</v>
      </c>
      <c r="H11037" s="389" t="s">
        <v>9567</v>
      </c>
    </row>
    <row r="11038" spans="1:8" x14ac:dyDescent="0.3">
      <c r="A11038" s="45">
        <v>45637</v>
      </c>
      <c r="B11038" s="396" t="s">
        <v>13209</v>
      </c>
      <c r="C11038" s="5" t="s">
        <v>11174</v>
      </c>
      <c r="D11038" s="5" t="s">
        <v>15188</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15065</v>
      </c>
      <c r="C11040" s="5" t="s">
        <v>11174</v>
      </c>
      <c r="D11040" s="5" t="s">
        <v>15191</v>
      </c>
      <c r="E11040" s="43">
        <v>27000</v>
      </c>
      <c r="F11040" s="43"/>
      <c r="G11040" s="48">
        <f t="shared" si="279"/>
        <v>154287.8784760845</v>
      </c>
      <c r="H11040" s="389" t="s">
        <v>9567</v>
      </c>
    </row>
    <row r="11041" spans="1:9" x14ac:dyDescent="0.3">
      <c r="A11041" s="45">
        <v>45637</v>
      </c>
      <c r="B11041" s="396" t="s">
        <v>14940</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15192</v>
      </c>
      <c r="E11042" s="43">
        <v>50000</v>
      </c>
      <c r="F11042" s="43"/>
      <c r="G11042" s="48">
        <f t="shared" si="279"/>
        <v>101687.8784760845</v>
      </c>
      <c r="H11042" s="389" t="s">
        <v>9567</v>
      </c>
      <c r="I11042" s="52">
        <v>1100000</v>
      </c>
    </row>
    <row r="11043" spans="1:9" x14ac:dyDescent="0.3">
      <c r="A11043" s="45">
        <v>45637</v>
      </c>
      <c r="B11043" s="396" t="s">
        <v>15134</v>
      </c>
      <c r="C11043" s="5" t="s">
        <v>68</v>
      </c>
      <c r="D11043" s="5" t="s">
        <v>15193</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15194</v>
      </c>
      <c r="E11044" s="43">
        <v>16000</v>
      </c>
      <c r="F11044" s="43"/>
      <c r="G11044" s="48">
        <f t="shared" si="279"/>
        <v>65687.878476084501</v>
      </c>
      <c r="H11044" s="389" t="s">
        <v>9567</v>
      </c>
      <c r="I11044" s="52">
        <f>I11042-I11043</f>
        <v>850000</v>
      </c>
    </row>
    <row r="11045" spans="1:9" x14ac:dyDescent="0.3">
      <c r="A11045" s="45">
        <v>45637</v>
      </c>
      <c r="B11045" s="396" t="s">
        <v>15065</v>
      </c>
      <c r="C11045" s="5" t="s">
        <v>5793</v>
      </c>
      <c r="D11045" s="5" t="s">
        <v>40</v>
      </c>
      <c r="E11045" s="43">
        <v>800</v>
      </c>
      <c r="F11045" s="43"/>
      <c r="G11045" s="48">
        <f t="shared" si="279"/>
        <v>64887.878476084501</v>
      </c>
      <c r="H11045" s="389" t="s">
        <v>9567</v>
      </c>
    </row>
    <row r="11046" spans="1:9" x14ac:dyDescent="0.3">
      <c r="A11046" s="45">
        <v>45637</v>
      </c>
      <c r="B11046" s="396" t="s">
        <v>14940</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15196</v>
      </c>
      <c r="E11047" s="187">
        <v>28000</v>
      </c>
      <c r="F11047" s="43"/>
      <c r="G11047" s="48">
        <f t="shared" si="279"/>
        <v>22187.878476084501</v>
      </c>
      <c r="H11047" s="389" t="s">
        <v>9567</v>
      </c>
    </row>
    <row r="11048" spans="1:9" x14ac:dyDescent="0.3">
      <c r="A11048" s="45">
        <v>45637</v>
      </c>
      <c r="B11048" s="396" t="s">
        <v>12153</v>
      </c>
      <c r="C11048" s="5" t="s">
        <v>26</v>
      </c>
      <c r="D11048" s="5" t="s">
        <v>15197</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14643</v>
      </c>
      <c r="C11050" s="5" t="s">
        <v>4550</v>
      </c>
      <c r="D11050" s="5" t="s">
        <v>15198</v>
      </c>
      <c r="E11050" s="43">
        <v>10000</v>
      </c>
      <c r="F11050" s="43"/>
      <c r="G11050" s="48">
        <f t="shared" si="279"/>
        <v>6687.878476084501</v>
      </c>
      <c r="H11050" s="389" t="s">
        <v>10757</v>
      </c>
    </row>
    <row r="11051" spans="1:9" x14ac:dyDescent="0.3">
      <c r="A11051" s="45">
        <v>45638</v>
      </c>
      <c r="B11051" s="396" t="s">
        <v>25</v>
      </c>
      <c r="C11051" s="5" t="s">
        <v>30</v>
      </c>
      <c r="D11051" s="5" t="s">
        <v>14155</v>
      </c>
      <c r="E11051" s="43">
        <v>1000</v>
      </c>
      <c r="F11051" s="43"/>
      <c r="G11051" s="48">
        <f t="shared" si="279"/>
        <v>5687.878476084501</v>
      </c>
      <c r="H11051" s="389" t="s">
        <v>10757</v>
      </c>
    </row>
    <row r="11052" spans="1:9" x14ac:dyDescent="0.3">
      <c r="A11052" s="45">
        <v>45638</v>
      </c>
      <c r="B11052" s="396" t="s">
        <v>14940</v>
      </c>
      <c r="C11052" s="5" t="s">
        <v>5793</v>
      </c>
      <c r="D11052" s="5" t="s">
        <v>40</v>
      </c>
      <c r="E11052" s="43">
        <v>1000</v>
      </c>
      <c r="F11052" s="43"/>
      <c r="G11052" s="48">
        <f t="shared" si="279"/>
        <v>4687.878476084501</v>
      </c>
      <c r="H11052" s="389" t="s">
        <v>10757</v>
      </c>
    </row>
    <row r="11053" spans="1:9" x14ac:dyDescent="0.3">
      <c r="A11053" s="45">
        <v>45638</v>
      </c>
      <c r="B11053" s="567"/>
      <c r="C11053" s="480"/>
      <c r="D11053" s="491" t="s">
        <v>15199</v>
      </c>
      <c r="E11053" s="480"/>
      <c r="F11053" s="43">
        <v>50000</v>
      </c>
      <c r="G11053" s="48">
        <f t="shared" si="279"/>
        <v>54687.878476084501</v>
      </c>
      <c r="H11053" s="389" t="s">
        <v>9567</v>
      </c>
    </row>
    <row r="11054" spans="1:9" x14ac:dyDescent="0.3">
      <c r="A11054" s="45">
        <v>45638</v>
      </c>
      <c r="B11054" s="396" t="s">
        <v>25</v>
      </c>
      <c r="C11054" s="5" t="s">
        <v>84</v>
      </c>
      <c r="D11054" s="5" t="s">
        <v>15200</v>
      </c>
      <c r="E11054" s="43">
        <v>1000</v>
      </c>
      <c r="F11054" s="43"/>
      <c r="G11054" s="48">
        <f t="shared" ref="G11054:G11060" si="280">G11053+F11054-E11054</f>
        <v>53687.878476084501</v>
      </c>
      <c r="H11054" s="389" t="s">
        <v>9567</v>
      </c>
    </row>
    <row r="11055" spans="1:9" x14ac:dyDescent="0.3">
      <c r="A11055" s="45">
        <v>45638</v>
      </c>
      <c r="B11055" s="396" t="s">
        <v>25</v>
      </c>
      <c r="C11055" s="5" t="s">
        <v>26</v>
      </c>
      <c r="D11055" s="5" t="s">
        <v>15201</v>
      </c>
      <c r="E11055" s="43">
        <v>22000</v>
      </c>
      <c r="F11055" s="43"/>
      <c r="G11055" s="48">
        <f t="shared" si="280"/>
        <v>31687.878476084501</v>
      </c>
      <c r="H11055" s="389" t="s">
        <v>10757</v>
      </c>
    </row>
    <row r="11056" spans="1:9" x14ac:dyDescent="0.3">
      <c r="A11056" s="45">
        <v>45638</v>
      </c>
      <c r="B11056" s="396" t="s">
        <v>12096</v>
      </c>
      <c r="C11056" s="5" t="s">
        <v>5793</v>
      </c>
      <c r="D11056" s="5" t="s">
        <v>40</v>
      </c>
      <c r="E11056" s="43">
        <v>1000</v>
      </c>
      <c r="F11056" s="43"/>
      <c r="G11056" s="48">
        <f t="shared" si="280"/>
        <v>30687.878476084501</v>
      </c>
      <c r="H11056" s="389" t="s">
        <v>10757</v>
      </c>
    </row>
    <row r="11057" spans="1:9" x14ac:dyDescent="0.3">
      <c r="A11057" s="45">
        <v>45638</v>
      </c>
      <c r="B11057" s="396" t="s">
        <v>14277</v>
      </c>
      <c r="C11057" s="5" t="s">
        <v>26</v>
      </c>
      <c r="D11057" s="5" t="s">
        <v>15202</v>
      </c>
      <c r="E11057" s="43">
        <v>10000</v>
      </c>
      <c r="F11057" s="43"/>
      <c r="G11057" s="48">
        <f t="shared" si="280"/>
        <v>20687.878476084501</v>
      </c>
      <c r="H11057" s="389" t="s">
        <v>10757</v>
      </c>
    </row>
    <row r="11058" spans="1:9" x14ac:dyDescent="0.3">
      <c r="A11058" s="45">
        <v>45639</v>
      </c>
      <c r="B11058" s="396" t="s">
        <v>14059</v>
      </c>
      <c r="C11058" s="5" t="s">
        <v>11174</v>
      </c>
      <c r="D11058" s="5" t="s">
        <v>15203</v>
      </c>
      <c r="E11058" s="43">
        <v>16500</v>
      </c>
      <c r="F11058" s="43"/>
      <c r="G11058" s="48">
        <f t="shared" si="280"/>
        <v>4187.878476084501</v>
      </c>
      <c r="H11058" s="389" t="s">
        <v>10757</v>
      </c>
    </row>
    <row r="11059" spans="1:9" x14ac:dyDescent="0.3">
      <c r="A11059" s="45">
        <v>45639</v>
      </c>
      <c r="B11059" s="406" t="s">
        <v>15089</v>
      </c>
      <c r="C11059" s="61" t="s">
        <v>11174</v>
      </c>
      <c r="D11059" s="61" t="s">
        <v>15204</v>
      </c>
      <c r="E11059" s="62">
        <v>3000</v>
      </c>
      <c r="F11059" s="43"/>
      <c r="G11059" s="48">
        <f t="shared" si="280"/>
        <v>1187.878476084501</v>
      </c>
      <c r="H11059" s="389" t="s">
        <v>10757</v>
      </c>
    </row>
    <row r="11060" spans="1:9" x14ac:dyDescent="0.3">
      <c r="A11060" s="45">
        <v>45640</v>
      </c>
      <c r="B11060" s="567"/>
      <c r="C11060" s="480"/>
      <c r="D11060" s="491" t="s">
        <v>5431</v>
      </c>
      <c r="E11060" s="480"/>
      <c r="F11060" s="43">
        <v>100000</v>
      </c>
      <c r="G11060" s="48">
        <f t="shared" si="280"/>
        <v>101187.8784760845</v>
      </c>
      <c r="H11060" s="389" t="s">
        <v>9567</v>
      </c>
      <c r="I11060" s="52">
        <f>8500*4</f>
        <v>34000</v>
      </c>
    </row>
    <row r="11061" spans="1:9" x14ac:dyDescent="0.3">
      <c r="A11061" s="45">
        <v>45640</v>
      </c>
      <c r="B11061" s="396" t="s">
        <v>12096</v>
      </c>
      <c r="C11061" s="5" t="s">
        <v>5793</v>
      </c>
      <c r="D11061" s="5" t="s">
        <v>15206</v>
      </c>
      <c r="E11061" s="43">
        <v>7500</v>
      </c>
      <c r="F11061" s="43"/>
      <c r="G11061" s="48">
        <f t="shared" ref="G11061:G11124" si="281">G11060+F11061-E11061</f>
        <v>93687.878476084501</v>
      </c>
      <c r="H11061" s="389" t="s">
        <v>10757</v>
      </c>
    </row>
    <row r="11062" spans="1:9" x14ac:dyDescent="0.3">
      <c r="A11062" s="45">
        <v>45640</v>
      </c>
      <c r="B11062" s="396" t="s">
        <v>12096</v>
      </c>
      <c r="C11062" s="5" t="s">
        <v>26</v>
      </c>
      <c r="D11062" s="5" t="s">
        <v>15207</v>
      </c>
      <c r="E11062" s="43">
        <v>2500</v>
      </c>
      <c r="F11062" s="43"/>
      <c r="G11062" s="48">
        <f t="shared" si="281"/>
        <v>91187.878476084501</v>
      </c>
      <c r="H11062" s="389" t="s">
        <v>10757</v>
      </c>
      <c r="I11062" s="52">
        <v>34000</v>
      </c>
    </row>
    <row r="11063" spans="1:9" x14ac:dyDescent="0.3">
      <c r="A11063" s="45">
        <v>45640</v>
      </c>
      <c r="B11063" s="396" t="s">
        <v>15089</v>
      </c>
      <c r="C11063" s="5" t="s">
        <v>15208</v>
      </c>
      <c r="D11063" s="5" t="s">
        <v>15209</v>
      </c>
      <c r="E11063" s="43">
        <v>17000</v>
      </c>
      <c r="F11063" s="43"/>
      <c r="G11063" s="48">
        <f t="shared" si="281"/>
        <v>74187.878476084501</v>
      </c>
      <c r="H11063" s="389" t="s">
        <v>10757</v>
      </c>
    </row>
    <row r="11064" spans="1:9" x14ac:dyDescent="0.3">
      <c r="A11064" s="45">
        <v>45640</v>
      </c>
      <c r="B11064" s="396" t="s">
        <v>13209</v>
      </c>
      <c r="C11064" s="5" t="s">
        <v>14511</v>
      </c>
      <c r="D11064" s="5" t="s">
        <v>15210</v>
      </c>
      <c r="E11064" s="43">
        <v>20000</v>
      </c>
      <c r="F11064" s="43"/>
      <c r="G11064" s="48">
        <f t="shared" si="281"/>
        <v>54187.878476084501</v>
      </c>
      <c r="H11064" s="389" t="s">
        <v>10757</v>
      </c>
      <c r="I11064" s="52">
        <f>I11062*18%</f>
        <v>6120</v>
      </c>
    </row>
    <row r="11065" spans="1:9" x14ac:dyDescent="0.3">
      <c r="A11065" s="45">
        <v>45640</v>
      </c>
      <c r="B11065" s="396" t="s">
        <v>13861</v>
      </c>
      <c r="C11065" s="5" t="s">
        <v>14862</v>
      </c>
      <c r="D11065" s="5" t="s">
        <v>15211</v>
      </c>
      <c r="E11065" s="43">
        <v>35000</v>
      </c>
      <c r="F11065" s="43"/>
      <c r="G11065" s="48">
        <f t="shared" si="281"/>
        <v>19187.878476084501</v>
      </c>
      <c r="H11065" s="389" t="s">
        <v>10757</v>
      </c>
      <c r="I11065" s="52">
        <f>I11064+I11062</f>
        <v>40120</v>
      </c>
    </row>
    <row r="11066" spans="1:9" x14ac:dyDescent="0.3">
      <c r="A11066" s="45">
        <v>45640</v>
      </c>
      <c r="B11066" s="396" t="s">
        <v>13209</v>
      </c>
      <c r="C11066" s="5" t="s">
        <v>5793</v>
      </c>
      <c r="D11066" s="5" t="s">
        <v>15212</v>
      </c>
      <c r="E11066" s="43">
        <v>950</v>
      </c>
      <c r="F11066" s="43"/>
      <c r="G11066" s="48">
        <f t="shared" si="281"/>
        <v>18237.878476084501</v>
      </c>
      <c r="H11066" s="389" t="s">
        <v>10757</v>
      </c>
    </row>
    <row r="11067" spans="1:9" x14ac:dyDescent="0.3">
      <c r="A11067" s="5"/>
      <c r="B11067" s="396"/>
      <c r="C11067" s="5"/>
      <c r="D11067" s="5"/>
      <c r="E11067" s="43"/>
      <c r="F11067" s="43"/>
      <c r="G11067" s="48">
        <f t="shared" si="281"/>
        <v>18237.878476084501</v>
      </c>
      <c r="H11067" s="389" t="s">
        <v>10757</v>
      </c>
    </row>
    <row r="11068" spans="1:9" x14ac:dyDescent="0.3">
      <c r="A11068" s="5"/>
      <c r="B11068" s="396"/>
      <c r="C11068" s="5"/>
      <c r="D11068" s="5"/>
      <c r="E11068" s="43"/>
      <c r="F11068" s="43"/>
      <c r="G11068" s="48">
        <f t="shared" si="281"/>
        <v>18237.878476084501</v>
      </c>
      <c r="H11068" s="389" t="s">
        <v>10757</v>
      </c>
    </row>
    <row r="11069" spans="1:9" x14ac:dyDescent="0.3">
      <c r="A11069" s="5"/>
      <c r="B11069" s="396"/>
      <c r="C11069" s="5"/>
      <c r="D11069" s="5"/>
      <c r="E11069" s="43"/>
      <c r="F11069" s="43"/>
      <c r="G11069" s="48">
        <f t="shared" si="281"/>
        <v>18237.878476084501</v>
      </c>
      <c r="H11069" s="389" t="s">
        <v>10757</v>
      </c>
    </row>
    <row r="11070" spans="1:9" x14ac:dyDescent="0.3">
      <c r="A11070" s="5"/>
      <c r="B11070" s="396"/>
      <c r="C11070" s="5"/>
      <c r="D11070" s="5"/>
      <c r="E11070" s="43"/>
      <c r="F11070" s="43"/>
      <c r="G11070" s="48">
        <f t="shared" si="281"/>
        <v>18237.878476084501</v>
      </c>
      <c r="H11070" s="389" t="s">
        <v>10757</v>
      </c>
    </row>
    <row r="11071" spans="1:9" x14ac:dyDescent="0.3">
      <c r="A11071" s="5"/>
      <c r="B11071" s="396"/>
      <c r="C11071" s="5"/>
      <c r="D11071" s="5"/>
      <c r="E11071" s="43"/>
      <c r="F11071" s="43"/>
      <c r="G11071" s="48">
        <f t="shared" si="281"/>
        <v>18237.878476084501</v>
      </c>
    </row>
    <row r="11072" spans="1:9" x14ac:dyDescent="0.3">
      <c r="A11072" s="5"/>
      <c r="B11072" s="396"/>
      <c r="C11072" s="5"/>
      <c r="D11072" s="5"/>
      <c r="E11072" s="43"/>
      <c r="F11072" s="43"/>
      <c r="G11072" s="48">
        <f t="shared" si="281"/>
        <v>18237.878476084501</v>
      </c>
    </row>
    <row r="11073" spans="1:8" x14ac:dyDescent="0.3">
      <c r="A11073" s="5"/>
      <c r="B11073" s="396"/>
      <c r="C11073" s="5"/>
      <c r="D11073" s="5" t="s">
        <v>15168</v>
      </c>
      <c r="E11073" s="43"/>
      <c r="F11073" s="43"/>
      <c r="G11073" s="48">
        <f t="shared" si="281"/>
        <v>18237.878476084501</v>
      </c>
    </row>
    <row r="11074" spans="1:8" x14ac:dyDescent="0.3">
      <c r="A11074" s="5"/>
      <c r="B11074" s="396"/>
      <c r="C11074" s="5"/>
      <c r="D11074" s="5"/>
      <c r="E11074" s="43"/>
      <c r="F11074" s="43"/>
      <c r="G11074" s="48">
        <f t="shared" si="281"/>
        <v>18237.878476084501</v>
      </c>
    </row>
    <row r="11075" spans="1:8" ht="33.75" x14ac:dyDescent="0.5">
      <c r="A11075" s="5"/>
      <c r="B11075" s="396"/>
      <c r="C11075" s="5"/>
      <c r="D11075" s="700" t="s">
        <v>15125</v>
      </c>
      <c r="E11075" s="43"/>
      <c r="F11075" s="43"/>
      <c r="G11075" s="48">
        <f t="shared" si="281"/>
        <v>18237.878476084501</v>
      </c>
    </row>
    <row r="11076" spans="1:8" ht="33.75" x14ac:dyDescent="0.5">
      <c r="A11076" s="5"/>
      <c r="B11076" s="396"/>
      <c r="C11076" s="5"/>
      <c r="D11076" s="700" t="s">
        <v>15111</v>
      </c>
      <c r="E11076" s="43"/>
      <c r="F11076" s="43"/>
      <c r="G11076" s="48">
        <f t="shared" si="281"/>
        <v>18237.878476084501</v>
      </c>
    </row>
    <row r="11077" spans="1:8" ht="33.75" x14ac:dyDescent="0.5">
      <c r="A11077" s="5"/>
      <c r="B11077" s="396"/>
      <c r="C11077" s="5"/>
      <c r="D11077" s="700" t="s">
        <v>15113</v>
      </c>
      <c r="E11077" s="43"/>
      <c r="F11077" s="43"/>
      <c r="G11077" s="48">
        <f t="shared" si="281"/>
        <v>18237.878476084501</v>
      </c>
    </row>
    <row r="11078" spans="1:8" ht="33.75" x14ac:dyDescent="0.5">
      <c r="A11078" s="5"/>
      <c r="B11078" s="396"/>
      <c r="C11078" s="5"/>
      <c r="D11078" s="700" t="s">
        <v>15114</v>
      </c>
      <c r="E11078" s="43"/>
      <c r="F11078" s="43"/>
      <c r="G11078" s="48">
        <f t="shared" si="281"/>
        <v>18237.878476084501</v>
      </c>
    </row>
    <row r="11079" spans="1:8" ht="23.25" x14ac:dyDescent="0.35">
      <c r="D11079" s="688" t="s">
        <v>15093</v>
      </c>
      <c r="G11079" s="241">
        <f t="shared" si="281"/>
        <v>18237.878476084501</v>
      </c>
      <c r="H11079" s="702"/>
    </row>
    <row r="11080" spans="1:8" ht="23.25" x14ac:dyDescent="0.35">
      <c r="D11080" s="688" t="s">
        <v>15109</v>
      </c>
      <c r="G11080" s="48">
        <f t="shared" si="281"/>
        <v>18237.878476084501</v>
      </c>
    </row>
    <row r="11081" spans="1:8" ht="23.25" x14ac:dyDescent="0.35">
      <c r="D11081" s="688" t="s">
        <v>15054</v>
      </c>
      <c r="G11081" s="48">
        <f t="shared" si="281"/>
        <v>18237.878476084501</v>
      </c>
    </row>
    <row r="11082" spans="1:8" ht="23.25" x14ac:dyDescent="0.35">
      <c r="D11082" s="688" t="s">
        <v>15003</v>
      </c>
      <c r="G11082" s="48">
        <f t="shared" si="281"/>
        <v>18237.878476084501</v>
      </c>
    </row>
    <row r="11083" spans="1:8" ht="23.25" x14ac:dyDescent="0.35">
      <c r="D11083" s="699">
        <v>10000</v>
      </c>
      <c r="G11083" s="48">
        <f t="shared" si="281"/>
        <v>18237.878476084501</v>
      </c>
    </row>
    <row r="11084" spans="1:8" ht="23.25" x14ac:dyDescent="0.35">
      <c r="D11084" s="688" t="s">
        <v>14975</v>
      </c>
      <c r="G11084" s="48">
        <f t="shared" si="281"/>
        <v>18237.878476084501</v>
      </c>
    </row>
    <row r="11085" spans="1:8" ht="31.5" x14ac:dyDescent="0.5">
      <c r="D11085" s="690" t="s">
        <v>14928</v>
      </c>
      <c r="G11085" s="48">
        <f t="shared" si="281"/>
        <v>18237.878476084501</v>
      </c>
    </row>
    <row r="11086" spans="1:8" ht="31.5" x14ac:dyDescent="0.5">
      <c r="D11086" s="690" t="s">
        <v>14908</v>
      </c>
      <c r="G11086" s="48">
        <f t="shared" si="281"/>
        <v>18237.878476084501</v>
      </c>
    </row>
    <row r="11087" spans="1:8" ht="31.5" x14ac:dyDescent="0.5">
      <c r="D11087" s="690" t="s">
        <v>14973</v>
      </c>
      <c r="G11087" s="48">
        <f t="shared" si="281"/>
        <v>18237.878476084501</v>
      </c>
    </row>
    <row r="11088" spans="1:8" ht="31.5" x14ac:dyDescent="0.5">
      <c r="D11088" s="690" t="s">
        <v>14900</v>
      </c>
      <c r="G11088" s="48">
        <f t="shared" si="281"/>
        <v>18237.878476084501</v>
      </c>
    </row>
    <row r="11089" spans="4:7" ht="23.25" x14ac:dyDescent="0.35">
      <c r="D11089" s="688" t="s">
        <v>14716</v>
      </c>
      <c r="G11089" s="48">
        <f t="shared" si="281"/>
        <v>18237.878476084501</v>
      </c>
    </row>
    <row r="11090" spans="4:7" ht="23.25" x14ac:dyDescent="0.35">
      <c r="D11090" s="688" t="s">
        <v>14698</v>
      </c>
      <c r="G11090" s="48">
        <f t="shared" si="281"/>
        <v>18237.878476084501</v>
      </c>
    </row>
    <row r="11091" spans="4:7" ht="23.25" x14ac:dyDescent="0.35">
      <c r="D11091" s="688" t="s">
        <v>14974</v>
      </c>
      <c r="G11091" s="48">
        <f t="shared" si="281"/>
        <v>18237.878476084501</v>
      </c>
    </row>
    <row r="11092" spans="4:7" x14ac:dyDescent="0.3">
      <c r="D11092" s="5"/>
      <c r="G11092" s="48">
        <f t="shared" si="281"/>
        <v>18237.878476084501</v>
      </c>
    </row>
    <row r="11093" spans="4:7" x14ac:dyDescent="0.3">
      <c r="G11093" s="48">
        <f t="shared" si="281"/>
        <v>18237.878476084501</v>
      </c>
    </row>
    <row r="11094" spans="4:7" x14ac:dyDescent="0.3">
      <c r="G11094" s="48">
        <f t="shared" si="281"/>
        <v>18237.878476084501</v>
      </c>
    </row>
    <row r="11095" spans="4:7" x14ac:dyDescent="0.3">
      <c r="G11095" s="48">
        <f t="shared" si="281"/>
        <v>18237.878476084501</v>
      </c>
    </row>
    <row r="11096" spans="4:7" x14ac:dyDescent="0.3">
      <c r="G11096" s="48">
        <f t="shared" si="281"/>
        <v>18237.878476084501</v>
      </c>
    </row>
    <row r="11097" spans="4:7" x14ac:dyDescent="0.3">
      <c r="G11097" s="48">
        <f t="shared" si="281"/>
        <v>18237.878476084501</v>
      </c>
    </row>
    <row r="11098" spans="4:7" x14ac:dyDescent="0.3">
      <c r="G11098" s="48">
        <f t="shared" si="281"/>
        <v>18237.878476084501</v>
      </c>
    </row>
    <row r="11099" spans="4:7" x14ac:dyDescent="0.3">
      <c r="G11099" s="48">
        <f t="shared" si="281"/>
        <v>18237.878476084501</v>
      </c>
    </row>
    <row r="11100" spans="4:7" x14ac:dyDescent="0.3">
      <c r="G11100" s="48">
        <f t="shared" si="281"/>
        <v>18237.878476084501</v>
      </c>
    </row>
    <row r="11101" spans="4:7" x14ac:dyDescent="0.3">
      <c r="G11101" s="48">
        <f t="shared" si="281"/>
        <v>18237.878476084501</v>
      </c>
    </row>
    <row r="11102" spans="4:7" x14ac:dyDescent="0.3">
      <c r="G11102" s="48">
        <f t="shared" si="281"/>
        <v>18237.878476084501</v>
      </c>
    </row>
    <row r="11103" spans="4:7" x14ac:dyDescent="0.3">
      <c r="G11103" s="48">
        <f t="shared" si="281"/>
        <v>18237.878476084501</v>
      </c>
    </row>
    <row r="11104" spans="4:7" x14ac:dyDescent="0.3">
      <c r="G11104" s="48">
        <f t="shared" si="281"/>
        <v>18237.878476084501</v>
      </c>
    </row>
    <row r="11105" spans="7:7" x14ac:dyDescent="0.3">
      <c r="G11105" s="48">
        <f t="shared" si="281"/>
        <v>18237.878476084501</v>
      </c>
    </row>
    <row r="11106" spans="7:7" x14ac:dyDescent="0.3">
      <c r="G11106" s="48">
        <f t="shared" si="281"/>
        <v>18237.878476084501</v>
      </c>
    </row>
    <row r="11107" spans="7:7" x14ac:dyDescent="0.3">
      <c r="G11107" s="48">
        <f t="shared" si="281"/>
        <v>18237.878476084501</v>
      </c>
    </row>
    <row r="11108" spans="7:7" x14ac:dyDescent="0.3">
      <c r="G11108" s="48">
        <f t="shared" si="281"/>
        <v>18237.878476084501</v>
      </c>
    </row>
    <row r="11109" spans="7:7" x14ac:dyDescent="0.3">
      <c r="G11109" s="48">
        <f t="shared" si="281"/>
        <v>18237.878476084501</v>
      </c>
    </row>
    <row r="11110" spans="7:7" x14ac:dyDescent="0.3">
      <c r="G11110" s="48">
        <f t="shared" si="281"/>
        <v>18237.878476084501</v>
      </c>
    </row>
    <row r="11111" spans="7:7" x14ac:dyDescent="0.3">
      <c r="G11111" s="48">
        <f t="shared" si="281"/>
        <v>18237.878476084501</v>
      </c>
    </row>
    <row r="11112" spans="7:7" x14ac:dyDescent="0.3">
      <c r="G11112" s="48">
        <f t="shared" si="281"/>
        <v>18237.878476084501</v>
      </c>
    </row>
    <row r="11113" spans="7:7" x14ac:dyDescent="0.3">
      <c r="G11113" s="48">
        <f t="shared" si="281"/>
        <v>18237.878476084501</v>
      </c>
    </row>
    <row r="11114" spans="7:7" x14ac:dyDescent="0.3">
      <c r="G11114" s="48">
        <f t="shared" si="281"/>
        <v>18237.878476084501</v>
      </c>
    </row>
    <row r="11115" spans="7:7" x14ac:dyDescent="0.3">
      <c r="G11115" s="48">
        <f t="shared" si="281"/>
        <v>18237.878476084501</v>
      </c>
    </row>
    <row r="11116" spans="7:7" x14ac:dyDescent="0.3">
      <c r="G11116" s="48">
        <f t="shared" si="281"/>
        <v>18237.878476084501</v>
      </c>
    </row>
    <row r="11117" spans="7:7" x14ac:dyDescent="0.3">
      <c r="G11117" s="48">
        <f t="shared" si="281"/>
        <v>18237.878476084501</v>
      </c>
    </row>
    <row r="11118" spans="7:7" x14ac:dyDescent="0.3">
      <c r="G11118" s="48">
        <f t="shared" si="281"/>
        <v>18237.878476084501</v>
      </c>
    </row>
    <row r="11119" spans="7:7" x14ac:dyDescent="0.3">
      <c r="G11119" s="48">
        <f t="shared" si="281"/>
        <v>18237.878476084501</v>
      </c>
    </row>
    <row r="11120" spans="7:7" x14ac:dyDescent="0.3">
      <c r="G11120" s="48">
        <f t="shared" si="281"/>
        <v>18237.878476084501</v>
      </c>
    </row>
    <row r="11121" spans="7:7" x14ac:dyDescent="0.3">
      <c r="G11121" s="48">
        <f t="shared" si="281"/>
        <v>18237.878476084501</v>
      </c>
    </row>
    <row r="11122" spans="7:7" x14ac:dyDescent="0.3">
      <c r="G11122" s="48">
        <f t="shared" si="281"/>
        <v>18237.878476084501</v>
      </c>
    </row>
    <row r="11123" spans="7:7" x14ac:dyDescent="0.3">
      <c r="G11123" s="48">
        <f t="shared" si="281"/>
        <v>18237.878476084501</v>
      </c>
    </row>
    <row r="11124" spans="7:7" x14ac:dyDescent="0.3">
      <c r="G11124" s="48">
        <f t="shared" si="281"/>
        <v>18237.878476084501</v>
      </c>
    </row>
    <row r="11125" spans="7:7" x14ac:dyDescent="0.3">
      <c r="G11125" s="48">
        <f t="shared" ref="G11125:G11188" si="282">G11124+F11125-E11125</f>
        <v>18237.878476084501</v>
      </c>
    </row>
    <row r="11126" spans="7:7" x14ac:dyDescent="0.3">
      <c r="G11126" s="48">
        <f t="shared" si="282"/>
        <v>18237.878476084501</v>
      </c>
    </row>
    <row r="11127" spans="7:7" x14ac:dyDescent="0.3">
      <c r="G11127" s="48">
        <f t="shared" si="282"/>
        <v>18237.878476084501</v>
      </c>
    </row>
    <row r="11128" spans="7:7" x14ac:dyDescent="0.3">
      <c r="G11128" s="48">
        <f t="shared" si="282"/>
        <v>18237.878476084501</v>
      </c>
    </row>
    <row r="11129" spans="7:7" x14ac:dyDescent="0.3">
      <c r="G11129" s="48">
        <f t="shared" si="282"/>
        <v>18237.878476084501</v>
      </c>
    </row>
    <row r="11130" spans="7:7" x14ac:dyDescent="0.3">
      <c r="G11130" s="48">
        <f t="shared" si="282"/>
        <v>18237.878476084501</v>
      </c>
    </row>
    <row r="11131" spans="7:7" x14ac:dyDescent="0.3">
      <c r="G11131" s="48">
        <f t="shared" si="282"/>
        <v>18237.878476084501</v>
      </c>
    </row>
    <row r="11132" spans="7:7" x14ac:dyDescent="0.3">
      <c r="G11132" s="48">
        <f t="shared" si="282"/>
        <v>18237.878476084501</v>
      </c>
    </row>
    <row r="11133" spans="7:7" x14ac:dyDescent="0.3">
      <c r="G11133" s="48">
        <f t="shared" si="282"/>
        <v>18237.878476084501</v>
      </c>
    </row>
    <row r="11134" spans="7:7" x14ac:dyDescent="0.3">
      <c r="G11134" s="48">
        <f t="shared" si="282"/>
        <v>18237.878476084501</v>
      </c>
    </row>
    <row r="11135" spans="7:7" x14ac:dyDescent="0.3">
      <c r="G11135" s="48">
        <f t="shared" si="282"/>
        <v>18237.878476084501</v>
      </c>
    </row>
    <row r="11136" spans="7:7" x14ac:dyDescent="0.3">
      <c r="G11136" s="48">
        <f t="shared" si="282"/>
        <v>18237.878476084501</v>
      </c>
    </row>
    <row r="11137" spans="7:7" x14ac:dyDescent="0.3">
      <c r="G11137" s="48">
        <f t="shared" si="282"/>
        <v>18237.878476084501</v>
      </c>
    </row>
    <row r="11138" spans="7:7" x14ac:dyDescent="0.3">
      <c r="G11138" s="48">
        <f t="shared" si="282"/>
        <v>18237.878476084501</v>
      </c>
    </row>
    <row r="11139" spans="7:7" x14ac:dyDescent="0.3">
      <c r="G11139" s="48">
        <f t="shared" si="282"/>
        <v>18237.878476084501</v>
      </c>
    </row>
    <row r="11140" spans="7:7" x14ac:dyDescent="0.3">
      <c r="G11140" s="48">
        <f t="shared" si="282"/>
        <v>18237.878476084501</v>
      </c>
    </row>
    <row r="11141" spans="7:7" x14ac:dyDescent="0.3">
      <c r="G11141" s="48">
        <f t="shared" si="282"/>
        <v>18237.878476084501</v>
      </c>
    </row>
    <row r="11142" spans="7:7" x14ac:dyDescent="0.3">
      <c r="G11142" s="48">
        <f t="shared" si="282"/>
        <v>18237.878476084501</v>
      </c>
    </row>
    <row r="11143" spans="7:7" x14ac:dyDescent="0.3">
      <c r="G11143" s="48">
        <f t="shared" si="282"/>
        <v>18237.878476084501</v>
      </c>
    </row>
    <row r="11144" spans="7:7" x14ac:dyDescent="0.3">
      <c r="G11144" s="48">
        <f t="shared" si="282"/>
        <v>18237.878476084501</v>
      </c>
    </row>
    <row r="11145" spans="7:7" x14ac:dyDescent="0.3">
      <c r="G11145" s="48">
        <f t="shared" si="282"/>
        <v>18237.878476084501</v>
      </c>
    </row>
    <row r="11146" spans="7:7" x14ac:dyDescent="0.3">
      <c r="G11146" s="48">
        <f t="shared" si="282"/>
        <v>18237.878476084501</v>
      </c>
    </row>
    <row r="11147" spans="7:7" x14ac:dyDescent="0.3">
      <c r="G11147" s="48">
        <f t="shared" si="282"/>
        <v>18237.878476084501</v>
      </c>
    </row>
    <row r="11148" spans="7:7" x14ac:dyDescent="0.3">
      <c r="G11148" s="48">
        <f t="shared" si="282"/>
        <v>18237.878476084501</v>
      </c>
    </row>
    <row r="11149" spans="7:7" x14ac:dyDescent="0.3">
      <c r="G11149" s="48">
        <f t="shared" si="282"/>
        <v>18237.878476084501</v>
      </c>
    </row>
    <row r="11150" spans="7:7" x14ac:dyDescent="0.3">
      <c r="G11150" s="48">
        <f t="shared" si="282"/>
        <v>18237.878476084501</v>
      </c>
    </row>
    <row r="11151" spans="7:7" x14ac:dyDescent="0.3">
      <c r="G11151" s="48">
        <f t="shared" si="282"/>
        <v>18237.878476084501</v>
      </c>
    </row>
    <row r="11152" spans="7:7" x14ac:dyDescent="0.3">
      <c r="G11152" s="48">
        <f t="shared" si="282"/>
        <v>18237.878476084501</v>
      </c>
    </row>
    <row r="11153" spans="7:7" x14ac:dyDescent="0.3">
      <c r="G11153" s="48">
        <f t="shared" si="282"/>
        <v>18237.878476084501</v>
      </c>
    </row>
    <row r="11154" spans="7:7" x14ac:dyDescent="0.3">
      <c r="G11154" s="48">
        <f t="shared" si="282"/>
        <v>18237.878476084501</v>
      </c>
    </row>
    <row r="11155" spans="7:7" x14ac:dyDescent="0.3">
      <c r="G11155" s="48">
        <f t="shared" si="282"/>
        <v>18237.878476084501</v>
      </c>
    </row>
    <row r="11156" spans="7:7" x14ac:dyDescent="0.3">
      <c r="G11156" s="48">
        <f t="shared" si="282"/>
        <v>18237.878476084501</v>
      </c>
    </row>
    <row r="11157" spans="7:7" x14ac:dyDescent="0.3">
      <c r="G11157" s="48">
        <f t="shared" si="282"/>
        <v>18237.878476084501</v>
      </c>
    </row>
    <row r="11158" spans="7:7" x14ac:dyDescent="0.3">
      <c r="G11158" s="48">
        <f t="shared" si="282"/>
        <v>18237.878476084501</v>
      </c>
    </row>
    <row r="11159" spans="7:7" x14ac:dyDescent="0.3">
      <c r="G11159" s="48">
        <f t="shared" si="282"/>
        <v>18237.878476084501</v>
      </c>
    </row>
    <row r="11160" spans="7:7" x14ac:dyDescent="0.3">
      <c r="G11160" s="48">
        <f t="shared" si="282"/>
        <v>18237.878476084501</v>
      </c>
    </row>
    <row r="11161" spans="7:7" x14ac:dyDescent="0.3">
      <c r="G11161" s="48">
        <f t="shared" si="282"/>
        <v>18237.878476084501</v>
      </c>
    </row>
    <row r="11162" spans="7:7" x14ac:dyDescent="0.3">
      <c r="G11162" s="48">
        <f t="shared" si="282"/>
        <v>18237.878476084501</v>
      </c>
    </row>
    <row r="11163" spans="7:7" x14ac:dyDescent="0.3">
      <c r="G11163" s="48">
        <f t="shared" si="282"/>
        <v>18237.878476084501</v>
      </c>
    </row>
    <row r="11164" spans="7:7" x14ac:dyDescent="0.3">
      <c r="G11164" s="48">
        <f t="shared" si="282"/>
        <v>18237.878476084501</v>
      </c>
    </row>
    <row r="11165" spans="7:7" x14ac:dyDescent="0.3">
      <c r="G11165" s="48">
        <f t="shared" si="282"/>
        <v>18237.878476084501</v>
      </c>
    </row>
    <row r="11166" spans="7:7" x14ac:dyDescent="0.3">
      <c r="G11166" s="48">
        <f t="shared" si="282"/>
        <v>18237.878476084501</v>
      </c>
    </row>
    <row r="11167" spans="7:7" x14ac:dyDescent="0.3">
      <c r="G11167" s="48">
        <f t="shared" si="282"/>
        <v>18237.878476084501</v>
      </c>
    </row>
    <row r="11168" spans="7:7" x14ac:dyDescent="0.3">
      <c r="G11168" s="48">
        <f t="shared" si="282"/>
        <v>18237.878476084501</v>
      </c>
    </row>
    <row r="11169" spans="7:7" x14ac:dyDescent="0.3">
      <c r="G11169" s="48">
        <f t="shared" si="282"/>
        <v>18237.878476084501</v>
      </c>
    </row>
    <row r="11170" spans="7:7" x14ac:dyDescent="0.3">
      <c r="G11170" s="48">
        <f t="shared" si="282"/>
        <v>18237.878476084501</v>
      </c>
    </row>
    <row r="11171" spans="7:7" x14ac:dyDescent="0.3">
      <c r="G11171" s="48">
        <f t="shared" si="282"/>
        <v>18237.878476084501</v>
      </c>
    </row>
    <row r="11172" spans="7:7" x14ac:dyDescent="0.3">
      <c r="G11172" s="48">
        <f t="shared" si="282"/>
        <v>18237.878476084501</v>
      </c>
    </row>
    <row r="11173" spans="7:7" x14ac:dyDescent="0.3">
      <c r="G11173" s="48">
        <f t="shared" si="282"/>
        <v>18237.878476084501</v>
      </c>
    </row>
    <row r="11174" spans="7:7" x14ac:dyDescent="0.3">
      <c r="G11174" s="48">
        <f t="shared" si="282"/>
        <v>18237.878476084501</v>
      </c>
    </row>
    <row r="11175" spans="7:7" x14ac:dyDescent="0.3">
      <c r="G11175" s="48">
        <f t="shared" si="282"/>
        <v>18237.878476084501</v>
      </c>
    </row>
    <row r="11176" spans="7:7" x14ac:dyDescent="0.3">
      <c r="G11176" s="48">
        <f t="shared" si="282"/>
        <v>18237.878476084501</v>
      </c>
    </row>
    <row r="11177" spans="7:7" x14ac:dyDescent="0.3">
      <c r="G11177" s="48">
        <f t="shared" si="282"/>
        <v>18237.878476084501</v>
      </c>
    </row>
    <row r="11178" spans="7:7" x14ac:dyDescent="0.3">
      <c r="G11178" s="48">
        <f t="shared" si="282"/>
        <v>18237.878476084501</v>
      </c>
    </row>
    <row r="11179" spans="7:7" x14ac:dyDescent="0.3">
      <c r="G11179" s="48">
        <f t="shared" si="282"/>
        <v>18237.878476084501</v>
      </c>
    </row>
    <row r="11180" spans="7:7" x14ac:dyDescent="0.3">
      <c r="G11180" s="48">
        <f t="shared" si="282"/>
        <v>18237.878476084501</v>
      </c>
    </row>
    <row r="11181" spans="7:7" x14ac:dyDescent="0.3">
      <c r="G11181" s="48">
        <f t="shared" si="282"/>
        <v>18237.878476084501</v>
      </c>
    </row>
    <row r="11182" spans="7:7" x14ac:dyDescent="0.3">
      <c r="G11182" s="48">
        <f t="shared" si="282"/>
        <v>18237.878476084501</v>
      </c>
    </row>
    <row r="11183" spans="7:7" x14ac:dyDescent="0.3">
      <c r="G11183" s="48">
        <f t="shared" si="282"/>
        <v>18237.878476084501</v>
      </c>
    </row>
    <row r="11184" spans="7:7" x14ac:dyDescent="0.3">
      <c r="G11184" s="48">
        <f t="shared" si="282"/>
        <v>18237.878476084501</v>
      </c>
    </row>
    <row r="11185" spans="7:7" x14ac:dyDescent="0.3">
      <c r="G11185" s="48">
        <f t="shared" si="282"/>
        <v>18237.878476084501</v>
      </c>
    </row>
    <row r="11186" spans="7:7" x14ac:dyDescent="0.3">
      <c r="G11186" s="48">
        <f t="shared" si="282"/>
        <v>18237.878476084501</v>
      </c>
    </row>
    <row r="11187" spans="7:7" x14ac:dyDescent="0.3">
      <c r="G11187" s="48">
        <f t="shared" si="282"/>
        <v>18237.878476084501</v>
      </c>
    </row>
    <row r="11188" spans="7:7" x14ac:dyDescent="0.3">
      <c r="G11188" s="48">
        <f t="shared" si="282"/>
        <v>18237.878476084501</v>
      </c>
    </row>
    <row r="11189" spans="7:7" x14ac:dyDescent="0.3">
      <c r="G11189" s="48">
        <f t="shared" ref="G11189:G11252" si="283">G11188+F11189-E11189</f>
        <v>18237.878476084501</v>
      </c>
    </row>
    <row r="11190" spans="7:7" x14ac:dyDescent="0.3">
      <c r="G11190" s="48">
        <f t="shared" si="283"/>
        <v>18237.878476084501</v>
      </c>
    </row>
    <row r="11191" spans="7:7" x14ac:dyDescent="0.3">
      <c r="G11191" s="48">
        <f t="shared" si="283"/>
        <v>18237.878476084501</v>
      </c>
    </row>
    <row r="11192" spans="7:7" x14ac:dyDescent="0.3">
      <c r="G11192" s="48">
        <f t="shared" si="283"/>
        <v>18237.878476084501</v>
      </c>
    </row>
    <row r="11193" spans="7:7" x14ac:dyDescent="0.3">
      <c r="G11193" s="48">
        <f t="shared" si="283"/>
        <v>18237.878476084501</v>
      </c>
    </row>
    <row r="11194" spans="7:7" x14ac:dyDescent="0.3">
      <c r="G11194" s="48">
        <f t="shared" si="283"/>
        <v>18237.878476084501</v>
      </c>
    </row>
    <row r="11195" spans="7:7" x14ac:dyDescent="0.3">
      <c r="G11195" s="48">
        <f t="shared" si="283"/>
        <v>18237.878476084501</v>
      </c>
    </row>
    <row r="11196" spans="7:7" x14ac:dyDescent="0.3">
      <c r="G11196" s="48">
        <f t="shared" si="283"/>
        <v>18237.878476084501</v>
      </c>
    </row>
    <row r="11197" spans="7:7" x14ac:dyDescent="0.3">
      <c r="G11197" s="48">
        <f t="shared" si="283"/>
        <v>18237.878476084501</v>
      </c>
    </row>
    <row r="11198" spans="7:7" x14ac:dyDescent="0.3">
      <c r="G11198" s="48">
        <f t="shared" si="283"/>
        <v>18237.878476084501</v>
      </c>
    </row>
    <row r="11199" spans="7:7" x14ac:dyDescent="0.3">
      <c r="G11199" s="48">
        <f t="shared" si="283"/>
        <v>18237.878476084501</v>
      </c>
    </row>
    <row r="11200" spans="7:7" x14ac:dyDescent="0.3">
      <c r="G11200" s="48">
        <f t="shared" si="283"/>
        <v>18237.878476084501</v>
      </c>
    </row>
    <row r="11201" spans="7:7" x14ac:dyDescent="0.3">
      <c r="G11201" s="48">
        <f t="shared" si="283"/>
        <v>18237.878476084501</v>
      </c>
    </row>
    <row r="11202" spans="7:7" x14ac:dyDescent="0.3">
      <c r="G11202" s="48">
        <f t="shared" si="283"/>
        <v>18237.878476084501</v>
      </c>
    </row>
    <row r="11203" spans="7:7" x14ac:dyDescent="0.3">
      <c r="G11203" s="48">
        <f t="shared" si="283"/>
        <v>18237.878476084501</v>
      </c>
    </row>
    <row r="11204" spans="7:7" x14ac:dyDescent="0.3">
      <c r="G11204" s="48">
        <f t="shared" si="283"/>
        <v>18237.878476084501</v>
      </c>
    </row>
    <row r="11205" spans="7:7" x14ac:dyDescent="0.3">
      <c r="G11205" s="48">
        <f t="shared" si="283"/>
        <v>18237.878476084501</v>
      </c>
    </row>
    <row r="11206" spans="7:7" x14ac:dyDescent="0.3">
      <c r="G11206" s="48">
        <f t="shared" si="283"/>
        <v>18237.878476084501</v>
      </c>
    </row>
    <row r="11207" spans="7:7" x14ac:dyDescent="0.3">
      <c r="G11207" s="48">
        <f t="shared" si="283"/>
        <v>18237.878476084501</v>
      </c>
    </row>
    <row r="11208" spans="7:7" x14ac:dyDescent="0.3">
      <c r="G11208" s="48">
        <f t="shared" si="283"/>
        <v>18237.878476084501</v>
      </c>
    </row>
    <row r="11209" spans="7:7" x14ac:dyDescent="0.3">
      <c r="G11209" s="48">
        <f t="shared" si="283"/>
        <v>18237.878476084501</v>
      </c>
    </row>
    <row r="11210" spans="7:7" x14ac:dyDescent="0.3">
      <c r="G11210" s="48">
        <f t="shared" si="283"/>
        <v>18237.878476084501</v>
      </c>
    </row>
    <row r="11211" spans="7:7" x14ac:dyDescent="0.3">
      <c r="G11211" s="48">
        <f t="shared" si="283"/>
        <v>18237.878476084501</v>
      </c>
    </row>
    <row r="11212" spans="7:7" x14ac:dyDescent="0.3">
      <c r="G11212" s="48">
        <f t="shared" si="283"/>
        <v>18237.878476084501</v>
      </c>
    </row>
    <row r="11213" spans="7:7" x14ac:dyDescent="0.3">
      <c r="G11213" s="48">
        <f t="shared" si="283"/>
        <v>18237.878476084501</v>
      </c>
    </row>
    <row r="11214" spans="7:7" x14ac:dyDescent="0.3">
      <c r="G11214" s="48">
        <f t="shared" si="283"/>
        <v>18237.878476084501</v>
      </c>
    </row>
    <row r="11215" spans="7:7" x14ac:dyDescent="0.3">
      <c r="G11215" s="48">
        <f t="shared" si="283"/>
        <v>18237.878476084501</v>
      </c>
    </row>
    <row r="11216" spans="7:7" x14ac:dyDescent="0.3">
      <c r="G11216" s="48">
        <f t="shared" si="283"/>
        <v>18237.878476084501</v>
      </c>
    </row>
    <row r="11217" spans="7:7" x14ac:dyDescent="0.3">
      <c r="G11217" s="48">
        <f t="shared" si="283"/>
        <v>18237.878476084501</v>
      </c>
    </row>
    <row r="11218" spans="7:7" x14ac:dyDescent="0.3">
      <c r="G11218" s="48">
        <f t="shared" si="283"/>
        <v>18237.878476084501</v>
      </c>
    </row>
    <row r="11219" spans="7:7" x14ac:dyDescent="0.3">
      <c r="G11219" s="48">
        <f t="shared" si="283"/>
        <v>18237.878476084501</v>
      </c>
    </row>
    <row r="11220" spans="7:7" x14ac:dyDescent="0.3">
      <c r="G11220" s="48">
        <f t="shared" si="283"/>
        <v>18237.878476084501</v>
      </c>
    </row>
    <row r="11221" spans="7:7" x14ac:dyDescent="0.3">
      <c r="G11221" s="48">
        <f t="shared" si="283"/>
        <v>18237.878476084501</v>
      </c>
    </row>
    <row r="11222" spans="7:7" x14ac:dyDescent="0.3">
      <c r="G11222" s="48">
        <f t="shared" si="283"/>
        <v>18237.878476084501</v>
      </c>
    </row>
    <row r="11223" spans="7:7" x14ac:dyDescent="0.3">
      <c r="G11223" s="48">
        <f t="shared" si="283"/>
        <v>18237.878476084501</v>
      </c>
    </row>
    <row r="11224" spans="7:7" x14ac:dyDescent="0.3">
      <c r="G11224" s="48">
        <f t="shared" si="283"/>
        <v>18237.878476084501</v>
      </c>
    </row>
    <row r="11225" spans="7:7" x14ac:dyDescent="0.3">
      <c r="G11225" s="48">
        <f t="shared" si="283"/>
        <v>18237.878476084501</v>
      </c>
    </row>
    <row r="11226" spans="7:7" x14ac:dyDescent="0.3">
      <c r="G11226" s="48">
        <f t="shared" si="283"/>
        <v>18237.878476084501</v>
      </c>
    </row>
    <row r="11227" spans="7:7" x14ac:dyDescent="0.3">
      <c r="G11227" s="48">
        <f t="shared" si="283"/>
        <v>18237.878476084501</v>
      </c>
    </row>
    <row r="11228" spans="7:7" x14ac:dyDescent="0.3">
      <c r="G11228" s="48">
        <f t="shared" si="283"/>
        <v>18237.878476084501</v>
      </c>
    </row>
    <row r="11229" spans="7:7" x14ac:dyDescent="0.3">
      <c r="G11229" s="48">
        <f t="shared" si="283"/>
        <v>18237.878476084501</v>
      </c>
    </row>
    <row r="11230" spans="7:7" x14ac:dyDescent="0.3">
      <c r="G11230" s="48">
        <f t="shared" si="283"/>
        <v>18237.878476084501</v>
      </c>
    </row>
    <row r="11231" spans="7:7" x14ac:dyDescent="0.3">
      <c r="G11231" s="48">
        <f t="shared" si="283"/>
        <v>18237.878476084501</v>
      </c>
    </row>
    <row r="11232" spans="7:7" x14ac:dyDescent="0.3">
      <c r="G11232" s="48">
        <f t="shared" si="283"/>
        <v>18237.878476084501</v>
      </c>
    </row>
    <row r="11233" spans="7:7" x14ac:dyDescent="0.3">
      <c r="G11233" s="48">
        <f t="shared" si="283"/>
        <v>18237.878476084501</v>
      </c>
    </row>
    <row r="11234" spans="7:7" x14ac:dyDescent="0.3">
      <c r="G11234" s="48">
        <f t="shared" si="283"/>
        <v>18237.878476084501</v>
      </c>
    </row>
    <row r="11235" spans="7:7" x14ac:dyDescent="0.3">
      <c r="G11235" s="48">
        <f t="shared" si="283"/>
        <v>18237.878476084501</v>
      </c>
    </row>
    <row r="11236" spans="7:7" x14ac:dyDescent="0.3">
      <c r="G11236" s="48">
        <f t="shared" si="283"/>
        <v>18237.878476084501</v>
      </c>
    </row>
    <row r="11237" spans="7:7" x14ac:dyDescent="0.3">
      <c r="G11237" s="48">
        <f t="shared" si="283"/>
        <v>18237.878476084501</v>
      </c>
    </row>
    <row r="11238" spans="7:7" x14ac:dyDescent="0.3">
      <c r="G11238" s="48">
        <f t="shared" si="283"/>
        <v>18237.878476084501</v>
      </c>
    </row>
    <row r="11239" spans="7:7" x14ac:dyDescent="0.3">
      <c r="G11239" s="48">
        <f t="shared" si="283"/>
        <v>18237.878476084501</v>
      </c>
    </row>
    <row r="11240" spans="7:7" x14ac:dyDescent="0.3">
      <c r="G11240" s="48">
        <f t="shared" si="283"/>
        <v>18237.878476084501</v>
      </c>
    </row>
    <row r="11241" spans="7:7" x14ac:dyDescent="0.3">
      <c r="G11241" s="48">
        <f t="shared" si="283"/>
        <v>18237.878476084501</v>
      </c>
    </row>
    <row r="11242" spans="7:7" x14ac:dyDescent="0.3">
      <c r="G11242" s="48">
        <f t="shared" si="283"/>
        <v>18237.878476084501</v>
      </c>
    </row>
    <row r="11243" spans="7:7" x14ac:dyDescent="0.3">
      <c r="G11243" s="48">
        <f t="shared" si="283"/>
        <v>18237.878476084501</v>
      </c>
    </row>
    <row r="11244" spans="7:7" x14ac:dyDescent="0.3">
      <c r="G11244" s="48">
        <f t="shared" si="283"/>
        <v>18237.878476084501</v>
      </c>
    </row>
    <row r="11245" spans="7:7" x14ac:dyDescent="0.3">
      <c r="G11245" s="48">
        <f t="shared" si="283"/>
        <v>18237.878476084501</v>
      </c>
    </row>
    <row r="11246" spans="7:7" x14ac:dyDescent="0.3">
      <c r="G11246" s="48">
        <f t="shared" si="283"/>
        <v>18237.878476084501</v>
      </c>
    </row>
    <row r="11247" spans="7:7" x14ac:dyDescent="0.3">
      <c r="G11247" s="48">
        <f t="shared" si="283"/>
        <v>18237.878476084501</v>
      </c>
    </row>
    <row r="11248" spans="7:7" x14ac:dyDescent="0.3">
      <c r="G11248" s="48">
        <f t="shared" si="283"/>
        <v>18237.878476084501</v>
      </c>
    </row>
    <row r="11249" spans="7:7" x14ac:dyDescent="0.3">
      <c r="G11249" s="48">
        <f t="shared" si="283"/>
        <v>18237.878476084501</v>
      </c>
    </row>
    <row r="11250" spans="7:7" x14ac:dyDescent="0.3">
      <c r="G11250" s="48">
        <f t="shared" si="283"/>
        <v>18237.878476084501</v>
      </c>
    </row>
    <row r="11251" spans="7:7" x14ac:dyDescent="0.3">
      <c r="G11251" s="48">
        <f t="shared" si="283"/>
        <v>18237.878476084501</v>
      </c>
    </row>
    <row r="11252" spans="7:7" x14ac:dyDescent="0.3">
      <c r="G11252" s="48">
        <f t="shared" si="283"/>
        <v>18237.878476084501</v>
      </c>
    </row>
    <row r="11253" spans="7:7" x14ac:dyDescent="0.3">
      <c r="G11253" s="48">
        <f t="shared" ref="G11253:G11316" si="284">G11252+F11253-E11253</f>
        <v>18237.878476084501</v>
      </c>
    </row>
    <row r="11254" spans="7:7" x14ac:dyDescent="0.3">
      <c r="G11254" s="48">
        <f t="shared" si="284"/>
        <v>18237.878476084501</v>
      </c>
    </row>
    <row r="11255" spans="7:7" x14ac:dyDescent="0.3">
      <c r="G11255" s="48">
        <f t="shared" si="284"/>
        <v>18237.878476084501</v>
      </c>
    </row>
    <row r="11256" spans="7:7" x14ac:dyDescent="0.3">
      <c r="G11256" s="48">
        <f t="shared" si="284"/>
        <v>18237.878476084501</v>
      </c>
    </row>
    <row r="11257" spans="7:7" x14ac:dyDescent="0.3">
      <c r="G11257" s="48">
        <f t="shared" si="284"/>
        <v>18237.878476084501</v>
      </c>
    </row>
    <row r="11258" spans="7:7" x14ac:dyDescent="0.3">
      <c r="G11258" s="48">
        <f t="shared" si="284"/>
        <v>18237.878476084501</v>
      </c>
    </row>
    <row r="11259" spans="7:7" x14ac:dyDescent="0.3">
      <c r="G11259" s="48">
        <f t="shared" si="284"/>
        <v>18237.878476084501</v>
      </c>
    </row>
    <row r="11260" spans="7:7" x14ac:dyDescent="0.3">
      <c r="G11260" s="48">
        <f t="shared" si="284"/>
        <v>18237.878476084501</v>
      </c>
    </row>
    <row r="11261" spans="7:7" x14ac:dyDescent="0.3">
      <c r="G11261" s="48">
        <f t="shared" si="284"/>
        <v>18237.878476084501</v>
      </c>
    </row>
    <row r="11262" spans="7:7" x14ac:dyDescent="0.3">
      <c r="G11262" s="48">
        <f t="shared" si="284"/>
        <v>18237.878476084501</v>
      </c>
    </row>
    <row r="11263" spans="7:7" x14ac:dyDescent="0.3">
      <c r="G11263" s="48">
        <f t="shared" si="284"/>
        <v>18237.878476084501</v>
      </c>
    </row>
    <row r="11264" spans="7:7" x14ac:dyDescent="0.3">
      <c r="G11264" s="48">
        <f t="shared" si="284"/>
        <v>18237.878476084501</v>
      </c>
    </row>
    <row r="11265" spans="7:7" x14ac:dyDescent="0.3">
      <c r="G11265" s="48">
        <f t="shared" si="284"/>
        <v>18237.878476084501</v>
      </c>
    </row>
    <row r="11266" spans="7:7" x14ac:dyDescent="0.3">
      <c r="G11266" s="48">
        <f t="shared" si="284"/>
        <v>18237.878476084501</v>
      </c>
    </row>
    <row r="11267" spans="7:7" x14ac:dyDescent="0.3">
      <c r="G11267" s="48">
        <f t="shared" si="284"/>
        <v>18237.878476084501</v>
      </c>
    </row>
    <row r="11268" spans="7:7" x14ac:dyDescent="0.3">
      <c r="G11268" s="48">
        <f t="shared" si="284"/>
        <v>18237.878476084501</v>
      </c>
    </row>
    <row r="11269" spans="7:7" x14ac:dyDescent="0.3">
      <c r="G11269" s="48">
        <f t="shared" si="284"/>
        <v>18237.878476084501</v>
      </c>
    </row>
    <row r="11270" spans="7:7" x14ac:dyDescent="0.3">
      <c r="G11270" s="48">
        <f t="shared" si="284"/>
        <v>18237.878476084501</v>
      </c>
    </row>
    <row r="11271" spans="7:7" x14ac:dyDescent="0.3">
      <c r="G11271" s="48">
        <f t="shared" si="284"/>
        <v>18237.878476084501</v>
      </c>
    </row>
    <row r="11272" spans="7:7" x14ac:dyDescent="0.3">
      <c r="G11272" s="48">
        <f t="shared" si="284"/>
        <v>18237.878476084501</v>
      </c>
    </row>
    <row r="11273" spans="7:7" x14ac:dyDescent="0.3">
      <c r="G11273" s="48">
        <f t="shared" si="284"/>
        <v>18237.878476084501</v>
      </c>
    </row>
    <row r="11274" spans="7:7" x14ac:dyDescent="0.3">
      <c r="G11274" s="48">
        <f t="shared" si="284"/>
        <v>18237.878476084501</v>
      </c>
    </row>
    <row r="11275" spans="7:7" x14ac:dyDescent="0.3">
      <c r="G11275" s="48">
        <f t="shared" si="284"/>
        <v>18237.878476084501</v>
      </c>
    </row>
    <row r="11276" spans="7:7" x14ac:dyDescent="0.3">
      <c r="G11276" s="48">
        <f t="shared" si="284"/>
        <v>18237.878476084501</v>
      </c>
    </row>
    <row r="11277" spans="7:7" x14ac:dyDescent="0.3">
      <c r="G11277" s="48">
        <f t="shared" si="284"/>
        <v>18237.878476084501</v>
      </c>
    </row>
    <row r="11278" spans="7:7" x14ac:dyDescent="0.3">
      <c r="G11278" s="48">
        <f t="shared" si="284"/>
        <v>18237.878476084501</v>
      </c>
    </row>
    <row r="11279" spans="7:7" x14ac:dyDescent="0.3">
      <c r="G11279" s="48">
        <f t="shared" si="284"/>
        <v>18237.878476084501</v>
      </c>
    </row>
    <row r="11280" spans="7:7" x14ac:dyDescent="0.3">
      <c r="G11280" s="48">
        <f t="shared" si="284"/>
        <v>18237.878476084501</v>
      </c>
    </row>
    <row r="11281" spans="7:7" x14ac:dyDescent="0.3">
      <c r="G11281" s="48">
        <f t="shared" si="284"/>
        <v>18237.878476084501</v>
      </c>
    </row>
    <row r="11282" spans="7:7" x14ac:dyDescent="0.3">
      <c r="G11282" s="48">
        <f t="shared" si="284"/>
        <v>18237.878476084501</v>
      </c>
    </row>
    <row r="11283" spans="7:7" x14ac:dyDescent="0.3">
      <c r="G11283" s="48">
        <f t="shared" si="284"/>
        <v>18237.878476084501</v>
      </c>
    </row>
    <row r="11284" spans="7:7" x14ac:dyDescent="0.3">
      <c r="G11284" s="48">
        <f t="shared" si="284"/>
        <v>18237.878476084501</v>
      </c>
    </row>
    <row r="11285" spans="7:7" x14ac:dyDescent="0.3">
      <c r="G11285" s="48">
        <f t="shared" si="284"/>
        <v>18237.878476084501</v>
      </c>
    </row>
    <row r="11286" spans="7:7" x14ac:dyDescent="0.3">
      <c r="G11286" s="48">
        <f t="shared" si="284"/>
        <v>18237.878476084501</v>
      </c>
    </row>
    <row r="11287" spans="7:7" x14ac:dyDescent="0.3">
      <c r="G11287" s="48">
        <f t="shared" si="284"/>
        <v>18237.878476084501</v>
      </c>
    </row>
    <row r="11288" spans="7:7" x14ac:dyDescent="0.3">
      <c r="G11288" s="48">
        <f t="shared" si="284"/>
        <v>18237.878476084501</v>
      </c>
    </row>
    <row r="11289" spans="7:7" x14ac:dyDescent="0.3">
      <c r="G11289" s="48">
        <f t="shared" si="284"/>
        <v>18237.878476084501</v>
      </c>
    </row>
    <row r="11290" spans="7:7" x14ac:dyDescent="0.3">
      <c r="G11290" s="48">
        <f t="shared" si="284"/>
        <v>18237.878476084501</v>
      </c>
    </row>
    <row r="11291" spans="7:7" x14ac:dyDescent="0.3">
      <c r="G11291" s="48">
        <f t="shared" si="284"/>
        <v>18237.878476084501</v>
      </c>
    </row>
    <row r="11292" spans="7:7" x14ac:dyDescent="0.3">
      <c r="G11292" s="48">
        <f t="shared" si="284"/>
        <v>18237.878476084501</v>
      </c>
    </row>
    <row r="11293" spans="7:7" x14ac:dyDescent="0.3">
      <c r="G11293" s="48">
        <f t="shared" si="284"/>
        <v>18237.878476084501</v>
      </c>
    </row>
    <row r="11294" spans="7:7" x14ac:dyDescent="0.3">
      <c r="G11294" s="48">
        <f t="shared" si="284"/>
        <v>18237.878476084501</v>
      </c>
    </row>
    <row r="11295" spans="7:7" x14ac:dyDescent="0.3">
      <c r="G11295" s="48">
        <f t="shared" si="284"/>
        <v>18237.878476084501</v>
      </c>
    </row>
    <row r="11296" spans="7:7" x14ac:dyDescent="0.3">
      <c r="G11296" s="48">
        <f t="shared" si="284"/>
        <v>18237.878476084501</v>
      </c>
    </row>
    <row r="11297" spans="7:7" x14ac:dyDescent="0.3">
      <c r="G11297" s="48">
        <f t="shared" si="284"/>
        <v>18237.878476084501</v>
      </c>
    </row>
    <row r="11298" spans="7:7" x14ac:dyDescent="0.3">
      <c r="G11298" s="48">
        <f t="shared" si="284"/>
        <v>18237.878476084501</v>
      </c>
    </row>
    <row r="11299" spans="7:7" x14ac:dyDescent="0.3">
      <c r="G11299" s="48">
        <f t="shared" si="284"/>
        <v>18237.878476084501</v>
      </c>
    </row>
    <row r="11300" spans="7:7" x14ac:dyDescent="0.3">
      <c r="G11300" s="48">
        <f t="shared" si="284"/>
        <v>18237.878476084501</v>
      </c>
    </row>
    <row r="11301" spans="7:7" x14ac:dyDescent="0.3">
      <c r="G11301" s="48">
        <f t="shared" si="284"/>
        <v>18237.878476084501</v>
      </c>
    </row>
    <row r="11302" spans="7:7" x14ac:dyDescent="0.3">
      <c r="G11302" s="48">
        <f t="shared" si="284"/>
        <v>18237.878476084501</v>
      </c>
    </row>
    <row r="11303" spans="7:7" x14ac:dyDescent="0.3">
      <c r="G11303" s="48">
        <f t="shared" si="284"/>
        <v>18237.878476084501</v>
      </c>
    </row>
    <row r="11304" spans="7:7" x14ac:dyDescent="0.3">
      <c r="G11304" s="48">
        <f t="shared" si="284"/>
        <v>18237.878476084501</v>
      </c>
    </row>
    <row r="11305" spans="7:7" x14ac:dyDescent="0.3">
      <c r="G11305" s="48">
        <f t="shared" si="284"/>
        <v>18237.878476084501</v>
      </c>
    </row>
    <row r="11306" spans="7:7" x14ac:dyDescent="0.3">
      <c r="G11306" s="48">
        <f t="shared" si="284"/>
        <v>18237.878476084501</v>
      </c>
    </row>
    <row r="11307" spans="7:7" x14ac:dyDescent="0.3">
      <c r="G11307" s="48">
        <f t="shared" si="284"/>
        <v>18237.878476084501</v>
      </c>
    </row>
    <row r="11308" spans="7:7" x14ac:dyDescent="0.3">
      <c r="G11308" s="48">
        <f t="shared" si="284"/>
        <v>18237.878476084501</v>
      </c>
    </row>
    <row r="11309" spans="7:7" x14ac:dyDescent="0.3">
      <c r="G11309" s="48">
        <f t="shared" si="284"/>
        <v>18237.878476084501</v>
      </c>
    </row>
    <row r="11310" spans="7:7" x14ac:dyDescent="0.3">
      <c r="G11310" s="48">
        <f t="shared" si="284"/>
        <v>18237.878476084501</v>
      </c>
    </row>
    <row r="11311" spans="7:7" x14ac:dyDescent="0.3">
      <c r="G11311" s="48">
        <f t="shared" si="284"/>
        <v>18237.878476084501</v>
      </c>
    </row>
    <row r="11312" spans="7:7" x14ac:dyDescent="0.3">
      <c r="G11312" s="48">
        <f t="shared" si="284"/>
        <v>18237.878476084501</v>
      </c>
    </row>
    <row r="11313" spans="7:7" x14ac:dyDescent="0.3">
      <c r="G11313" s="48">
        <f t="shared" si="284"/>
        <v>18237.878476084501</v>
      </c>
    </row>
    <row r="11314" spans="7:7" x14ac:dyDescent="0.3">
      <c r="G11314" s="48">
        <f t="shared" si="284"/>
        <v>18237.878476084501</v>
      </c>
    </row>
    <row r="11315" spans="7:7" x14ac:dyDescent="0.3">
      <c r="G11315" s="48">
        <f t="shared" si="284"/>
        <v>18237.878476084501</v>
      </c>
    </row>
    <row r="11316" spans="7:7" x14ac:dyDescent="0.3">
      <c r="G11316" s="48">
        <f t="shared" si="284"/>
        <v>18237.878476084501</v>
      </c>
    </row>
    <row r="11317" spans="7:7" x14ac:dyDescent="0.3">
      <c r="G11317" s="48">
        <f t="shared" ref="G11317:G11380" si="285">G11316+F11317-E11317</f>
        <v>18237.878476084501</v>
      </c>
    </row>
    <row r="11318" spans="7:7" x14ac:dyDescent="0.3">
      <c r="G11318" s="48">
        <f t="shared" si="285"/>
        <v>18237.878476084501</v>
      </c>
    </row>
    <row r="11319" spans="7:7" x14ac:dyDescent="0.3">
      <c r="G11319" s="48">
        <f t="shared" si="285"/>
        <v>18237.878476084501</v>
      </c>
    </row>
    <row r="11320" spans="7:7" x14ac:dyDescent="0.3">
      <c r="G11320" s="48">
        <f t="shared" si="285"/>
        <v>18237.878476084501</v>
      </c>
    </row>
    <row r="11321" spans="7:7" x14ac:dyDescent="0.3">
      <c r="G11321" s="48">
        <f t="shared" si="285"/>
        <v>18237.878476084501</v>
      </c>
    </row>
    <row r="11322" spans="7:7" x14ac:dyDescent="0.3">
      <c r="G11322" s="48">
        <f t="shared" si="285"/>
        <v>18237.878476084501</v>
      </c>
    </row>
    <row r="11323" spans="7:7" x14ac:dyDescent="0.3">
      <c r="G11323" s="48">
        <f t="shared" si="285"/>
        <v>18237.878476084501</v>
      </c>
    </row>
    <row r="11324" spans="7:7" x14ac:dyDescent="0.3">
      <c r="G11324" s="48">
        <f t="shared" si="285"/>
        <v>18237.878476084501</v>
      </c>
    </row>
    <row r="11325" spans="7:7" x14ac:dyDescent="0.3">
      <c r="G11325" s="48">
        <f t="shared" si="285"/>
        <v>18237.878476084501</v>
      </c>
    </row>
    <row r="11326" spans="7:7" x14ac:dyDescent="0.3">
      <c r="G11326" s="48">
        <f t="shared" si="285"/>
        <v>18237.878476084501</v>
      </c>
    </row>
    <row r="11327" spans="7:7" x14ac:dyDescent="0.3">
      <c r="G11327" s="48">
        <f t="shared" si="285"/>
        <v>18237.878476084501</v>
      </c>
    </row>
    <row r="11328" spans="7:7" x14ac:dyDescent="0.3">
      <c r="G11328" s="48">
        <f t="shared" si="285"/>
        <v>18237.878476084501</v>
      </c>
    </row>
    <row r="11329" spans="7:7" x14ac:dyDescent="0.3">
      <c r="G11329" s="48">
        <f t="shared" si="285"/>
        <v>18237.878476084501</v>
      </c>
    </row>
    <row r="11330" spans="7:7" x14ac:dyDescent="0.3">
      <c r="G11330" s="48">
        <f t="shared" si="285"/>
        <v>18237.878476084501</v>
      </c>
    </row>
    <row r="11331" spans="7:7" x14ac:dyDescent="0.3">
      <c r="G11331" s="48">
        <f t="shared" si="285"/>
        <v>18237.878476084501</v>
      </c>
    </row>
    <row r="11332" spans="7:7" x14ac:dyDescent="0.3">
      <c r="G11332" s="48">
        <f t="shared" si="285"/>
        <v>18237.878476084501</v>
      </c>
    </row>
    <row r="11333" spans="7:7" x14ac:dyDescent="0.3">
      <c r="G11333" s="48">
        <f t="shared" si="285"/>
        <v>18237.878476084501</v>
      </c>
    </row>
    <row r="11334" spans="7:7" x14ac:dyDescent="0.3">
      <c r="G11334" s="48">
        <f t="shared" si="285"/>
        <v>18237.878476084501</v>
      </c>
    </row>
    <row r="11335" spans="7:7" x14ac:dyDescent="0.3">
      <c r="G11335" s="48">
        <f t="shared" si="285"/>
        <v>18237.878476084501</v>
      </c>
    </row>
    <row r="11336" spans="7:7" x14ac:dyDescent="0.3">
      <c r="G11336" s="48">
        <f t="shared" si="285"/>
        <v>18237.878476084501</v>
      </c>
    </row>
    <row r="11337" spans="7:7" x14ac:dyDescent="0.3">
      <c r="G11337" s="48">
        <f t="shared" si="285"/>
        <v>18237.878476084501</v>
      </c>
    </row>
    <row r="11338" spans="7:7" x14ac:dyDescent="0.3">
      <c r="G11338" s="48">
        <f t="shared" si="285"/>
        <v>18237.878476084501</v>
      </c>
    </row>
    <row r="11339" spans="7:7" x14ac:dyDescent="0.3">
      <c r="G11339" s="48">
        <f t="shared" si="285"/>
        <v>18237.878476084501</v>
      </c>
    </row>
    <row r="11340" spans="7:7" x14ac:dyDescent="0.3">
      <c r="G11340" s="48">
        <f t="shared" si="285"/>
        <v>18237.878476084501</v>
      </c>
    </row>
    <row r="11341" spans="7:7" x14ac:dyDescent="0.3">
      <c r="G11341" s="48">
        <f t="shared" si="285"/>
        <v>18237.878476084501</v>
      </c>
    </row>
    <row r="11342" spans="7:7" x14ac:dyDescent="0.3">
      <c r="G11342" s="48">
        <f t="shared" si="285"/>
        <v>18237.878476084501</v>
      </c>
    </row>
    <row r="11343" spans="7:7" x14ac:dyDescent="0.3">
      <c r="G11343" s="48">
        <f t="shared" si="285"/>
        <v>18237.878476084501</v>
      </c>
    </row>
    <row r="11344" spans="7:7" x14ac:dyDescent="0.3">
      <c r="G11344" s="48">
        <f t="shared" si="285"/>
        <v>18237.878476084501</v>
      </c>
    </row>
    <row r="11345" spans="7:7" x14ac:dyDescent="0.3">
      <c r="G11345" s="48">
        <f t="shared" si="285"/>
        <v>18237.878476084501</v>
      </c>
    </row>
    <row r="11346" spans="7:7" x14ac:dyDescent="0.3">
      <c r="G11346" s="48">
        <f t="shared" si="285"/>
        <v>18237.878476084501</v>
      </c>
    </row>
    <row r="11347" spans="7:7" x14ac:dyDescent="0.3">
      <c r="G11347" s="48">
        <f t="shared" si="285"/>
        <v>18237.878476084501</v>
      </c>
    </row>
    <row r="11348" spans="7:7" x14ac:dyDescent="0.3">
      <c r="G11348" s="48">
        <f t="shared" si="285"/>
        <v>18237.878476084501</v>
      </c>
    </row>
    <row r="11349" spans="7:7" x14ac:dyDescent="0.3">
      <c r="G11349" s="48">
        <f t="shared" si="285"/>
        <v>18237.878476084501</v>
      </c>
    </row>
    <row r="11350" spans="7:7" x14ac:dyDescent="0.3">
      <c r="G11350" s="48">
        <f t="shared" si="285"/>
        <v>18237.878476084501</v>
      </c>
    </row>
    <row r="11351" spans="7:7" x14ac:dyDescent="0.3">
      <c r="G11351" s="48">
        <f t="shared" si="285"/>
        <v>18237.878476084501</v>
      </c>
    </row>
    <row r="11352" spans="7:7" x14ac:dyDescent="0.3">
      <c r="G11352" s="48">
        <f t="shared" si="285"/>
        <v>18237.878476084501</v>
      </c>
    </row>
    <row r="11353" spans="7:7" x14ac:dyDescent="0.3">
      <c r="G11353" s="48">
        <f t="shared" si="285"/>
        <v>18237.878476084501</v>
      </c>
    </row>
    <row r="11354" spans="7:7" x14ac:dyDescent="0.3">
      <c r="G11354" s="48">
        <f t="shared" si="285"/>
        <v>18237.878476084501</v>
      </c>
    </row>
    <row r="11355" spans="7:7" x14ac:dyDescent="0.3">
      <c r="G11355" s="48">
        <f t="shared" si="285"/>
        <v>18237.878476084501</v>
      </c>
    </row>
    <row r="11356" spans="7:7" x14ac:dyDescent="0.3">
      <c r="G11356" s="48">
        <f t="shared" si="285"/>
        <v>18237.878476084501</v>
      </c>
    </row>
    <row r="11357" spans="7:7" x14ac:dyDescent="0.3">
      <c r="G11357" s="48">
        <f t="shared" si="285"/>
        <v>18237.878476084501</v>
      </c>
    </row>
    <row r="11358" spans="7:7" x14ac:dyDescent="0.3">
      <c r="G11358" s="48">
        <f t="shared" si="285"/>
        <v>18237.878476084501</v>
      </c>
    </row>
    <row r="11359" spans="7:7" x14ac:dyDescent="0.3">
      <c r="G11359" s="48">
        <f t="shared" si="285"/>
        <v>18237.878476084501</v>
      </c>
    </row>
    <row r="11360" spans="7:7" x14ac:dyDescent="0.3">
      <c r="G11360" s="48">
        <f t="shared" si="285"/>
        <v>18237.878476084501</v>
      </c>
    </row>
    <row r="11361" spans="7:7" x14ac:dyDescent="0.3">
      <c r="G11361" s="48">
        <f t="shared" si="285"/>
        <v>18237.878476084501</v>
      </c>
    </row>
    <row r="11362" spans="7:7" x14ac:dyDescent="0.3">
      <c r="G11362" s="48">
        <f t="shared" si="285"/>
        <v>18237.878476084501</v>
      </c>
    </row>
    <row r="11363" spans="7:7" x14ac:dyDescent="0.3">
      <c r="G11363" s="48">
        <f t="shared" si="285"/>
        <v>18237.878476084501</v>
      </c>
    </row>
    <row r="11364" spans="7:7" x14ac:dyDescent="0.3">
      <c r="G11364" s="48">
        <f t="shared" si="285"/>
        <v>18237.878476084501</v>
      </c>
    </row>
    <row r="11365" spans="7:7" x14ac:dyDescent="0.3">
      <c r="G11365" s="48">
        <f t="shared" si="285"/>
        <v>18237.878476084501</v>
      </c>
    </row>
    <row r="11366" spans="7:7" x14ac:dyDescent="0.3">
      <c r="G11366" s="48">
        <f t="shared" si="285"/>
        <v>18237.878476084501</v>
      </c>
    </row>
    <row r="11367" spans="7:7" x14ac:dyDescent="0.3">
      <c r="G11367" s="48">
        <f t="shared" si="285"/>
        <v>18237.878476084501</v>
      </c>
    </row>
    <row r="11368" spans="7:7" x14ac:dyDescent="0.3">
      <c r="G11368" s="48">
        <f t="shared" si="285"/>
        <v>18237.878476084501</v>
      </c>
    </row>
    <row r="11369" spans="7:7" x14ac:dyDescent="0.3">
      <c r="G11369" s="48">
        <f t="shared" si="285"/>
        <v>18237.878476084501</v>
      </c>
    </row>
    <row r="11370" spans="7:7" x14ac:dyDescent="0.3">
      <c r="G11370" s="48">
        <f t="shared" si="285"/>
        <v>18237.878476084501</v>
      </c>
    </row>
    <row r="11371" spans="7:7" x14ac:dyDescent="0.3">
      <c r="G11371" s="48">
        <f t="shared" si="285"/>
        <v>18237.878476084501</v>
      </c>
    </row>
    <row r="11372" spans="7:7" x14ac:dyDescent="0.3">
      <c r="G11372" s="48">
        <f t="shared" si="285"/>
        <v>18237.878476084501</v>
      </c>
    </row>
    <row r="11373" spans="7:7" x14ac:dyDescent="0.3">
      <c r="G11373" s="48">
        <f t="shared" si="285"/>
        <v>18237.878476084501</v>
      </c>
    </row>
    <row r="11374" spans="7:7" x14ac:dyDescent="0.3">
      <c r="G11374" s="48">
        <f t="shared" si="285"/>
        <v>18237.878476084501</v>
      </c>
    </row>
    <row r="11375" spans="7:7" x14ac:dyDescent="0.3">
      <c r="G11375" s="48">
        <f t="shared" si="285"/>
        <v>18237.878476084501</v>
      </c>
    </row>
    <row r="11376" spans="7:7" x14ac:dyDescent="0.3">
      <c r="G11376" s="48">
        <f t="shared" si="285"/>
        <v>18237.878476084501</v>
      </c>
    </row>
    <row r="11377" spans="7:7" x14ac:dyDescent="0.3">
      <c r="G11377" s="48">
        <f t="shared" si="285"/>
        <v>18237.878476084501</v>
      </c>
    </row>
    <row r="11378" spans="7:7" x14ac:dyDescent="0.3">
      <c r="G11378" s="48">
        <f t="shared" si="285"/>
        <v>18237.878476084501</v>
      </c>
    </row>
    <row r="11379" spans="7:7" x14ac:dyDescent="0.3">
      <c r="G11379" s="48">
        <f t="shared" si="285"/>
        <v>18237.878476084501</v>
      </c>
    </row>
    <row r="11380" spans="7:7" x14ac:dyDescent="0.3">
      <c r="G11380" s="48">
        <f t="shared" si="285"/>
        <v>18237.878476084501</v>
      </c>
    </row>
    <row r="11381" spans="7:7" x14ac:dyDescent="0.3">
      <c r="G11381" s="48">
        <f t="shared" ref="G11381:G11444" si="286">G11380+F11381-E11381</f>
        <v>18237.878476084501</v>
      </c>
    </row>
    <row r="11382" spans="7:7" x14ac:dyDescent="0.3">
      <c r="G11382" s="48">
        <f t="shared" si="286"/>
        <v>18237.878476084501</v>
      </c>
    </row>
    <row r="11383" spans="7:7" x14ac:dyDescent="0.3">
      <c r="G11383" s="48">
        <f t="shared" si="286"/>
        <v>18237.878476084501</v>
      </c>
    </row>
    <row r="11384" spans="7:7" x14ac:dyDescent="0.3">
      <c r="G11384" s="48">
        <f t="shared" si="286"/>
        <v>18237.878476084501</v>
      </c>
    </row>
    <row r="11385" spans="7:7" x14ac:dyDescent="0.3">
      <c r="G11385" s="48">
        <f t="shared" si="286"/>
        <v>18237.878476084501</v>
      </c>
    </row>
    <row r="11386" spans="7:7" x14ac:dyDescent="0.3">
      <c r="G11386" s="48">
        <f t="shared" si="286"/>
        <v>18237.878476084501</v>
      </c>
    </row>
    <row r="11387" spans="7:7" x14ac:dyDescent="0.3">
      <c r="G11387" s="48">
        <f t="shared" si="286"/>
        <v>18237.878476084501</v>
      </c>
    </row>
    <row r="11388" spans="7:7" x14ac:dyDescent="0.3">
      <c r="G11388" s="48">
        <f t="shared" si="286"/>
        <v>18237.878476084501</v>
      </c>
    </row>
    <row r="11389" spans="7:7" x14ac:dyDescent="0.3">
      <c r="G11389" s="48">
        <f t="shared" si="286"/>
        <v>18237.878476084501</v>
      </c>
    </row>
    <row r="11390" spans="7:7" x14ac:dyDescent="0.3">
      <c r="G11390" s="48">
        <f t="shared" si="286"/>
        <v>18237.878476084501</v>
      </c>
    </row>
    <row r="11391" spans="7:7" x14ac:dyDescent="0.3">
      <c r="G11391" s="48">
        <f t="shared" si="286"/>
        <v>18237.878476084501</v>
      </c>
    </row>
    <row r="11392" spans="7:7" x14ac:dyDescent="0.3">
      <c r="G11392" s="48">
        <f t="shared" si="286"/>
        <v>18237.878476084501</v>
      </c>
    </row>
    <row r="11393" spans="7:7" x14ac:dyDescent="0.3">
      <c r="G11393" s="48">
        <f t="shared" si="286"/>
        <v>18237.878476084501</v>
      </c>
    </row>
    <row r="11394" spans="7:7" x14ac:dyDescent="0.3">
      <c r="G11394" s="48">
        <f t="shared" si="286"/>
        <v>18237.878476084501</v>
      </c>
    </row>
    <row r="11395" spans="7:7" x14ac:dyDescent="0.3">
      <c r="G11395" s="48">
        <f t="shared" si="286"/>
        <v>18237.878476084501</v>
      </c>
    </row>
    <row r="11396" spans="7:7" x14ac:dyDescent="0.3">
      <c r="G11396" s="48">
        <f t="shared" si="286"/>
        <v>18237.878476084501</v>
      </c>
    </row>
    <row r="11397" spans="7:7" x14ac:dyDescent="0.3">
      <c r="G11397" s="48">
        <f t="shared" si="286"/>
        <v>18237.878476084501</v>
      </c>
    </row>
    <row r="11398" spans="7:7" x14ac:dyDescent="0.3">
      <c r="G11398" s="48">
        <f t="shared" si="286"/>
        <v>18237.878476084501</v>
      </c>
    </row>
    <row r="11399" spans="7:7" x14ac:dyDescent="0.3">
      <c r="G11399" s="48">
        <f t="shared" si="286"/>
        <v>18237.878476084501</v>
      </c>
    </row>
    <row r="11400" spans="7:7" x14ac:dyDescent="0.3">
      <c r="G11400" s="48">
        <f t="shared" si="286"/>
        <v>18237.878476084501</v>
      </c>
    </row>
    <row r="11401" spans="7:7" x14ac:dyDescent="0.3">
      <c r="G11401" s="48">
        <f t="shared" si="286"/>
        <v>18237.878476084501</v>
      </c>
    </row>
    <row r="11402" spans="7:7" x14ac:dyDescent="0.3">
      <c r="G11402" s="48">
        <f t="shared" si="286"/>
        <v>18237.878476084501</v>
      </c>
    </row>
    <row r="11403" spans="7:7" x14ac:dyDescent="0.3">
      <c r="G11403" s="48">
        <f t="shared" si="286"/>
        <v>18237.878476084501</v>
      </c>
    </row>
    <row r="11404" spans="7:7" x14ac:dyDescent="0.3">
      <c r="G11404" s="48">
        <f t="shared" si="286"/>
        <v>18237.878476084501</v>
      </c>
    </row>
    <row r="11405" spans="7:7" x14ac:dyDescent="0.3">
      <c r="G11405" s="48">
        <f t="shared" si="286"/>
        <v>18237.878476084501</v>
      </c>
    </row>
    <row r="11406" spans="7:7" x14ac:dyDescent="0.3">
      <c r="G11406" s="48">
        <f t="shared" si="286"/>
        <v>18237.878476084501</v>
      </c>
    </row>
    <row r="11407" spans="7:7" x14ac:dyDescent="0.3">
      <c r="G11407" s="48">
        <f t="shared" si="286"/>
        <v>18237.878476084501</v>
      </c>
    </row>
    <row r="11408" spans="7:7" x14ac:dyDescent="0.3">
      <c r="G11408" s="48">
        <f t="shared" si="286"/>
        <v>18237.878476084501</v>
      </c>
    </row>
    <row r="11409" spans="7:7" x14ac:dyDescent="0.3">
      <c r="G11409" s="48">
        <f t="shared" si="286"/>
        <v>18237.878476084501</v>
      </c>
    </row>
    <row r="11410" spans="7:7" x14ac:dyDescent="0.3">
      <c r="G11410" s="48">
        <f t="shared" si="286"/>
        <v>18237.878476084501</v>
      </c>
    </row>
    <row r="11411" spans="7:7" x14ac:dyDescent="0.3">
      <c r="G11411" s="48">
        <f t="shared" si="286"/>
        <v>18237.878476084501</v>
      </c>
    </row>
    <row r="11412" spans="7:7" x14ac:dyDescent="0.3">
      <c r="G11412" s="48">
        <f t="shared" si="286"/>
        <v>18237.878476084501</v>
      </c>
    </row>
    <row r="11413" spans="7:7" x14ac:dyDescent="0.3">
      <c r="G11413" s="48">
        <f t="shared" si="286"/>
        <v>18237.878476084501</v>
      </c>
    </row>
    <row r="11414" spans="7:7" x14ac:dyDescent="0.3">
      <c r="G11414" s="48">
        <f t="shared" si="286"/>
        <v>18237.878476084501</v>
      </c>
    </row>
    <row r="11415" spans="7:7" x14ac:dyDescent="0.3">
      <c r="G11415" s="48">
        <f t="shared" si="286"/>
        <v>18237.878476084501</v>
      </c>
    </row>
    <row r="11416" spans="7:7" x14ac:dyDescent="0.3">
      <c r="G11416" s="48">
        <f t="shared" si="286"/>
        <v>18237.878476084501</v>
      </c>
    </row>
    <row r="11417" spans="7:7" x14ac:dyDescent="0.3">
      <c r="G11417" s="48">
        <f t="shared" si="286"/>
        <v>18237.878476084501</v>
      </c>
    </row>
    <row r="11418" spans="7:7" x14ac:dyDescent="0.3">
      <c r="G11418" s="48">
        <f t="shared" si="286"/>
        <v>18237.878476084501</v>
      </c>
    </row>
    <row r="11419" spans="7:7" x14ac:dyDescent="0.3">
      <c r="G11419" s="48">
        <f t="shared" si="286"/>
        <v>18237.878476084501</v>
      </c>
    </row>
    <row r="11420" spans="7:7" x14ac:dyDescent="0.3">
      <c r="G11420" s="48">
        <f t="shared" si="286"/>
        <v>18237.878476084501</v>
      </c>
    </row>
    <row r="11421" spans="7:7" x14ac:dyDescent="0.3">
      <c r="G11421" s="48">
        <f t="shared" si="286"/>
        <v>18237.878476084501</v>
      </c>
    </row>
    <row r="11422" spans="7:7" x14ac:dyDescent="0.3">
      <c r="G11422" s="48">
        <f t="shared" si="286"/>
        <v>18237.878476084501</v>
      </c>
    </row>
    <row r="11423" spans="7:7" x14ac:dyDescent="0.3">
      <c r="G11423" s="48">
        <f t="shared" si="286"/>
        <v>18237.878476084501</v>
      </c>
    </row>
    <row r="11424" spans="7:7" x14ac:dyDescent="0.3">
      <c r="G11424" s="48">
        <f t="shared" si="286"/>
        <v>18237.878476084501</v>
      </c>
    </row>
    <row r="11425" spans="7:7" x14ac:dyDescent="0.3">
      <c r="G11425" s="48">
        <f t="shared" si="286"/>
        <v>18237.878476084501</v>
      </c>
    </row>
    <row r="11426" spans="7:7" x14ac:dyDescent="0.3">
      <c r="G11426" s="48">
        <f t="shared" si="286"/>
        <v>18237.878476084501</v>
      </c>
    </row>
    <row r="11427" spans="7:7" x14ac:dyDescent="0.3">
      <c r="G11427" s="48">
        <f t="shared" si="286"/>
        <v>18237.878476084501</v>
      </c>
    </row>
    <row r="11428" spans="7:7" x14ac:dyDescent="0.3">
      <c r="G11428" s="48">
        <f t="shared" si="286"/>
        <v>18237.878476084501</v>
      </c>
    </row>
    <row r="11429" spans="7:7" x14ac:dyDescent="0.3">
      <c r="G11429" s="48">
        <f t="shared" si="286"/>
        <v>18237.878476084501</v>
      </c>
    </row>
    <row r="11430" spans="7:7" x14ac:dyDescent="0.3">
      <c r="G11430" s="48">
        <f t="shared" si="286"/>
        <v>18237.878476084501</v>
      </c>
    </row>
    <row r="11431" spans="7:7" x14ac:dyDescent="0.3">
      <c r="G11431" s="48">
        <f t="shared" si="286"/>
        <v>18237.878476084501</v>
      </c>
    </row>
    <row r="11432" spans="7:7" x14ac:dyDescent="0.3">
      <c r="G11432" s="48">
        <f t="shared" si="286"/>
        <v>18237.878476084501</v>
      </c>
    </row>
    <row r="11433" spans="7:7" x14ac:dyDescent="0.3">
      <c r="G11433" s="48">
        <f t="shared" si="286"/>
        <v>18237.878476084501</v>
      </c>
    </row>
    <row r="11434" spans="7:7" x14ac:dyDescent="0.3">
      <c r="G11434" s="48">
        <f t="shared" si="286"/>
        <v>18237.878476084501</v>
      </c>
    </row>
    <row r="11435" spans="7:7" x14ac:dyDescent="0.3">
      <c r="G11435" s="48">
        <f t="shared" si="286"/>
        <v>18237.878476084501</v>
      </c>
    </row>
    <row r="11436" spans="7:7" x14ac:dyDescent="0.3">
      <c r="G11436" s="48">
        <f t="shared" si="286"/>
        <v>18237.878476084501</v>
      </c>
    </row>
    <row r="11437" spans="7:7" x14ac:dyDescent="0.3">
      <c r="G11437" s="48">
        <f t="shared" si="286"/>
        <v>18237.878476084501</v>
      </c>
    </row>
    <row r="11438" spans="7:7" x14ac:dyDescent="0.3">
      <c r="G11438" s="48">
        <f t="shared" si="286"/>
        <v>18237.878476084501</v>
      </c>
    </row>
    <row r="11439" spans="7:7" x14ac:dyDescent="0.3">
      <c r="G11439" s="48">
        <f t="shared" si="286"/>
        <v>18237.878476084501</v>
      </c>
    </row>
    <row r="11440" spans="7:7" x14ac:dyDescent="0.3">
      <c r="G11440" s="48">
        <f t="shared" si="286"/>
        <v>18237.878476084501</v>
      </c>
    </row>
    <row r="11441" spans="7:7" x14ac:dyDescent="0.3">
      <c r="G11441" s="48">
        <f t="shared" si="286"/>
        <v>18237.878476084501</v>
      </c>
    </row>
    <row r="11442" spans="7:7" x14ac:dyDescent="0.3">
      <c r="G11442" s="48">
        <f t="shared" si="286"/>
        <v>18237.878476084501</v>
      </c>
    </row>
    <row r="11443" spans="7:7" x14ac:dyDescent="0.3">
      <c r="G11443" s="48">
        <f t="shared" si="286"/>
        <v>18237.878476084501</v>
      </c>
    </row>
    <row r="11444" spans="7:7" x14ac:dyDescent="0.3">
      <c r="G11444" s="48">
        <f t="shared" si="286"/>
        <v>18237.878476084501</v>
      </c>
    </row>
    <row r="11445" spans="7:7" x14ac:dyDescent="0.3">
      <c r="G11445" s="48">
        <f t="shared" ref="G11445:G11508" si="287">G11444+F11445-E11445</f>
        <v>18237.878476084501</v>
      </c>
    </row>
    <row r="11446" spans="7:7" x14ac:dyDescent="0.3">
      <c r="G11446" s="48">
        <f t="shared" si="287"/>
        <v>18237.878476084501</v>
      </c>
    </row>
    <row r="11447" spans="7:7" x14ac:dyDescent="0.3">
      <c r="G11447" s="48">
        <f t="shared" si="287"/>
        <v>18237.878476084501</v>
      </c>
    </row>
    <row r="11448" spans="7:7" x14ac:dyDescent="0.3">
      <c r="G11448" s="48">
        <f t="shared" si="287"/>
        <v>18237.878476084501</v>
      </c>
    </row>
    <row r="11449" spans="7:7" x14ac:dyDescent="0.3">
      <c r="G11449" s="48">
        <f t="shared" si="287"/>
        <v>18237.878476084501</v>
      </c>
    </row>
    <row r="11450" spans="7:7" x14ac:dyDescent="0.3">
      <c r="G11450" s="48">
        <f t="shared" si="287"/>
        <v>18237.878476084501</v>
      </c>
    </row>
    <row r="11451" spans="7:7" x14ac:dyDescent="0.3">
      <c r="G11451" s="48">
        <f t="shared" si="287"/>
        <v>18237.878476084501</v>
      </c>
    </row>
    <row r="11452" spans="7:7" x14ac:dyDescent="0.3">
      <c r="G11452" s="48">
        <f t="shared" si="287"/>
        <v>18237.878476084501</v>
      </c>
    </row>
    <row r="11453" spans="7:7" x14ac:dyDescent="0.3">
      <c r="G11453" s="48">
        <f t="shared" si="287"/>
        <v>18237.878476084501</v>
      </c>
    </row>
    <row r="11454" spans="7:7" x14ac:dyDescent="0.3">
      <c r="G11454" s="48">
        <f t="shared" si="287"/>
        <v>18237.878476084501</v>
      </c>
    </row>
    <row r="11455" spans="7:7" x14ac:dyDescent="0.3">
      <c r="G11455" s="48">
        <f t="shared" si="287"/>
        <v>18237.878476084501</v>
      </c>
    </row>
    <row r="11456" spans="7:7" x14ac:dyDescent="0.3">
      <c r="G11456" s="48">
        <f t="shared" si="287"/>
        <v>18237.878476084501</v>
      </c>
    </row>
    <row r="11457" spans="7:7" x14ac:dyDescent="0.3">
      <c r="G11457" s="48">
        <f t="shared" si="287"/>
        <v>18237.878476084501</v>
      </c>
    </row>
    <row r="11458" spans="7:7" x14ac:dyDescent="0.3">
      <c r="G11458" s="48">
        <f t="shared" si="287"/>
        <v>18237.878476084501</v>
      </c>
    </row>
    <row r="11459" spans="7:7" x14ac:dyDescent="0.3">
      <c r="G11459" s="48">
        <f t="shared" si="287"/>
        <v>18237.878476084501</v>
      </c>
    </row>
    <row r="11460" spans="7:7" x14ac:dyDescent="0.3">
      <c r="G11460" s="48">
        <f t="shared" si="287"/>
        <v>18237.878476084501</v>
      </c>
    </row>
    <row r="11461" spans="7:7" x14ac:dyDescent="0.3">
      <c r="G11461" s="48">
        <f t="shared" si="287"/>
        <v>18237.878476084501</v>
      </c>
    </row>
    <row r="11462" spans="7:7" x14ac:dyDescent="0.3">
      <c r="G11462" s="48">
        <f t="shared" si="287"/>
        <v>18237.878476084501</v>
      </c>
    </row>
    <row r="11463" spans="7:7" x14ac:dyDescent="0.3">
      <c r="G11463" s="48">
        <f t="shared" si="287"/>
        <v>18237.878476084501</v>
      </c>
    </row>
    <row r="11464" spans="7:7" x14ac:dyDescent="0.3">
      <c r="G11464" s="48">
        <f t="shared" si="287"/>
        <v>18237.878476084501</v>
      </c>
    </row>
    <row r="11465" spans="7:7" x14ac:dyDescent="0.3">
      <c r="G11465" s="48">
        <f t="shared" si="287"/>
        <v>18237.878476084501</v>
      </c>
    </row>
    <row r="11466" spans="7:7" x14ac:dyDescent="0.3">
      <c r="G11466" s="48">
        <f t="shared" si="287"/>
        <v>18237.878476084501</v>
      </c>
    </row>
    <row r="11467" spans="7:7" x14ac:dyDescent="0.3">
      <c r="G11467" s="48">
        <f t="shared" si="287"/>
        <v>18237.878476084501</v>
      </c>
    </row>
    <row r="11468" spans="7:7" x14ac:dyDescent="0.3">
      <c r="G11468" s="48">
        <f t="shared" si="287"/>
        <v>18237.878476084501</v>
      </c>
    </row>
    <row r="11469" spans="7:7" x14ac:dyDescent="0.3">
      <c r="G11469" s="48">
        <f t="shared" si="287"/>
        <v>18237.878476084501</v>
      </c>
    </row>
    <row r="11470" spans="7:7" x14ac:dyDescent="0.3">
      <c r="G11470" s="48">
        <f t="shared" si="287"/>
        <v>18237.878476084501</v>
      </c>
    </row>
    <row r="11471" spans="7:7" x14ac:dyDescent="0.3">
      <c r="G11471" s="48">
        <f t="shared" si="287"/>
        <v>18237.878476084501</v>
      </c>
    </row>
    <row r="11472" spans="7:7" x14ac:dyDescent="0.3">
      <c r="G11472" s="48">
        <f t="shared" si="287"/>
        <v>18237.878476084501</v>
      </c>
    </row>
    <row r="11473" spans="7:7" x14ac:dyDescent="0.3">
      <c r="G11473" s="48">
        <f t="shared" si="287"/>
        <v>18237.878476084501</v>
      </c>
    </row>
    <row r="11474" spans="7:7" x14ac:dyDescent="0.3">
      <c r="G11474" s="48">
        <f t="shared" si="287"/>
        <v>18237.878476084501</v>
      </c>
    </row>
    <row r="11475" spans="7:7" x14ac:dyDescent="0.3">
      <c r="G11475" s="48">
        <f t="shared" si="287"/>
        <v>18237.878476084501</v>
      </c>
    </row>
    <row r="11476" spans="7:7" x14ac:dyDescent="0.3">
      <c r="G11476" s="48">
        <f t="shared" si="287"/>
        <v>18237.878476084501</v>
      </c>
    </row>
    <row r="11477" spans="7:7" x14ac:dyDescent="0.3">
      <c r="G11477" s="48">
        <f t="shared" si="287"/>
        <v>18237.878476084501</v>
      </c>
    </row>
    <row r="11478" spans="7:7" x14ac:dyDescent="0.3">
      <c r="G11478" s="48">
        <f t="shared" si="287"/>
        <v>18237.878476084501</v>
      </c>
    </row>
    <row r="11479" spans="7:7" x14ac:dyDescent="0.3">
      <c r="G11479" s="48">
        <f t="shared" si="287"/>
        <v>18237.878476084501</v>
      </c>
    </row>
    <row r="11480" spans="7:7" x14ac:dyDescent="0.3">
      <c r="G11480" s="48">
        <f t="shared" si="287"/>
        <v>18237.878476084501</v>
      </c>
    </row>
    <row r="11481" spans="7:7" x14ac:dyDescent="0.3">
      <c r="G11481" s="48">
        <f t="shared" si="287"/>
        <v>18237.878476084501</v>
      </c>
    </row>
    <row r="11482" spans="7:7" x14ac:dyDescent="0.3">
      <c r="G11482" s="48">
        <f t="shared" si="287"/>
        <v>18237.878476084501</v>
      </c>
    </row>
    <row r="11483" spans="7:7" x14ac:dyDescent="0.3">
      <c r="G11483" s="48">
        <f t="shared" si="287"/>
        <v>18237.878476084501</v>
      </c>
    </row>
    <row r="11484" spans="7:7" x14ac:dyDescent="0.3">
      <c r="G11484" s="48">
        <f t="shared" si="287"/>
        <v>18237.878476084501</v>
      </c>
    </row>
    <row r="11485" spans="7:7" x14ac:dyDescent="0.3">
      <c r="G11485" s="48">
        <f t="shared" si="287"/>
        <v>18237.878476084501</v>
      </c>
    </row>
    <row r="11486" spans="7:7" x14ac:dyDescent="0.3">
      <c r="G11486" s="48">
        <f t="shared" si="287"/>
        <v>18237.878476084501</v>
      </c>
    </row>
    <row r="11487" spans="7:7" x14ac:dyDescent="0.3">
      <c r="G11487" s="48">
        <f t="shared" si="287"/>
        <v>18237.878476084501</v>
      </c>
    </row>
    <row r="11488" spans="7:7" x14ac:dyDescent="0.3">
      <c r="G11488" s="48">
        <f t="shared" si="287"/>
        <v>18237.878476084501</v>
      </c>
    </row>
    <row r="11489" spans="7:7" x14ac:dyDescent="0.3">
      <c r="G11489" s="48">
        <f t="shared" si="287"/>
        <v>18237.878476084501</v>
      </c>
    </row>
    <row r="11490" spans="7:7" x14ac:dyDescent="0.3">
      <c r="G11490" s="48">
        <f t="shared" si="287"/>
        <v>18237.878476084501</v>
      </c>
    </row>
    <row r="11491" spans="7:7" x14ac:dyDescent="0.3">
      <c r="G11491" s="48">
        <f t="shared" si="287"/>
        <v>18237.878476084501</v>
      </c>
    </row>
    <row r="11492" spans="7:7" x14ac:dyDescent="0.3">
      <c r="G11492" s="48">
        <f t="shared" si="287"/>
        <v>18237.878476084501</v>
      </c>
    </row>
    <row r="11493" spans="7:7" x14ac:dyDescent="0.3">
      <c r="G11493" s="48">
        <f t="shared" si="287"/>
        <v>18237.878476084501</v>
      </c>
    </row>
    <row r="11494" spans="7:7" x14ac:dyDescent="0.3">
      <c r="G11494" s="48">
        <f t="shared" si="287"/>
        <v>18237.878476084501</v>
      </c>
    </row>
    <row r="11495" spans="7:7" x14ac:dyDescent="0.3">
      <c r="G11495" s="48">
        <f t="shared" si="287"/>
        <v>18237.878476084501</v>
      </c>
    </row>
    <row r="11496" spans="7:7" x14ac:dyDescent="0.3">
      <c r="G11496" s="48">
        <f t="shared" si="287"/>
        <v>18237.878476084501</v>
      </c>
    </row>
    <row r="11497" spans="7:7" x14ac:dyDescent="0.3">
      <c r="G11497" s="48">
        <f t="shared" si="287"/>
        <v>18237.878476084501</v>
      </c>
    </row>
    <row r="11498" spans="7:7" x14ac:dyDescent="0.3">
      <c r="G11498" s="48">
        <f t="shared" si="287"/>
        <v>18237.878476084501</v>
      </c>
    </row>
    <row r="11499" spans="7:7" x14ac:dyDescent="0.3">
      <c r="G11499" s="48">
        <f t="shared" si="287"/>
        <v>18237.878476084501</v>
      </c>
    </row>
    <row r="11500" spans="7:7" x14ac:dyDescent="0.3">
      <c r="G11500" s="48">
        <f t="shared" si="287"/>
        <v>18237.878476084501</v>
      </c>
    </row>
    <row r="11501" spans="7:7" x14ac:dyDescent="0.3">
      <c r="G11501" s="48">
        <f t="shared" si="287"/>
        <v>18237.878476084501</v>
      </c>
    </row>
    <row r="11502" spans="7:7" x14ac:dyDescent="0.3">
      <c r="G11502" s="48">
        <f t="shared" si="287"/>
        <v>18237.878476084501</v>
      </c>
    </row>
    <row r="11503" spans="7:7" x14ac:dyDescent="0.3">
      <c r="G11503" s="48">
        <f t="shared" si="287"/>
        <v>18237.878476084501</v>
      </c>
    </row>
    <row r="11504" spans="7:7" x14ac:dyDescent="0.3">
      <c r="G11504" s="48">
        <f t="shared" si="287"/>
        <v>18237.878476084501</v>
      </c>
    </row>
    <row r="11505" spans="7:7" x14ac:dyDescent="0.3">
      <c r="G11505" s="48">
        <f t="shared" si="287"/>
        <v>18237.878476084501</v>
      </c>
    </row>
    <row r="11506" spans="7:7" x14ac:dyDescent="0.3">
      <c r="G11506" s="48">
        <f t="shared" si="287"/>
        <v>18237.878476084501</v>
      </c>
    </row>
    <row r="11507" spans="7:7" x14ac:dyDescent="0.3">
      <c r="G11507" s="48">
        <f t="shared" si="287"/>
        <v>18237.878476084501</v>
      </c>
    </row>
    <row r="11508" spans="7:7" x14ac:dyDescent="0.3">
      <c r="G11508" s="48">
        <f t="shared" si="287"/>
        <v>18237.878476084501</v>
      </c>
    </row>
    <row r="11509" spans="7:7" x14ac:dyDescent="0.3">
      <c r="G11509" s="48">
        <f t="shared" ref="G11509:G11572" si="288">G11508+F11509-E11509</f>
        <v>18237.878476084501</v>
      </c>
    </row>
    <row r="11510" spans="7:7" x14ac:dyDescent="0.3">
      <c r="G11510" s="48">
        <f t="shared" si="288"/>
        <v>18237.878476084501</v>
      </c>
    </row>
    <row r="11511" spans="7:7" x14ac:dyDescent="0.3">
      <c r="G11511" s="48">
        <f t="shared" si="288"/>
        <v>18237.878476084501</v>
      </c>
    </row>
    <row r="11512" spans="7:7" x14ac:dyDescent="0.3">
      <c r="G11512" s="48">
        <f t="shared" si="288"/>
        <v>18237.878476084501</v>
      </c>
    </row>
    <row r="11513" spans="7:7" x14ac:dyDescent="0.3">
      <c r="G11513" s="48">
        <f t="shared" si="288"/>
        <v>18237.878476084501</v>
      </c>
    </row>
    <row r="11514" spans="7:7" x14ac:dyDescent="0.3">
      <c r="G11514" s="48">
        <f t="shared" si="288"/>
        <v>18237.878476084501</v>
      </c>
    </row>
    <row r="11515" spans="7:7" x14ac:dyDescent="0.3">
      <c r="G11515" s="48">
        <f t="shared" si="288"/>
        <v>18237.878476084501</v>
      </c>
    </row>
    <row r="11516" spans="7:7" x14ac:dyDescent="0.3">
      <c r="G11516" s="48">
        <f t="shared" si="288"/>
        <v>18237.878476084501</v>
      </c>
    </row>
    <row r="11517" spans="7:7" x14ac:dyDescent="0.3">
      <c r="G11517" s="48">
        <f t="shared" si="288"/>
        <v>18237.878476084501</v>
      </c>
    </row>
    <row r="11518" spans="7:7" x14ac:dyDescent="0.3">
      <c r="G11518" s="48">
        <f t="shared" si="288"/>
        <v>18237.878476084501</v>
      </c>
    </row>
    <row r="11519" spans="7:7" x14ac:dyDescent="0.3">
      <c r="G11519" s="48">
        <f t="shared" si="288"/>
        <v>18237.878476084501</v>
      </c>
    </row>
    <row r="11520" spans="7:7" x14ac:dyDescent="0.3">
      <c r="G11520" s="48">
        <f t="shared" si="288"/>
        <v>18237.878476084501</v>
      </c>
    </row>
    <row r="11521" spans="7:7" x14ac:dyDescent="0.3">
      <c r="G11521" s="48">
        <f t="shared" si="288"/>
        <v>18237.878476084501</v>
      </c>
    </row>
    <row r="11522" spans="7:7" x14ac:dyDescent="0.3">
      <c r="G11522" s="48">
        <f t="shared" si="288"/>
        <v>18237.878476084501</v>
      </c>
    </row>
    <row r="11523" spans="7:7" x14ac:dyDescent="0.3">
      <c r="G11523" s="48">
        <f t="shared" si="288"/>
        <v>18237.878476084501</v>
      </c>
    </row>
    <row r="11524" spans="7:7" x14ac:dyDescent="0.3">
      <c r="G11524" s="48">
        <f t="shared" si="288"/>
        <v>18237.878476084501</v>
      </c>
    </row>
    <row r="11525" spans="7:7" x14ac:dyDescent="0.3">
      <c r="G11525" s="48">
        <f t="shared" si="288"/>
        <v>18237.878476084501</v>
      </c>
    </row>
    <row r="11526" spans="7:7" x14ac:dyDescent="0.3">
      <c r="G11526" s="48">
        <f t="shared" si="288"/>
        <v>18237.878476084501</v>
      </c>
    </row>
    <row r="11527" spans="7:7" x14ac:dyDescent="0.3">
      <c r="G11527" s="48">
        <f t="shared" si="288"/>
        <v>18237.878476084501</v>
      </c>
    </row>
    <row r="11528" spans="7:7" x14ac:dyDescent="0.3">
      <c r="G11528" s="48">
        <f t="shared" si="288"/>
        <v>18237.878476084501</v>
      </c>
    </row>
    <row r="11529" spans="7:7" x14ac:dyDescent="0.3">
      <c r="G11529" s="48">
        <f t="shared" si="288"/>
        <v>18237.878476084501</v>
      </c>
    </row>
    <row r="11530" spans="7:7" x14ac:dyDescent="0.3">
      <c r="G11530" s="48">
        <f t="shared" si="288"/>
        <v>18237.878476084501</v>
      </c>
    </row>
    <row r="11531" spans="7:7" x14ac:dyDescent="0.3">
      <c r="G11531" s="48">
        <f t="shared" si="288"/>
        <v>18237.878476084501</v>
      </c>
    </row>
    <row r="11532" spans="7:7" x14ac:dyDescent="0.3">
      <c r="G11532" s="48">
        <f t="shared" si="288"/>
        <v>18237.878476084501</v>
      </c>
    </row>
    <row r="11533" spans="7:7" x14ac:dyDescent="0.3">
      <c r="G11533" s="48">
        <f t="shared" si="288"/>
        <v>18237.878476084501</v>
      </c>
    </row>
    <row r="11534" spans="7:7" x14ac:dyDescent="0.3">
      <c r="G11534" s="48">
        <f t="shared" si="288"/>
        <v>18237.878476084501</v>
      </c>
    </row>
    <row r="11535" spans="7:7" x14ac:dyDescent="0.3">
      <c r="G11535" s="48">
        <f t="shared" si="288"/>
        <v>18237.878476084501</v>
      </c>
    </row>
    <row r="11536" spans="7:7" x14ac:dyDescent="0.3">
      <c r="G11536" s="48">
        <f t="shared" si="288"/>
        <v>18237.878476084501</v>
      </c>
    </row>
    <row r="11537" spans="7:7" x14ac:dyDescent="0.3">
      <c r="G11537" s="48">
        <f t="shared" si="288"/>
        <v>18237.878476084501</v>
      </c>
    </row>
    <row r="11538" spans="7:7" x14ac:dyDescent="0.3">
      <c r="G11538" s="48">
        <f t="shared" si="288"/>
        <v>18237.878476084501</v>
      </c>
    </row>
    <row r="11539" spans="7:7" x14ac:dyDescent="0.3">
      <c r="G11539" s="48">
        <f t="shared" si="288"/>
        <v>18237.878476084501</v>
      </c>
    </row>
    <row r="11540" spans="7:7" x14ac:dyDescent="0.3">
      <c r="G11540" s="48">
        <f t="shared" si="288"/>
        <v>18237.878476084501</v>
      </c>
    </row>
    <row r="11541" spans="7:7" x14ac:dyDescent="0.3">
      <c r="G11541" s="48">
        <f t="shared" si="288"/>
        <v>18237.878476084501</v>
      </c>
    </row>
    <row r="11542" spans="7:7" x14ac:dyDescent="0.3">
      <c r="G11542" s="48">
        <f t="shared" si="288"/>
        <v>18237.878476084501</v>
      </c>
    </row>
    <row r="11543" spans="7:7" x14ac:dyDescent="0.3">
      <c r="G11543" s="48">
        <f t="shared" si="288"/>
        <v>18237.878476084501</v>
      </c>
    </row>
    <row r="11544" spans="7:7" x14ac:dyDescent="0.3">
      <c r="G11544" s="48">
        <f t="shared" si="288"/>
        <v>18237.878476084501</v>
      </c>
    </row>
    <row r="11545" spans="7:7" x14ac:dyDescent="0.3">
      <c r="G11545" s="48">
        <f t="shared" si="288"/>
        <v>18237.878476084501</v>
      </c>
    </row>
    <row r="11546" spans="7:7" x14ac:dyDescent="0.3">
      <c r="G11546" s="48">
        <f t="shared" si="288"/>
        <v>18237.878476084501</v>
      </c>
    </row>
    <row r="11547" spans="7:7" x14ac:dyDescent="0.3">
      <c r="G11547" s="48">
        <f t="shared" si="288"/>
        <v>18237.878476084501</v>
      </c>
    </row>
    <row r="11548" spans="7:7" x14ac:dyDescent="0.3">
      <c r="G11548" s="48">
        <f t="shared" si="288"/>
        <v>18237.878476084501</v>
      </c>
    </row>
    <row r="11549" spans="7:7" x14ac:dyDescent="0.3">
      <c r="G11549" s="48">
        <f t="shared" si="288"/>
        <v>18237.878476084501</v>
      </c>
    </row>
    <row r="11550" spans="7:7" x14ac:dyDescent="0.3">
      <c r="G11550" s="48">
        <f t="shared" si="288"/>
        <v>18237.878476084501</v>
      </c>
    </row>
    <row r="11551" spans="7:7" x14ac:dyDescent="0.3">
      <c r="G11551" s="48">
        <f t="shared" si="288"/>
        <v>18237.878476084501</v>
      </c>
    </row>
    <row r="11552" spans="7:7" x14ac:dyDescent="0.3">
      <c r="G11552" s="48">
        <f t="shared" si="288"/>
        <v>18237.878476084501</v>
      </c>
    </row>
    <row r="11553" spans="7:7" x14ac:dyDescent="0.3">
      <c r="G11553" s="48">
        <f t="shared" si="288"/>
        <v>18237.878476084501</v>
      </c>
    </row>
    <row r="11554" spans="7:7" x14ac:dyDescent="0.3">
      <c r="G11554" s="48">
        <f t="shared" si="288"/>
        <v>18237.878476084501</v>
      </c>
    </row>
    <row r="11555" spans="7:7" x14ac:dyDescent="0.3">
      <c r="G11555" s="48">
        <f t="shared" si="288"/>
        <v>18237.878476084501</v>
      </c>
    </row>
    <row r="11556" spans="7:7" x14ac:dyDescent="0.3">
      <c r="G11556" s="48">
        <f t="shared" si="288"/>
        <v>18237.878476084501</v>
      </c>
    </row>
    <row r="11557" spans="7:7" x14ac:dyDescent="0.3">
      <c r="G11557" s="48">
        <f t="shared" si="288"/>
        <v>18237.878476084501</v>
      </c>
    </row>
    <row r="11558" spans="7:7" x14ac:dyDescent="0.3">
      <c r="G11558" s="48">
        <f t="shared" si="288"/>
        <v>18237.878476084501</v>
      </c>
    </row>
    <row r="11559" spans="7:7" x14ac:dyDescent="0.3">
      <c r="G11559" s="48">
        <f t="shared" si="288"/>
        <v>18237.878476084501</v>
      </c>
    </row>
    <row r="11560" spans="7:7" x14ac:dyDescent="0.3">
      <c r="G11560" s="48">
        <f t="shared" si="288"/>
        <v>18237.878476084501</v>
      </c>
    </row>
    <row r="11561" spans="7:7" x14ac:dyDescent="0.3">
      <c r="G11561" s="48">
        <f t="shared" si="288"/>
        <v>18237.878476084501</v>
      </c>
    </row>
    <row r="11562" spans="7:7" x14ac:dyDescent="0.3">
      <c r="G11562" s="48">
        <f t="shared" si="288"/>
        <v>18237.878476084501</v>
      </c>
    </row>
    <row r="11563" spans="7:7" x14ac:dyDescent="0.3">
      <c r="G11563" s="48">
        <f t="shared" si="288"/>
        <v>18237.878476084501</v>
      </c>
    </row>
    <row r="11564" spans="7:7" x14ac:dyDescent="0.3">
      <c r="G11564" s="48">
        <f t="shared" si="288"/>
        <v>18237.878476084501</v>
      </c>
    </row>
    <row r="11565" spans="7:7" x14ac:dyDescent="0.3">
      <c r="G11565" s="48">
        <f t="shared" si="288"/>
        <v>18237.878476084501</v>
      </c>
    </row>
    <row r="11566" spans="7:7" x14ac:dyDescent="0.3">
      <c r="G11566" s="48">
        <f t="shared" si="288"/>
        <v>18237.878476084501</v>
      </c>
    </row>
    <row r="11567" spans="7:7" x14ac:dyDescent="0.3">
      <c r="G11567" s="48">
        <f t="shared" si="288"/>
        <v>18237.878476084501</v>
      </c>
    </row>
    <row r="11568" spans="7:7" x14ac:dyDescent="0.3">
      <c r="G11568" s="48">
        <f t="shared" si="288"/>
        <v>18237.878476084501</v>
      </c>
    </row>
    <row r="11569" spans="7:7" x14ac:dyDescent="0.3">
      <c r="G11569" s="48">
        <f t="shared" si="288"/>
        <v>18237.878476084501</v>
      </c>
    </row>
    <row r="11570" spans="7:7" x14ac:dyDescent="0.3">
      <c r="G11570" s="48">
        <f t="shared" si="288"/>
        <v>18237.878476084501</v>
      </c>
    </row>
    <row r="11571" spans="7:7" x14ac:dyDescent="0.3">
      <c r="G11571" s="48">
        <f t="shared" si="288"/>
        <v>18237.878476084501</v>
      </c>
    </row>
    <row r="11572" spans="7:7" x14ac:dyDescent="0.3">
      <c r="G11572" s="48">
        <f t="shared" si="288"/>
        <v>18237.878476084501</v>
      </c>
    </row>
    <row r="11573" spans="7:7" x14ac:dyDescent="0.3">
      <c r="G11573" s="48">
        <f t="shared" ref="G11573:G11636" si="289">G11572+F11573-E11573</f>
        <v>18237.878476084501</v>
      </c>
    </row>
    <row r="11574" spans="7:7" x14ac:dyDescent="0.3">
      <c r="G11574" s="48">
        <f t="shared" si="289"/>
        <v>18237.878476084501</v>
      </c>
    </row>
    <row r="11575" spans="7:7" x14ac:dyDescent="0.3">
      <c r="G11575" s="48">
        <f t="shared" si="289"/>
        <v>18237.878476084501</v>
      </c>
    </row>
    <row r="11576" spans="7:7" x14ac:dyDescent="0.3">
      <c r="G11576" s="48">
        <f t="shared" si="289"/>
        <v>18237.878476084501</v>
      </c>
    </row>
    <row r="11577" spans="7:7" x14ac:dyDescent="0.3">
      <c r="G11577" s="48">
        <f t="shared" si="289"/>
        <v>18237.878476084501</v>
      </c>
    </row>
    <row r="11578" spans="7:7" x14ac:dyDescent="0.3">
      <c r="G11578" s="48">
        <f t="shared" si="289"/>
        <v>18237.878476084501</v>
      </c>
    </row>
    <row r="11579" spans="7:7" x14ac:dyDescent="0.3">
      <c r="G11579" s="48">
        <f t="shared" si="289"/>
        <v>18237.878476084501</v>
      </c>
    </row>
    <row r="11580" spans="7:7" x14ac:dyDescent="0.3">
      <c r="G11580" s="48">
        <f t="shared" si="289"/>
        <v>18237.878476084501</v>
      </c>
    </row>
    <row r="11581" spans="7:7" x14ac:dyDescent="0.3">
      <c r="G11581" s="48">
        <f t="shared" si="289"/>
        <v>18237.878476084501</v>
      </c>
    </row>
    <row r="11582" spans="7:7" x14ac:dyDescent="0.3">
      <c r="G11582" s="48">
        <f t="shared" si="289"/>
        <v>18237.878476084501</v>
      </c>
    </row>
    <row r="11583" spans="7:7" x14ac:dyDescent="0.3">
      <c r="G11583" s="48">
        <f t="shared" si="289"/>
        <v>18237.878476084501</v>
      </c>
    </row>
    <row r="11584" spans="7:7" x14ac:dyDescent="0.3">
      <c r="G11584" s="48">
        <f t="shared" si="289"/>
        <v>18237.878476084501</v>
      </c>
    </row>
    <row r="11585" spans="7:7" x14ac:dyDescent="0.3">
      <c r="G11585" s="48">
        <f t="shared" si="289"/>
        <v>18237.878476084501</v>
      </c>
    </row>
    <row r="11586" spans="7:7" x14ac:dyDescent="0.3">
      <c r="G11586" s="48">
        <f t="shared" si="289"/>
        <v>18237.878476084501</v>
      </c>
    </row>
    <row r="11587" spans="7:7" x14ac:dyDescent="0.3">
      <c r="G11587" s="48">
        <f t="shared" si="289"/>
        <v>18237.878476084501</v>
      </c>
    </row>
    <row r="11588" spans="7:7" x14ac:dyDescent="0.3">
      <c r="G11588" s="48">
        <f t="shared" si="289"/>
        <v>18237.878476084501</v>
      </c>
    </row>
    <row r="11589" spans="7:7" x14ac:dyDescent="0.3">
      <c r="G11589" s="48">
        <f t="shared" si="289"/>
        <v>18237.878476084501</v>
      </c>
    </row>
    <row r="11590" spans="7:7" x14ac:dyDescent="0.3">
      <c r="G11590" s="48">
        <f t="shared" si="289"/>
        <v>18237.878476084501</v>
      </c>
    </row>
    <row r="11591" spans="7:7" x14ac:dyDescent="0.3">
      <c r="G11591" s="48">
        <f t="shared" si="289"/>
        <v>18237.878476084501</v>
      </c>
    </row>
    <row r="11592" spans="7:7" x14ac:dyDescent="0.3">
      <c r="G11592" s="48">
        <f t="shared" si="289"/>
        <v>18237.878476084501</v>
      </c>
    </row>
    <row r="11593" spans="7:7" x14ac:dyDescent="0.3">
      <c r="G11593" s="48">
        <f t="shared" si="289"/>
        <v>18237.878476084501</v>
      </c>
    </row>
    <row r="11594" spans="7:7" x14ac:dyDescent="0.3">
      <c r="G11594" s="48">
        <f t="shared" si="289"/>
        <v>18237.878476084501</v>
      </c>
    </row>
    <row r="11595" spans="7:7" x14ac:dyDescent="0.3">
      <c r="G11595" s="48">
        <f t="shared" si="289"/>
        <v>18237.878476084501</v>
      </c>
    </row>
    <row r="11596" spans="7:7" x14ac:dyDescent="0.3">
      <c r="G11596" s="48">
        <f t="shared" si="289"/>
        <v>18237.878476084501</v>
      </c>
    </row>
    <row r="11597" spans="7:7" x14ac:dyDescent="0.3">
      <c r="G11597" s="48">
        <f t="shared" si="289"/>
        <v>18237.878476084501</v>
      </c>
    </row>
    <row r="11598" spans="7:7" x14ac:dyDescent="0.3">
      <c r="G11598" s="48">
        <f t="shared" si="289"/>
        <v>18237.878476084501</v>
      </c>
    </row>
    <row r="11599" spans="7:7" x14ac:dyDescent="0.3">
      <c r="G11599" s="48">
        <f t="shared" si="289"/>
        <v>18237.878476084501</v>
      </c>
    </row>
    <row r="11600" spans="7:7" x14ac:dyDescent="0.3">
      <c r="G11600" s="48">
        <f t="shared" si="289"/>
        <v>18237.878476084501</v>
      </c>
    </row>
    <row r="11601" spans="7:7" x14ac:dyDescent="0.3">
      <c r="G11601" s="48">
        <f t="shared" si="289"/>
        <v>18237.878476084501</v>
      </c>
    </row>
    <row r="11602" spans="7:7" x14ac:dyDescent="0.3">
      <c r="G11602" s="48">
        <f t="shared" si="289"/>
        <v>18237.878476084501</v>
      </c>
    </row>
    <row r="11603" spans="7:7" x14ac:dyDescent="0.3">
      <c r="G11603" s="48">
        <f t="shared" si="289"/>
        <v>18237.878476084501</v>
      </c>
    </row>
    <row r="11604" spans="7:7" x14ac:dyDescent="0.3">
      <c r="G11604" s="48">
        <f t="shared" si="289"/>
        <v>18237.878476084501</v>
      </c>
    </row>
    <row r="11605" spans="7:7" x14ac:dyDescent="0.3">
      <c r="G11605" s="48">
        <f t="shared" si="289"/>
        <v>18237.878476084501</v>
      </c>
    </row>
    <row r="11606" spans="7:7" x14ac:dyDescent="0.3">
      <c r="G11606" s="48">
        <f t="shared" si="289"/>
        <v>18237.878476084501</v>
      </c>
    </row>
    <row r="11607" spans="7:7" x14ac:dyDescent="0.3">
      <c r="G11607" s="48">
        <f t="shared" si="289"/>
        <v>18237.878476084501</v>
      </c>
    </row>
    <row r="11608" spans="7:7" x14ac:dyDescent="0.3">
      <c r="G11608" s="48">
        <f t="shared" si="289"/>
        <v>18237.878476084501</v>
      </c>
    </row>
    <row r="11609" spans="7:7" x14ac:dyDescent="0.3">
      <c r="G11609" s="48">
        <f t="shared" si="289"/>
        <v>18237.878476084501</v>
      </c>
    </row>
    <row r="11610" spans="7:7" x14ac:dyDescent="0.3">
      <c r="G11610" s="48">
        <f t="shared" si="289"/>
        <v>18237.878476084501</v>
      </c>
    </row>
    <row r="11611" spans="7:7" x14ac:dyDescent="0.3">
      <c r="G11611" s="48">
        <f t="shared" si="289"/>
        <v>18237.878476084501</v>
      </c>
    </row>
    <row r="11612" spans="7:7" x14ac:dyDescent="0.3">
      <c r="G11612" s="48">
        <f t="shared" si="289"/>
        <v>18237.878476084501</v>
      </c>
    </row>
    <row r="11613" spans="7:7" x14ac:dyDescent="0.3">
      <c r="G11613" s="48">
        <f t="shared" si="289"/>
        <v>18237.878476084501</v>
      </c>
    </row>
    <row r="11614" spans="7:7" x14ac:dyDescent="0.3">
      <c r="G11614" s="48">
        <f t="shared" si="289"/>
        <v>18237.878476084501</v>
      </c>
    </row>
    <row r="11615" spans="7:7" x14ac:dyDescent="0.3">
      <c r="G11615" s="48">
        <f t="shared" si="289"/>
        <v>18237.878476084501</v>
      </c>
    </row>
    <row r="11616" spans="7:7" x14ac:dyDescent="0.3">
      <c r="G11616" s="48">
        <f t="shared" si="289"/>
        <v>18237.878476084501</v>
      </c>
    </row>
    <row r="11617" spans="7:7" x14ac:dyDescent="0.3">
      <c r="G11617" s="48">
        <f t="shared" si="289"/>
        <v>18237.878476084501</v>
      </c>
    </row>
    <row r="11618" spans="7:7" x14ac:dyDescent="0.3">
      <c r="G11618" s="48">
        <f t="shared" si="289"/>
        <v>18237.878476084501</v>
      </c>
    </row>
    <row r="11619" spans="7:7" x14ac:dyDescent="0.3">
      <c r="G11619" s="48">
        <f t="shared" si="289"/>
        <v>18237.878476084501</v>
      </c>
    </row>
    <row r="11620" spans="7:7" x14ac:dyDescent="0.3">
      <c r="G11620" s="48">
        <f t="shared" si="289"/>
        <v>18237.878476084501</v>
      </c>
    </row>
    <row r="11621" spans="7:7" x14ac:dyDescent="0.3">
      <c r="G11621" s="48">
        <f t="shared" si="289"/>
        <v>18237.878476084501</v>
      </c>
    </row>
    <row r="11622" spans="7:7" x14ac:dyDescent="0.3">
      <c r="G11622" s="48">
        <f t="shared" si="289"/>
        <v>18237.878476084501</v>
      </c>
    </row>
    <row r="11623" spans="7:7" x14ac:dyDescent="0.3">
      <c r="G11623" s="48">
        <f t="shared" si="289"/>
        <v>18237.878476084501</v>
      </c>
    </row>
    <row r="11624" spans="7:7" x14ac:dyDescent="0.3">
      <c r="G11624" s="48">
        <f t="shared" si="289"/>
        <v>18237.878476084501</v>
      </c>
    </row>
    <row r="11625" spans="7:7" x14ac:dyDescent="0.3">
      <c r="G11625" s="48">
        <f t="shared" si="289"/>
        <v>18237.878476084501</v>
      </c>
    </row>
    <row r="11626" spans="7:7" x14ac:dyDescent="0.3">
      <c r="G11626" s="48">
        <f t="shared" si="289"/>
        <v>18237.878476084501</v>
      </c>
    </row>
    <row r="11627" spans="7:7" x14ac:dyDescent="0.3">
      <c r="G11627" s="48">
        <f t="shared" si="289"/>
        <v>18237.878476084501</v>
      </c>
    </row>
    <row r="11628" spans="7:7" x14ac:dyDescent="0.3">
      <c r="G11628" s="48">
        <f t="shared" si="289"/>
        <v>18237.878476084501</v>
      </c>
    </row>
    <row r="11629" spans="7:7" x14ac:dyDescent="0.3">
      <c r="G11629" s="48">
        <f t="shared" si="289"/>
        <v>18237.878476084501</v>
      </c>
    </row>
    <row r="11630" spans="7:7" x14ac:dyDescent="0.3">
      <c r="G11630" s="48">
        <f t="shared" si="289"/>
        <v>18237.878476084501</v>
      </c>
    </row>
    <row r="11631" spans="7:7" x14ac:dyDescent="0.3">
      <c r="G11631" s="48">
        <f t="shared" si="289"/>
        <v>18237.878476084501</v>
      </c>
    </row>
    <row r="11632" spans="7:7" x14ac:dyDescent="0.3">
      <c r="G11632" s="48">
        <f t="shared" si="289"/>
        <v>18237.878476084501</v>
      </c>
    </row>
    <row r="11633" spans="7:7" x14ac:dyDescent="0.3">
      <c r="G11633" s="48">
        <f t="shared" si="289"/>
        <v>18237.878476084501</v>
      </c>
    </row>
    <row r="11634" spans="7:7" x14ac:dyDescent="0.3">
      <c r="G11634" s="48">
        <f t="shared" si="289"/>
        <v>18237.878476084501</v>
      </c>
    </row>
    <row r="11635" spans="7:7" x14ac:dyDescent="0.3">
      <c r="G11635" s="48">
        <f t="shared" si="289"/>
        <v>18237.878476084501</v>
      </c>
    </row>
    <row r="11636" spans="7:7" x14ac:dyDescent="0.3">
      <c r="G11636" s="48">
        <f t="shared" si="289"/>
        <v>18237.878476084501</v>
      </c>
    </row>
    <row r="11637" spans="7:7" x14ac:dyDescent="0.3">
      <c r="G11637" s="48">
        <f t="shared" ref="G11637:G11674" si="290">G11636+F11637-E11637</f>
        <v>18237.878476084501</v>
      </c>
    </row>
    <row r="11638" spans="7:7" x14ac:dyDescent="0.3">
      <c r="G11638" s="48">
        <f t="shared" si="290"/>
        <v>18237.878476084501</v>
      </c>
    </row>
    <row r="11639" spans="7:7" x14ac:dyDescent="0.3">
      <c r="G11639" s="48">
        <f t="shared" si="290"/>
        <v>18237.878476084501</v>
      </c>
    </row>
    <row r="11640" spans="7:7" x14ac:dyDescent="0.3">
      <c r="G11640" s="48">
        <f t="shared" si="290"/>
        <v>18237.878476084501</v>
      </c>
    </row>
    <row r="11641" spans="7:7" x14ac:dyDescent="0.3">
      <c r="G11641" s="48">
        <f t="shared" si="290"/>
        <v>18237.878476084501</v>
      </c>
    </row>
    <row r="11642" spans="7:7" x14ac:dyDescent="0.3">
      <c r="G11642" s="48">
        <f t="shared" si="290"/>
        <v>18237.878476084501</v>
      </c>
    </row>
    <row r="11643" spans="7:7" x14ac:dyDescent="0.3">
      <c r="G11643" s="48">
        <f t="shared" si="290"/>
        <v>18237.878476084501</v>
      </c>
    </row>
    <row r="11644" spans="7:7" x14ac:dyDescent="0.3">
      <c r="G11644" s="48">
        <f t="shared" si="290"/>
        <v>18237.878476084501</v>
      </c>
    </row>
    <row r="11645" spans="7:7" x14ac:dyDescent="0.3">
      <c r="G11645" s="48">
        <f t="shared" si="290"/>
        <v>18237.878476084501</v>
      </c>
    </row>
    <row r="11646" spans="7:7" x14ac:dyDescent="0.3">
      <c r="G11646" s="48">
        <f t="shared" si="290"/>
        <v>18237.878476084501</v>
      </c>
    </row>
    <row r="11647" spans="7:7" x14ac:dyDescent="0.3">
      <c r="G11647" s="48">
        <f t="shared" si="290"/>
        <v>18237.878476084501</v>
      </c>
    </row>
    <row r="11648" spans="7:7" x14ac:dyDescent="0.3">
      <c r="G11648" s="48">
        <f t="shared" si="290"/>
        <v>18237.878476084501</v>
      </c>
    </row>
    <row r="11649" spans="7:7" x14ac:dyDescent="0.3">
      <c r="G11649" s="48">
        <f t="shared" si="290"/>
        <v>18237.878476084501</v>
      </c>
    </row>
    <row r="11650" spans="7:7" x14ac:dyDescent="0.3">
      <c r="G11650" s="48">
        <f t="shared" si="290"/>
        <v>18237.878476084501</v>
      </c>
    </row>
    <row r="11651" spans="7:7" x14ac:dyDescent="0.3">
      <c r="G11651" s="48">
        <f t="shared" si="290"/>
        <v>18237.878476084501</v>
      </c>
    </row>
    <row r="11652" spans="7:7" x14ac:dyDescent="0.3">
      <c r="G11652" s="48">
        <f t="shared" si="290"/>
        <v>18237.878476084501</v>
      </c>
    </row>
    <row r="11653" spans="7:7" x14ac:dyDescent="0.3">
      <c r="G11653" s="48">
        <f t="shared" si="290"/>
        <v>18237.878476084501</v>
      </c>
    </row>
    <row r="11654" spans="7:7" x14ac:dyDescent="0.3">
      <c r="G11654" s="48">
        <f t="shared" si="290"/>
        <v>18237.878476084501</v>
      </c>
    </row>
    <row r="11655" spans="7:7" x14ac:dyDescent="0.3">
      <c r="G11655" s="48">
        <f t="shared" si="290"/>
        <v>18237.878476084501</v>
      </c>
    </row>
    <row r="11656" spans="7:7" x14ac:dyDescent="0.3">
      <c r="G11656" s="48">
        <f t="shared" si="290"/>
        <v>18237.878476084501</v>
      </c>
    </row>
    <row r="11657" spans="7:7" x14ac:dyDescent="0.3">
      <c r="G11657" s="48">
        <f t="shared" si="290"/>
        <v>18237.878476084501</v>
      </c>
    </row>
    <row r="11658" spans="7:7" x14ac:dyDescent="0.3">
      <c r="G11658" s="48">
        <f t="shared" si="290"/>
        <v>18237.878476084501</v>
      </c>
    </row>
    <row r="11659" spans="7:7" x14ac:dyDescent="0.3">
      <c r="G11659" s="48">
        <f t="shared" si="290"/>
        <v>18237.878476084501</v>
      </c>
    </row>
    <row r="11660" spans="7:7" x14ac:dyDescent="0.3">
      <c r="G11660" s="48">
        <f t="shared" si="290"/>
        <v>18237.878476084501</v>
      </c>
    </row>
    <row r="11661" spans="7:7" x14ac:dyDescent="0.3">
      <c r="G11661" s="48">
        <f t="shared" si="290"/>
        <v>18237.878476084501</v>
      </c>
    </row>
    <row r="11662" spans="7:7" x14ac:dyDescent="0.3">
      <c r="G11662" s="48">
        <f t="shared" si="290"/>
        <v>18237.878476084501</v>
      </c>
    </row>
    <row r="11663" spans="7:7" x14ac:dyDescent="0.3">
      <c r="G11663" s="48">
        <f t="shared" si="290"/>
        <v>18237.878476084501</v>
      </c>
    </row>
    <row r="11664" spans="7:7" x14ac:dyDescent="0.3">
      <c r="G11664" s="48">
        <f t="shared" si="290"/>
        <v>18237.878476084501</v>
      </c>
    </row>
    <row r="11665" spans="4:7" x14ac:dyDescent="0.3">
      <c r="G11665" s="48">
        <f t="shared" si="290"/>
        <v>18237.878476084501</v>
      </c>
    </row>
    <row r="11666" spans="4:7" x14ac:dyDescent="0.3">
      <c r="G11666" s="48">
        <f t="shared" si="290"/>
        <v>18237.878476084501</v>
      </c>
    </row>
    <row r="11667" spans="4:7" x14ac:dyDescent="0.3">
      <c r="G11667" s="48">
        <f t="shared" si="290"/>
        <v>18237.878476084501</v>
      </c>
    </row>
    <row r="11668" spans="4:7" x14ac:dyDescent="0.3">
      <c r="G11668" s="48">
        <f t="shared" si="290"/>
        <v>18237.878476084501</v>
      </c>
    </row>
    <row r="11669" spans="4:7" x14ac:dyDescent="0.3">
      <c r="G11669" s="48">
        <f t="shared" si="290"/>
        <v>18237.878476084501</v>
      </c>
    </row>
    <row r="11670" spans="4:7" x14ac:dyDescent="0.3">
      <c r="G11670" s="48">
        <f t="shared" si="290"/>
        <v>18237.878476084501</v>
      </c>
    </row>
    <row r="11671" spans="4:7" x14ac:dyDescent="0.3">
      <c r="G11671" s="48">
        <f t="shared" si="290"/>
        <v>18237.878476084501</v>
      </c>
    </row>
    <row r="11672" spans="4:7" x14ac:dyDescent="0.3">
      <c r="G11672" s="48">
        <f t="shared" si="290"/>
        <v>18237.878476084501</v>
      </c>
    </row>
    <row r="11673" spans="4:7" x14ac:dyDescent="0.3">
      <c r="D11673" s="5" t="s">
        <v>14898</v>
      </c>
      <c r="G11673" s="48">
        <f t="shared" si="290"/>
        <v>18237.878476084501</v>
      </c>
    </row>
    <row r="11674" spans="4:7" x14ac:dyDescent="0.3">
      <c r="G11674" s="48">
        <f t="shared" si="290"/>
        <v>18237.878476084501</v>
      </c>
    </row>
  </sheetData>
  <sheetProtection formatColumns="0" formatRows="0" insertColumns="0" insertRows="0" insertHyperlinks="0" deleteColumns="0" deleteRows="0" sort="0" autoFilter="0" pivotTables="0"/>
  <autoFilter ref="A1:O1167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52" activePane="bottomLeft" state="frozen"/>
      <selection activeCell="D6707" sqref="D6707"/>
      <selection pane="bottomLeft" activeCell="D1469" sqref="D1469"/>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14878</v>
      </c>
      <c r="D1429" s="65">
        <v>2000</v>
      </c>
      <c r="E1429" s="65"/>
      <c r="F1429" s="46">
        <f t="shared" si="32"/>
        <v>1175801</v>
      </c>
      <c r="G1429" s="388" t="s">
        <v>9567</v>
      </c>
    </row>
    <row r="1430" spans="1:7" x14ac:dyDescent="0.3">
      <c r="A1430" s="54">
        <v>45598</v>
      </c>
      <c r="C1430" s="5" t="s">
        <v>14879</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14947</v>
      </c>
      <c r="D1433" s="65">
        <v>50000</v>
      </c>
      <c r="E1433" s="65"/>
      <c r="F1433" s="46">
        <f t="shared" si="32"/>
        <v>1126501</v>
      </c>
      <c r="G1433" s="388" t="s">
        <v>9567</v>
      </c>
    </row>
    <row r="1434" spans="1:7" x14ac:dyDescent="0.3">
      <c r="A1434" s="54">
        <v>45604</v>
      </c>
      <c r="C1434" s="44" t="s">
        <v>14948</v>
      </c>
      <c r="D1434" s="65">
        <v>5000</v>
      </c>
      <c r="E1434" s="65"/>
      <c r="F1434" s="46">
        <f t="shared" si="32"/>
        <v>1121501</v>
      </c>
      <c r="G1434" s="388" t="s">
        <v>9567</v>
      </c>
    </row>
    <row r="1435" spans="1:7" x14ac:dyDescent="0.3">
      <c r="A1435" s="54">
        <v>45604</v>
      </c>
      <c r="C1435" s="5" t="s">
        <v>14949</v>
      </c>
      <c r="D1435" s="65">
        <v>8600</v>
      </c>
      <c r="E1435" s="65"/>
      <c r="F1435" s="46">
        <f t="shared" si="32"/>
        <v>1112901</v>
      </c>
      <c r="G1435" s="388" t="s">
        <v>9567</v>
      </c>
    </row>
    <row r="1436" spans="1:7" x14ac:dyDescent="0.3">
      <c r="A1436" s="54">
        <v>45604</v>
      </c>
      <c r="C1436" s="5" t="s">
        <v>14950</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14958</v>
      </c>
      <c r="D1438" s="65">
        <v>10000</v>
      </c>
      <c r="E1438" s="65"/>
      <c r="F1438" s="46">
        <f t="shared" si="32"/>
        <v>1105801</v>
      </c>
      <c r="G1438" s="388" t="s">
        <v>9567</v>
      </c>
    </row>
    <row r="1439" spans="1:7" x14ac:dyDescent="0.3">
      <c r="A1439" s="54">
        <v>45607</v>
      </c>
      <c r="C1439" s="5" t="s">
        <v>14959</v>
      </c>
      <c r="D1439" s="65">
        <v>7500</v>
      </c>
      <c r="E1439" s="65"/>
      <c r="F1439" s="46">
        <f t="shared" si="32"/>
        <v>1098301</v>
      </c>
      <c r="G1439" s="388" t="s">
        <v>9567</v>
      </c>
    </row>
    <row r="1440" spans="1:7" x14ac:dyDescent="0.3">
      <c r="A1440" s="54">
        <v>45607</v>
      </c>
      <c r="C1440" s="5" t="s">
        <v>14960</v>
      </c>
      <c r="D1440" s="65">
        <v>9200</v>
      </c>
      <c r="E1440" s="65"/>
      <c r="F1440" s="46">
        <f t="shared" si="32"/>
        <v>1089101</v>
      </c>
      <c r="G1440" s="388" t="s">
        <v>9567</v>
      </c>
    </row>
    <row r="1441" spans="1:7" x14ac:dyDescent="0.3">
      <c r="A1441" s="54">
        <v>45607</v>
      </c>
      <c r="C1441" s="5" t="s">
        <v>14961</v>
      </c>
      <c r="D1441" s="65">
        <v>7500</v>
      </c>
      <c r="E1441" s="65"/>
      <c r="F1441" s="46">
        <f t="shared" si="32"/>
        <v>1081601</v>
      </c>
      <c r="G1441" s="388" t="s">
        <v>9567</v>
      </c>
    </row>
    <row r="1442" spans="1:7" x14ac:dyDescent="0.3">
      <c r="A1442" s="54">
        <v>45607</v>
      </c>
      <c r="C1442" s="5" t="s">
        <v>14962</v>
      </c>
      <c r="D1442" s="65">
        <v>5000</v>
      </c>
      <c r="E1442" s="65"/>
      <c r="F1442" s="46">
        <f t="shared" si="32"/>
        <v>1076601</v>
      </c>
      <c r="G1442" s="388" t="s">
        <v>9567</v>
      </c>
    </row>
    <row r="1443" spans="1:7" x14ac:dyDescent="0.3">
      <c r="A1443" s="54">
        <v>45607</v>
      </c>
      <c r="C1443" s="5" t="s">
        <v>14963</v>
      </c>
      <c r="D1443" s="65">
        <v>12000</v>
      </c>
      <c r="E1443" s="65"/>
      <c r="F1443" s="46">
        <f t="shared" si="32"/>
        <v>1064601</v>
      </c>
      <c r="G1443" s="388" t="s">
        <v>9567</v>
      </c>
    </row>
    <row r="1444" spans="1:7" x14ac:dyDescent="0.3">
      <c r="A1444" s="54">
        <v>45608</v>
      </c>
      <c r="C1444" s="5" t="s">
        <v>14979</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15045</v>
      </c>
      <c r="D1448" s="65">
        <v>10000</v>
      </c>
      <c r="E1448" s="65"/>
      <c r="F1448" s="46">
        <f t="shared" si="32"/>
        <v>1140127</v>
      </c>
      <c r="G1448" s="388" t="s">
        <v>9567</v>
      </c>
    </row>
    <row r="1449" spans="1:7" x14ac:dyDescent="0.3">
      <c r="A1449" s="54">
        <v>45617</v>
      </c>
      <c r="C1449" s="5" t="s">
        <v>15046</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15047</v>
      </c>
      <c r="D1451" s="65">
        <v>5100</v>
      </c>
      <c r="E1451" s="65"/>
      <c r="F1451" s="46">
        <f t="shared" si="32"/>
        <v>1126627</v>
      </c>
      <c r="G1451" s="388" t="s">
        <v>9567</v>
      </c>
    </row>
    <row r="1452" spans="1:7" x14ac:dyDescent="0.3">
      <c r="A1452" s="54">
        <v>45619</v>
      </c>
      <c r="C1452" s="5" t="s">
        <v>15057</v>
      </c>
      <c r="D1452" s="65"/>
      <c r="E1452" s="65">
        <v>20000</v>
      </c>
      <c r="F1452" s="46">
        <f t="shared" si="32"/>
        <v>1146627</v>
      </c>
      <c r="G1452" s="388" t="s">
        <v>9567</v>
      </c>
    </row>
    <row r="1453" spans="1:7" x14ac:dyDescent="0.3">
      <c r="A1453" s="54">
        <v>45619</v>
      </c>
      <c r="C1453" s="5" t="s">
        <v>15058</v>
      </c>
      <c r="D1453" s="65">
        <v>3000</v>
      </c>
      <c r="E1453" s="65"/>
      <c r="F1453" s="46">
        <f t="shared" si="32"/>
        <v>1143627</v>
      </c>
      <c r="G1453" s="388" t="s">
        <v>9567</v>
      </c>
    </row>
    <row r="1454" spans="1:7" x14ac:dyDescent="0.3">
      <c r="A1454" s="54">
        <v>45619</v>
      </c>
      <c r="C1454" s="5" t="s">
        <v>15045</v>
      </c>
      <c r="D1454" s="65">
        <v>10000</v>
      </c>
      <c r="E1454" s="65"/>
      <c r="F1454" s="46">
        <f t="shared" si="32"/>
        <v>1133627</v>
      </c>
      <c r="G1454" s="388" t="s">
        <v>9567</v>
      </c>
    </row>
    <row r="1455" spans="1:7" x14ac:dyDescent="0.3">
      <c r="A1455" s="54">
        <v>45624</v>
      </c>
      <c r="C1455" s="5" t="s">
        <v>15088</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14364</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15058</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15165</v>
      </c>
      <c r="D1464" s="65">
        <v>50000</v>
      </c>
      <c r="E1464" s="65"/>
      <c r="F1464" s="46">
        <f t="shared" si="32"/>
        <v>1196287</v>
      </c>
      <c r="G1464" s="388" t="s">
        <v>9567</v>
      </c>
    </row>
    <row r="1465" spans="1:7" x14ac:dyDescent="0.3">
      <c r="A1465" s="54">
        <v>45632</v>
      </c>
      <c r="C1465" s="44" t="s">
        <v>15166</v>
      </c>
      <c r="D1465" s="65">
        <v>5000</v>
      </c>
      <c r="E1465" s="65"/>
      <c r="F1465" s="46">
        <f t="shared" si="32"/>
        <v>1191287</v>
      </c>
      <c r="G1465" s="388" t="s">
        <v>9567</v>
      </c>
    </row>
    <row r="1466" spans="1:7" x14ac:dyDescent="0.3">
      <c r="A1466" s="54">
        <v>45635</v>
      </c>
      <c r="C1466" s="5" t="s">
        <v>15169</v>
      </c>
      <c r="D1466" s="65">
        <v>50000</v>
      </c>
      <c r="E1466" s="65"/>
      <c r="F1466" s="46">
        <f t="shared" si="32"/>
        <v>1141287</v>
      </c>
      <c r="G1466" s="388" t="s">
        <v>9567</v>
      </c>
    </row>
    <row r="1467" spans="1:7" x14ac:dyDescent="0.3">
      <c r="A1467" s="54">
        <v>45637</v>
      </c>
      <c r="C1467" s="5" t="s">
        <v>11985</v>
      </c>
      <c r="D1467" s="65">
        <v>150000</v>
      </c>
      <c r="E1467" s="65"/>
      <c r="F1467" s="46">
        <f t="shared" si="32"/>
        <v>991287</v>
      </c>
      <c r="G1467" s="388" t="s">
        <v>9567</v>
      </c>
    </row>
    <row r="1468" spans="1:7" x14ac:dyDescent="0.3">
      <c r="A1468" s="54">
        <v>45637</v>
      </c>
      <c r="C1468" s="5" t="s">
        <v>15189</v>
      </c>
      <c r="D1468" s="65">
        <v>100000</v>
      </c>
      <c r="E1468" s="65"/>
      <c r="F1468" s="46">
        <f t="shared" si="32"/>
        <v>891287</v>
      </c>
      <c r="G1468" s="388" t="s">
        <v>9567</v>
      </c>
    </row>
    <row r="1469" spans="1:7" x14ac:dyDescent="0.3">
      <c r="A1469" s="54">
        <v>45639</v>
      </c>
      <c r="C1469" s="5" t="s">
        <v>15205</v>
      </c>
      <c r="D1469" s="65">
        <v>15000</v>
      </c>
      <c r="E1469" s="65"/>
      <c r="F1469" s="46">
        <f t="shared" si="32"/>
        <v>876287</v>
      </c>
      <c r="G1469" s="388" t="s">
        <v>9566</v>
      </c>
    </row>
    <row r="1470" spans="1:7" x14ac:dyDescent="0.3">
      <c r="A1470" s="54"/>
      <c r="C1470" s="5"/>
      <c r="D1470" s="65"/>
      <c r="E1470" s="65"/>
      <c r="F1470" s="46">
        <f t="shared" si="32"/>
        <v>876287</v>
      </c>
      <c r="G1470" s="388" t="s">
        <v>9566</v>
      </c>
    </row>
    <row r="1471" spans="1:7" x14ac:dyDescent="0.3">
      <c r="A1471" s="54"/>
      <c r="C1471" s="5"/>
      <c r="D1471" s="65"/>
      <c r="E1471" s="65"/>
      <c r="F1471" s="46">
        <f t="shared" si="32"/>
        <v>876287</v>
      </c>
      <c r="G1471" s="388" t="s">
        <v>9566</v>
      </c>
    </row>
    <row r="1472" spans="1:7" x14ac:dyDescent="0.3">
      <c r="A1472" s="54"/>
      <c r="C1472" s="5"/>
      <c r="D1472" s="65"/>
      <c r="E1472" s="65"/>
      <c r="F1472" s="46">
        <f t="shared" si="32"/>
        <v>876287</v>
      </c>
      <c r="G1472" s="388" t="s">
        <v>9566</v>
      </c>
    </row>
    <row r="1473" spans="1:7" x14ac:dyDescent="0.3">
      <c r="A1473" s="54"/>
      <c r="C1473" s="5"/>
      <c r="D1473" s="65"/>
      <c r="E1473" s="65"/>
      <c r="F1473" s="46">
        <f t="shared" si="32"/>
        <v>876287</v>
      </c>
      <c r="G1473" s="388" t="s">
        <v>9566</v>
      </c>
    </row>
    <row r="1474" spans="1:7" x14ac:dyDescent="0.3">
      <c r="A1474" s="54"/>
      <c r="C1474" s="5"/>
      <c r="D1474" s="65"/>
      <c r="E1474" s="65"/>
      <c r="F1474" s="46">
        <f t="shared" si="32"/>
        <v>876287</v>
      </c>
      <c r="G1474" s="388" t="s">
        <v>9566</v>
      </c>
    </row>
    <row r="1475" spans="1:7" x14ac:dyDescent="0.3">
      <c r="A1475" s="54"/>
      <c r="C1475" s="5"/>
      <c r="D1475" s="65"/>
      <c r="E1475" s="65"/>
      <c r="F1475" s="46">
        <f t="shared" si="32"/>
        <v>876287</v>
      </c>
      <c r="G1475" s="388" t="s">
        <v>9566</v>
      </c>
    </row>
    <row r="1476" spans="1:7" x14ac:dyDescent="0.3">
      <c r="A1476" s="54"/>
      <c r="C1476" s="5"/>
      <c r="D1476" s="65"/>
      <c r="E1476" s="65"/>
      <c r="F1476" s="46">
        <f t="shared" si="32"/>
        <v>876287</v>
      </c>
      <c r="G1476" s="388" t="s">
        <v>9566</v>
      </c>
    </row>
    <row r="1477" spans="1:7" x14ac:dyDescent="0.3">
      <c r="A1477" s="54"/>
      <c r="C1477" s="5"/>
      <c r="D1477" s="65"/>
      <c r="E1477" s="65"/>
      <c r="F1477" s="46">
        <f t="shared" si="32"/>
        <v>876287</v>
      </c>
      <c r="G1477" s="388" t="s">
        <v>9566</v>
      </c>
    </row>
    <row r="1478" spans="1:7" x14ac:dyDescent="0.3">
      <c r="A1478" s="54"/>
      <c r="C1478" s="5"/>
      <c r="D1478" s="65"/>
      <c r="E1478" s="65"/>
      <c r="F1478" s="46">
        <f t="shared" si="32"/>
        <v>876287</v>
      </c>
      <c r="G1478" s="388" t="s">
        <v>9566</v>
      </c>
    </row>
    <row r="1479" spans="1:7" x14ac:dyDescent="0.3">
      <c r="A1479" s="54"/>
      <c r="C1479" s="5"/>
      <c r="D1479" s="65"/>
      <c r="E1479" s="65"/>
      <c r="F1479" s="46">
        <f t="shared" si="32"/>
        <v>876287</v>
      </c>
      <c r="G1479" s="388" t="s">
        <v>9566</v>
      </c>
    </row>
    <row r="1480" spans="1:7" x14ac:dyDescent="0.3">
      <c r="A1480" s="54"/>
      <c r="C1480" s="5"/>
      <c r="D1480" s="65"/>
      <c r="E1480" s="65"/>
      <c r="F1480" s="46">
        <f t="shared" si="32"/>
        <v>876287</v>
      </c>
      <c r="G1480" s="388" t="s">
        <v>9566</v>
      </c>
    </row>
    <row r="1481" spans="1:7" x14ac:dyDescent="0.3">
      <c r="A1481" s="54"/>
      <c r="C1481" s="5"/>
      <c r="D1481" s="65"/>
      <c r="E1481" s="65"/>
      <c r="F1481" s="46">
        <f t="shared" si="32"/>
        <v>876287</v>
      </c>
      <c r="G1481" s="388" t="s">
        <v>9566</v>
      </c>
    </row>
    <row r="1482" spans="1:7" x14ac:dyDescent="0.3">
      <c r="A1482" s="54"/>
      <c r="C1482" s="5"/>
      <c r="D1482" s="65"/>
      <c r="E1482" s="65"/>
      <c r="F1482" s="46">
        <f t="shared" si="32"/>
        <v>876287</v>
      </c>
      <c r="G1482" s="388" t="s">
        <v>9566</v>
      </c>
    </row>
    <row r="1483" spans="1:7" x14ac:dyDescent="0.3">
      <c r="A1483" s="54"/>
      <c r="C1483" s="5"/>
      <c r="D1483" s="65"/>
      <c r="E1483" s="65"/>
      <c r="F1483" s="46">
        <f t="shared" si="32"/>
        <v>876287</v>
      </c>
      <c r="G1483" s="388" t="s">
        <v>9566</v>
      </c>
    </row>
    <row r="1484" spans="1:7" x14ac:dyDescent="0.3">
      <c r="A1484" s="54"/>
      <c r="C1484" s="5"/>
      <c r="D1484" s="65"/>
      <c r="E1484" s="65"/>
      <c r="F1484" s="46">
        <f t="shared" ref="F1484:F1547" si="33">F1483+E1484-D1484</f>
        <v>876287</v>
      </c>
      <c r="G1484" s="388" t="s">
        <v>9566</v>
      </c>
    </row>
    <row r="1485" spans="1:7" x14ac:dyDescent="0.3">
      <c r="A1485" s="54"/>
      <c r="C1485" s="5"/>
      <c r="D1485" s="65"/>
      <c r="E1485" s="65"/>
      <c r="F1485" s="46">
        <f t="shared" si="33"/>
        <v>876287</v>
      </c>
      <c r="G1485" s="388" t="s">
        <v>9566</v>
      </c>
    </row>
    <row r="1486" spans="1:7" x14ac:dyDescent="0.3">
      <c r="A1486" s="54"/>
      <c r="C1486" s="5"/>
      <c r="D1486" s="65"/>
      <c r="E1486" s="65"/>
      <c r="F1486" s="46">
        <f t="shared" si="33"/>
        <v>876287</v>
      </c>
      <c r="G1486" s="388" t="s">
        <v>9566</v>
      </c>
    </row>
    <row r="1487" spans="1:7" x14ac:dyDescent="0.3">
      <c r="A1487" s="54"/>
      <c r="C1487" s="5"/>
      <c r="D1487" s="65"/>
      <c r="E1487" s="65"/>
      <c r="F1487" s="46">
        <f t="shared" si="33"/>
        <v>876287</v>
      </c>
      <c r="G1487" s="388" t="s">
        <v>9566</v>
      </c>
    </row>
    <row r="1488" spans="1:7" x14ac:dyDescent="0.3">
      <c r="A1488" s="54"/>
      <c r="C1488" s="5"/>
      <c r="D1488" s="65"/>
      <c r="E1488" s="65"/>
      <c r="F1488" s="46">
        <f t="shared" si="33"/>
        <v>876287</v>
      </c>
      <c r="G1488" s="388" t="s">
        <v>9566</v>
      </c>
    </row>
    <row r="1489" spans="1:7" x14ac:dyDescent="0.3">
      <c r="A1489" s="54"/>
      <c r="C1489" s="5"/>
      <c r="D1489" s="65"/>
      <c r="E1489" s="65"/>
      <c r="F1489" s="46">
        <f t="shared" si="33"/>
        <v>876287</v>
      </c>
      <c r="G1489" s="388" t="s">
        <v>9566</v>
      </c>
    </row>
    <row r="1490" spans="1:7" x14ac:dyDescent="0.3">
      <c r="A1490" s="54"/>
      <c r="C1490" s="5"/>
      <c r="D1490" s="65"/>
      <c r="E1490" s="65"/>
      <c r="F1490" s="46">
        <f t="shared" si="33"/>
        <v>876287</v>
      </c>
      <c r="G1490" s="388" t="s">
        <v>9566</v>
      </c>
    </row>
    <row r="1491" spans="1:7" x14ac:dyDescent="0.3">
      <c r="A1491" s="54"/>
      <c r="C1491" s="5"/>
      <c r="D1491" s="65"/>
      <c r="E1491" s="65"/>
      <c r="F1491" s="46">
        <f t="shared" si="33"/>
        <v>876287</v>
      </c>
      <c r="G1491" s="388" t="s">
        <v>9566</v>
      </c>
    </row>
    <row r="1492" spans="1:7" x14ac:dyDescent="0.3">
      <c r="A1492" s="54"/>
      <c r="C1492" s="5"/>
      <c r="D1492" s="65"/>
      <c r="E1492" s="65"/>
      <c r="F1492" s="46">
        <f t="shared" si="33"/>
        <v>876287</v>
      </c>
      <c r="G1492" s="388" t="s">
        <v>9566</v>
      </c>
    </row>
    <row r="1493" spans="1:7" x14ac:dyDescent="0.3">
      <c r="A1493" s="54"/>
      <c r="C1493" s="5"/>
      <c r="D1493" s="65"/>
      <c r="E1493" s="65"/>
      <c r="F1493" s="46">
        <f t="shared" si="33"/>
        <v>876287</v>
      </c>
      <c r="G1493" s="388" t="s">
        <v>9566</v>
      </c>
    </row>
    <row r="1494" spans="1:7" x14ac:dyDescent="0.3">
      <c r="A1494" s="54"/>
      <c r="C1494" s="5"/>
      <c r="D1494" s="65"/>
      <c r="E1494" s="65"/>
      <c r="F1494" s="46">
        <f t="shared" si="33"/>
        <v>876287</v>
      </c>
      <c r="G1494" s="388" t="s">
        <v>9566</v>
      </c>
    </row>
    <row r="1495" spans="1:7" x14ac:dyDescent="0.3">
      <c r="A1495" s="54"/>
      <c r="C1495" s="5"/>
      <c r="D1495" s="65"/>
      <c r="E1495" s="65"/>
      <c r="F1495" s="46">
        <f t="shared" si="33"/>
        <v>876287</v>
      </c>
      <c r="G1495" s="388" t="s">
        <v>9566</v>
      </c>
    </row>
    <row r="1496" spans="1:7" x14ac:dyDescent="0.3">
      <c r="A1496" s="54"/>
      <c r="C1496" s="5"/>
      <c r="D1496" s="65"/>
      <c r="E1496" s="65"/>
      <c r="F1496" s="46">
        <f t="shared" si="33"/>
        <v>876287</v>
      </c>
      <c r="G1496" s="388" t="s">
        <v>9566</v>
      </c>
    </row>
    <row r="1497" spans="1:7" x14ac:dyDescent="0.3">
      <c r="A1497" s="54"/>
      <c r="C1497" s="5"/>
      <c r="D1497" s="65"/>
      <c r="E1497" s="65"/>
      <c r="F1497" s="46">
        <f t="shared" si="33"/>
        <v>876287</v>
      </c>
      <c r="G1497" s="388" t="s">
        <v>9566</v>
      </c>
    </row>
    <row r="1498" spans="1:7" x14ac:dyDescent="0.3">
      <c r="A1498" s="54"/>
      <c r="C1498" s="5"/>
      <c r="D1498" s="65"/>
      <c r="E1498" s="65"/>
      <c r="F1498" s="46">
        <f t="shared" si="33"/>
        <v>876287</v>
      </c>
      <c r="G1498" s="388" t="s">
        <v>9566</v>
      </c>
    </row>
    <row r="1499" spans="1:7" x14ac:dyDescent="0.3">
      <c r="A1499" s="54"/>
      <c r="C1499" s="5"/>
      <c r="D1499" s="65"/>
      <c r="E1499" s="65"/>
      <c r="F1499" s="46">
        <f t="shared" si="33"/>
        <v>876287</v>
      </c>
      <c r="G1499" s="388" t="s">
        <v>9566</v>
      </c>
    </row>
    <row r="1500" spans="1:7" x14ac:dyDescent="0.3">
      <c r="A1500" s="54"/>
      <c r="C1500" s="5"/>
      <c r="D1500" s="65"/>
      <c r="E1500" s="65"/>
      <c r="F1500" s="46">
        <f t="shared" si="33"/>
        <v>876287</v>
      </c>
      <c r="G1500" s="388" t="s">
        <v>9566</v>
      </c>
    </row>
    <row r="1501" spans="1:7" x14ac:dyDescent="0.3">
      <c r="A1501" s="54"/>
      <c r="C1501" s="5"/>
      <c r="D1501" s="65"/>
      <c r="E1501" s="65"/>
      <c r="F1501" s="46">
        <f t="shared" si="33"/>
        <v>876287</v>
      </c>
      <c r="G1501" s="388" t="s">
        <v>9566</v>
      </c>
    </row>
    <row r="1502" spans="1:7" x14ac:dyDescent="0.3">
      <c r="A1502" s="54"/>
      <c r="C1502" s="5"/>
      <c r="D1502" s="65"/>
      <c r="E1502" s="65"/>
      <c r="F1502" s="46">
        <f t="shared" si="33"/>
        <v>876287</v>
      </c>
      <c r="G1502" s="388" t="s">
        <v>9566</v>
      </c>
    </row>
    <row r="1503" spans="1:7" x14ac:dyDescent="0.3">
      <c r="A1503" s="54"/>
      <c r="C1503" s="5"/>
      <c r="D1503" s="65"/>
      <c r="E1503" s="65"/>
      <c r="F1503" s="46">
        <f t="shared" si="33"/>
        <v>876287</v>
      </c>
      <c r="G1503" s="388" t="s">
        <v>9566</v>
      </c>
    </row>
    <row r="1504" spans="1:7" x14ac:dyDescent="0.3">
      <c r="A1504" s="54"/>
      <c r="C1504" s="5"/>
      <c r="D1504" s="65"/>
      <c r="E1504" s="65"/>
      <c r="F1504" s="46">
        <f t="shared" si="33"/>
        <v>876287</v>
      </c>
      <c r="G1504" s="388" t="s">
        <v>9566</v>
      </c>
    </row>
    <row r="1505" spans="1:7" x14ac:dyDescent="0.3">
      <c r="A1505" s="54"/>
      <c r="C1505" s="5"/>
      <c r="D1505" s="65"/>
      <c r="E1505" s="65"/>
      <c r="F1505" s="46">
        <f t="shared" si="33"/>
        <v>876287</v>
      </c>
      <c r="G1505" s="388" t="s">
        <v>9566</v>
      </c>
    </row>
    <row r="1506" spans="1:7" x14ac:dyDescent="0.3">
      <c r="A1506" s="54"/>
      <c r="C1506" s="5"/>
      <c r="D1506" s="65"/>
      <c r="E1506" s="65"/>
      <c r="F1506" s="46">
        <f t="shared" si="33"/>
        <v>876287</v>
      </c>
      <c r="G1506" s="388" t="s">
        <v>9566</v>
      </c>
    </row>
    <row r="1507" spans="1:7" x14ac:dyDescent="0.3">
      <c r="A1507" s="54"/>
      <c r="C1507" s="5"/>
      <c r="D1507" s="65"/>
      <c r="E1507" s="65"/>
      <c r="F1507" s="46">
        <f t="shared" si="33"/>
        <v>876287</v>
      </c>
      <c r="G1507" s="388" t="s">
        <v>9566</v>
      </c>
    </row>
    <row r="1508" spans="1:7" x14ac:dyDescent="0.3">
      <c r="A1508" s="54"/>
      <c r="C1508" s="5"/>
      <c r="D1508" s="65"/>
      <c r="E1508" s="65"/>
      <c r="F1508" s="46">
        <f t="shared" si="33"/>
        <v>876287</v>
      </c>
      <c r="G1508" s="388" t="s">
        <v>9566</v>
      </c>
    </row>
    <row r="1509" spans="1:7" x14ac:dyDescent="0.3">
      <c r="A1509" s="54"/>
      <c r="C1509" s="5"/>
      <c r="D1509" s="65"/>
      <c r="E1509" s="65"/>
      <c r="F1509" s="46">
        <f t="shared" si="33"/>
        <v>876287</v>
      </c>
      <c r="G1509" s="388" t="s">
        <v>9566</v>
      </c>
    </row>
    <row r="1510" spans="1:7" x14ac:dyDescent="0.3">
      <c r="A1510" s="54"/>
      <c r="C1510" s="5"/>
      <c r="D1510" s="65"/>
      <c r="E1510" s="65"/>
      <c r="F1510" s="46">
        <f t="shared" si="33"/>
        <v>876287</v>
      </c>
      <c r="G1510" s="388" t="s">
        <v>9566</v>
      </c>
    </row>
    <row r="1511" spans="1:7" x14ac:dyDescent="0.3">
      <c r="A1511" s="54"/>
      <c r="C1511" s="5"/>
      <c r="D1511" s="65"/>
      <c r="E1511" s="65"/>
      <c r="F1511" s="46">
        <f t="shared" si="33"/>
        <v>876287</v>
      </c>
      <c r="G1511" s="388" t="s">
        <v>9566</v>
      </c>
    </row>
    <row r="1512" spans="1:7" x14ac:dyDescent="0.3">
      <c r="A1512" s="54"/>
      <c r="C1512" s="5"/>
      <c r="D1512" s="65"/>
      <c r="E1512" s="65"/>
      <c r="F1512" s="46">
        <f t="shared" si="33"/>
        <v>876287</v>
      </c>
      <c r="G1512" s="388" t="s">
        <v>9566</v>
      </c>
    </row>
    <row r="1513" spans="1:7" x14ac:dyDescent="0.3">
      <c r="A1513" s="54"/>
      <c r="C1513" s="5"/>
      <c r="D1513" s="65"/>
      <c r="E1513" s="65"/>
      <c r="F1513" s="46">
        <f t="shared" si="33"/>
        <v>876287</v>
      </c>
      <c r="G1513" s="388" t="s">
        <v>9566</v>
      </c>
    </row>
    <row r="1514" spans="1:7" x14ac:dyDescent="0.3">
      <c r="A1514" s="54"/>
      <c r="C1514" s="5"/>
      <c r="D1514" s="65"/>
      <c r="E1514" s="65"/>
      <c r="F1514" s="46">
        <f t="shared" si="33"/>
        <v>876287</v>
      </c>
      <c r="G1514" s="388" t="s">
        <v>9566</v>
      </c>
    </row>
    <row r="1515" spans="1:7" x14ac:dyDescent="0.3">
      <c r="A1515" s="54"/>
      <c r="C1515" s="5"/>
      <c r="D1515" s="65"/>
      <c r="E1515" s="65"/>
      <c r="F1515" s="46">
        <f t="shared" si="33"/>
        <v>876287</v>
      </c>
      <c r="G1515" s="388" t="s">
        <v>9566</v>
      </c>
    </row>
    <row r="1516" spans="1:7" x14ac:dyDescent="0.3">
      <c r="A1516" s="54"/>
      <c r="C1516" s="5"/>
      <c r="D1516" s="65"/>
      <c r="E1516" s="65"/>
      <c r="F1516" s="46">
        <f t="shared" si="33"/>
        <v>876287</v>
      </c>
      <c r="G1516" s="388" t="s">
        <v>9566</v>
      </c>
    </row>
    <row r="1517" spans="1:7" x14ac:dyDescent="0.3">
      <c r="A1517" s="54"/>
      <c r="C1517" s="5"/>
      <c r="D1517" s="65"/>
      <c r="E1517" s="65"/>
      <c r="F1517" s="46">
        <f t="shared" si="33"/>
        <v>876287</v>
      </c>
      <c r="G1517" s="388" t="s">
        <v>9566</v>
      </c>
    </row>
    <row r="1518" spans="1:7" x14ac:dyDescent="0.3">
      <c r="A1518" s="54"/>
      <c r="C1518" s="5"/>
      <c r="D1518" s="65"/>
      <c r="E1518" s="65"/>
      <c r="F1518" s="46">
        <f t="shared" si="33"/>
        <v>876287</v>
      </c>
      <c r="G1518" s="388" t="s">
        <v>9566</v>
      </c>
    </row>
    <row r="1519" spans="1:7" x14ac:dyDescent="0.3">
      <c r="A1519" s="54"/>
      <c r="C1519" s="5"/>
      <c r="D1519" s="65"/>
      <c r="E1519" s="65"/>
      <c r="F1519" s="46">
        <f t="shared" si="33"/>
        <v>876287</v>
      </c>
      <c r="G1519" s="388" t="s">
        <v>9566</v>
      </c>
    </row>
    <row r="1520" spans="1:7" x14ac:dyDescent="0.3">
      <c r="A1520" s="54"/>
      <c r="C1520" s="5"/>
      <c r="D1520" s="65"/>
      <c r="E1520" s="65"/>
      <c r="F1520" s="46">
        <f t="shared" si="33"/>
        <v>876287</v>
      </c>
      <c r="G1520" s="388" t="s">
        <v>9566</v>
      </c>
    </row>
    <row r="1521" spans="1:7" x14ac:dyDescent="0.3">
      <c r="A1521" s="54"/>
      <c r="C1521" s="5"/>
      <c r="D1521" s="65"/>
      <c r="E1521" s="65"/>
      <c r="F1521" s="46">
        <f t="shared" si="33"/>
        <v>876287</v>
      </c>
      <c r="G1521" s="388" t="s">
        <v>9566</v>
      </c>
    </row>
    <row r="1522" spans="1:7" x14ac:dyDescent="0.3">
      <c r="A1522" s="54"/>
      <c r="C1522" s="5"/>
      <c r="D1522" s="65"/>
      <c r="E1522" s="65"/>
      <c r="F1522" s="46">
        <f t="shared" si="33"/>
        <v>876287</v>
      </c>
      <c r="G1522" s="388" t="s">
        <v>9566</v>
      </c>
    </row>
    <row r="1523" spans="1:7" x14ac:dyDescent="0.3">
      <c r="A1523" s="54"/>
      <c r="C1523" s="5"/>
      <c r="D1523" s="65"/>
      <c r="E1523" s="65"/>
      <c r="F1523" s="46">
        <f t="shared" si="33"/>
        <v>876287</v>
      </c>
      <c r="G1523" s="388" t="s">
        <v>9566</v>
      </c>
    </row>
    <row r="1524" spans="1:7" x14ac:dyDescent="0.3">
      <c r="A1524" s="54"/>
      <c r="C1524" s="5"/>
      <c r="D1524" s="65"/>
      <c r="E1524" s="65"/>
      <c r="F1524" s="46">
        <f t="shared" si="33"/>
        <v>876287</v>
      </c>
      <c r="G1524" s="388" t="s">
        <v>9566</v>
      </c>
    </row>
    <row r="1525" spans="1:7" x14ac:dyDescent="0.3">
      <c r="A1525" s="54"/>
      <c r="C1525" s="5"/>
      <c r="D1525" s="65"/>
      <c r="E1525" s="65"/>
      <c r="F1525" s="46">
        <f t="shared" si="33"/>
        <v>876287</v>
      </c>
      <c r="G1525" s="388" t="s">
        <v>9566</v>
      </c>
    </row>
    <row r="1526" spans="1:7" x14ac:dyDescent="0.3">
      <c r="A1526" s="54"/>
      <c r="C1526" s="5"/>
      <c r="D1526" s="65"/>
      <c r="E1526" s="65"/>
      <c r="F1526" s="46">
        <f t="shared" si="33"/>
        <v>876287</v>
      </c>
      <c r="G1526" s="388" t="s">
        <v>9566</v>
      </c>
    </row>
    <row r="1527" spans="1:7" x14ac:dyDescent="0.3">
      <c r="A1527" s="54"/>
      <c r="C1527" s="5"/>
      <c r="D1527" s="65"/>
      <c r="E1527" s="65"/>
      <c r="F1527" s="46">
        <f t="shared" si="33"/>
        <v>876287</v>
      </c>
      <c r="G1527" s="388" t="s">
        <v>9566</v>
      </c>
    </row>
    <row r="1528" spans="1:7" x14ac:dyDescent="0.3">
      <c r="A1528" s="54"/>
      <c r="C1528" s="5"/>
      <c r="D1528" s="65"/>
      <c r="E1528" s="65"/>
      <c r="F1528" s="46">
        <f t="shared" si="33"/>
        <v>876287</v>
      </c>
      <c r="G1528" s="388" t="s">
        <v>9566</v>
      </c>
    </row>
    <row r="1529" spans="1:7" x14ac:dyDescent="0.3">
      <c r="A1529" s="54"/>
      <c r="C1529" s="5"/>
      <c r="D1529" s="65"/>
      <c r="E1529" s="65"/>
      <c r="F1529" s="46">
        <f t="shared" si="33"/>
        <v>876287</v>
      </c>
      <c r="G1529" s="388" t="s">
        <v>9566</v>
      </c>
    </row>
    <row r="1530" spans="1:7" x14ac:dyDescent="0.3">
      <c r="A1530" s="54"/>
      <c r="C1530" s="5"/>
      <c r="D1530" s="65"/>
      <c r="E1530" s="65"/>
      <c r="F1530" s="46">
        <f t="shared" si="33"/>
        <v>876287</v>
      </c>
      <c r="G1530" s="388" t="s">
        <v>9566</v>
      </c>
    </row>
    <row r="1531" spans="1:7" x14ac:dyDescent="0.3">
      <c r="A1531" s="54"/>
      <c r="C1531" s="5"/>
      <c r="D1531" s="65"/>
      <c r="E1531" s="65"/>
      <c r="F1531" s="46">
        <f t="shared" si="33"/>
        <v>876287</v>
      </c>
      <c r="G1531" s="388" t="s">
        <v>9566</v>
      </c>
    </row>
    <row r="1532" spans="1:7" x14ac:dyDescent="0.3">
      <c r="A1532" s="54"/>
      <c r="C1532" s="5"/>
      <c r="D1532" s="65"/>
      <c r="E1532" s="65"/>
      <c r="F1532" s="46">
        <f t="shared" si="33"/>
        <v>876287</v>
      </c>
      <c r="G1532" s="388" t="s">
        <v>9566</v>
      </c>
    </row>
    <row r="1533" spans="1:7" x14ac:dyDescent="0.3">
      <c r="A1533" s="54"/>
      <c r="C1533" s="5"/>
      <c r="D1533" s="65"/>
      <c r="E1533" s="65"/>
      <c r="F1533" s="46">
        <f t="shared" si="33"/>
        <v>876287</v>
      </c>
      <c r="G1533" s="388" t="s">
        <v>9566</v>
      </c>
    </row>
    <row r="1534" spans="1:7" x14ac:dyDescent="0.3">
      <c r="A1534" s="54"/>
      <c r="C1534" s="5"/>
      <c r="D1534" s="65"/>
      <c r="E1534" s="65"/>
      <c r="F1534" s="46">
        <f t="shared" si="33"/>
        <v>876287</v>
      </c>
      <c r="G1534" s="388" t="s">
        <v>9566</v>
      </c>
    </row>
    <row r="1535" spans="1:7" x14ac:dyDescent="0.3">
      <c r="A1535" s="54"/>
      <c r="C1535" s="5"/>
      <c r="D1535" s="65"/>
      <c r="E1535" s="65"/>
      <c r="F1535" s="46">
        <f t="shared" si="33"/>
        <v>876287</v>
      </c>
      <c r="G1535" s="388" t="s">
        <v>9566</v>
      </c>
    </row>
    <row r="1536" spans="1:7" x14ac:dyDescent="0.3">
      <c r="A1536" s="54"/>
      <c r="C1536" s="5"/>
      <c r="D1536" s="65"/>
      <c r="E1536" s="65"/>
      <c r="F1536" s="46">
        <f t="shared" si="33"/>
        <v>876287</v>
      </c>
      <c r="G1536" s="388" t="s">
        <v>9566</v>
      </c>
    </row>
    <row r="1537" spans="1:7" x14ac:dyDescent="0.3">
      <c r="A1537" s="54"/>
      <c r="C1537" s="5"/>
      <c r="D1537" s="65"/>
      <c r="E1537" s="65"/>
      <c r="F1537" s="46">
        <f t="shared" si="33"/>
        <v>876287</v>
      </c>
      <c r="G1537" s="388" t="s">
        <v>9566</v>
      </c>
    </row>
    <row r="1538" spans="1:7" x14ac:dyDescent="0.3">
      <c r="A1538" s="54"/>
      <c r="C1538" s="5"/>
      <c r="D1538" s="65"/>
      <c r="E1538" s="65"/>
      <c r="F1538" s="46">
        <f t="shared" si="33"/>
        <v>876287</v>
      </c>
      <c r="G1538" s="388" t="s">
        <v>9566</v>
      </c>
    </row>
    <row r="1539" spans="1:7" x14ac:dyDescent="0.3">
      <c r="A1539" s="54"/>
      <c r="C1539" s="5"/>
      <c r="D1539" s="65"/>
      <c r="E1539" s="65"/>
      <c r="F1539" s="46">
        <f t="shared" si="33"/>
        <v>876287</v>
      </c>
      <c r="G1539" s="388" t="s">
        <v>9566</v>
      </c>
    </row>
    <row r="1540" spans="1:7" x14ac:dyDescent="0.3">
      <c r="A1540" s="54"/>
      <c r="C1540" s="5"/>
      <c r="D1540" s="65"/>
      <c r="E1540" s="65"/>
      <c r="F1540" s="46">
        <f t="shared" si="33"/>
        <v>876287</v>
      </c>
      <c r="G1540" s="388" t="s">
        <v>9566</v>
      </c>
    </row>
    <row r="1541" spans="1:7" x14ac:dyDescent="0.3">
      <c r="A1541" s="54"/>
      <c r="C1541" s="5"/>
      <c r="D1541" s="65"/>
      <c r="E1541" s="65"/>
      <c r="F1541" s="46">
        <f t="shared" si="33"/>
        <v>876287</v>
      </c>
      <c r="G1541" s="388" t="s">
        <v>9566</v>
      </c>
    </row>
    <row r="1542" spans="1:7" x14ac:dyDescent="0.3">
      <c r="A1542" s="54"/>
      <c r="C1542" s="5"/>
      <c r="D1542" s="65"/>
      <c r="E1542" s="65"/>
      <c r="F1542" s="46">
        <f t="shared" si="33"/>
        <v>876287</v>
      </c>
      <c r="G1542" s="388" t="s">
        <v>9566</v>
      </c>
    </row>
    <row r="1543" spans="1:7" x14ac:dyDescent="0.3">
      <c r="A1543" s="54"/>
      <c r="C1543" s="5"/>
      <c r="D1543" s="65"/>
      <c r="E1543" s="65"/>
      <c r="F1543" s="46">
        <f t="shared" si="33"/>
        <v>876287</v>
      </c>
      <c r="G1543" s="388" t="s">
        <v>9566</v>
      </c>
    </row>
    <row r="1544" spans="1:7" x14ac:dyDescent="0.3">
      <c r="A1544" s="54"/>
      <c r="C1544" s="5"/>
      <c r="D1544" s="65"/>
      <c r="E1544" s="65"/>
      <c r="F1544" s="46">
        <f t="shared" si="33"/>
        <v>876287</v>
      </c>
      <c r="G1544" s="388" t="s">
        <v>9566</v>
      </c>
    </row>
    <row r="1545" spans="1:7" x14ac:dyDescent="0.3">
      <c r="A1545" s="54"/>
      <c r="C1545" s="5"/>
      <c r="D1545" s="65"/>
      <c r="E1545" s="65"/>
      <c r="F1545" s="46">
        <f t="shared" si="33"/>
        <v>876287</v>
      </c>
      <c r="G1545" s="388" t="s">
        <v>9566</v>
      </c>
    </row>
    <row r="1546" spans="1:7" x14ac:dyDescent="0.3">
      <c r="A1546" s="54"/>
      <c r="C1546" s="5"/>
      <c r="D1546" s="65"/>
      <c r="E1546" s="65"/>
      <c r="F1546" s="46">
        <f t="shared" si="33"/>
        <v>876287</v>
      </c>
      <c r="G1546" s="388" t="s">
        <v>9566</v>
      </c>
    </row>
    <row r="1547" spans="1:7" x14ac:dyDescent="0.3">
      <c r="A1547" s="54"/>
      <c r="C1547" s="5"/>
      <c r="D1547" s="65"/>
      <c r="E1547" s="65"/>
      <c r="F1547" s="46">
        <f t="shared" si="33"/>
        <v>876287</v>
      </c>
      <c r="G1547" s="388" t="s">
        <v>9566</v>
      </c>
    </row>
    <row r="1548" spans="1:7" x14ac:dyDescent="0.3">
      <c r="A1548" s="54"/>
      <c r="C1548" s="5"/>
      <c r="D1548" s="65"/>
      <c r="E1548" s="65"/>
      <c r="F1548" s="46">
        <f t="shared" ref="F1548:F1611" si="34">F1547+E1548-D1548</f>
        <v>876287</v>
      </c>
      <c r="G1548" s="388" t="s">
        <v>9566</v>
      </c>
    </row>
    <row r="1549" spans="1:7" x14ac:dyDescent="0.3">
      <c r="A1549" s="54"/>
      <c r="C1549" s="5"/>
      <c r="D1549" s="65"/>
      <c r="E1549" s="65"/>
      <c r="F1549" s="46">
        <f t="shared" si="34"/>
        <v>876287</v>
      </c>
      <c r="G1549" s="388" t="s">
        <v>9566</v>
      </c>
    </row>
    <row r="1550" spans="1:7" x14ac:dyDescent="0.3">
      <c r="A1550" s="54"/>
      <c r="C1550" s="5"/>
      <c r="D1550" s="65"/>
      <c r="E1550" s="65"/>
      <c r="F1550" s="46">
        <f t="shared" si="34"/>
        <v>876287</v>
      </c>
      <c r="G1550" s="388" t="s">
        <v>9566</v>
      </c>
    </row>
    <row r="1551" spans="1:7" x14ac:dyDescent="0.3">
      <c r="A1551" s="54"/>
      <c r="C1551" s="5"/>
      <c r="D1551" s="65"/>
      <c r="E1551" s="65"/>
      <c r="F1551" s="46">
        <f t="shared" si="34"/>
        <v>876287</v>
      </c>
      <c r="G1551" s="388" t="s">
        <v>9566</v>
      </c>
    </row>
    <row r="1552" spans="1:7" x14ac:dyDescent="0.3">
      <c r="A1552" s="54"/>
      <c r="C1552" s="5"/>
      <c r="D1552" s="65"/>
      <c r="E1552" s="65"/>
      <c r="F1552" s="46">
        <f t="shared" si="34"/>
        <v>876287</v>
      </c>
      <c r="G1552" s="388" t="s">
        <v>9566</v>
      </c>
    </row>
    <row r="1553" spans="1:7" x14ac:dyDescent="0.3">
      <c r="A1553" s="54"/>
      <c r="C1553" s="5"/>
      <c r="D1553" s="65"/>
      <c r="E1553" s="65"/>
      <c r="F1553" s="46">
        <f t="shared" si="34"/>
        <v>876287</v>
      </c>
      <c r="G1553" s="388" t="s">
        <v>9566</v>
      </c>
    </row>
    <row r="1554" spans="1:7" x14ac:dyDescent="0.3">
      <c r="A1554" s="54"/>
      <c r="C1554" s="5"/>
      <c r="D1554" s="65"/>
      <c r="E1554" s="65"/>
      <c r="F1554" s="46">
        <f t="shared" si="34"/>
        <v>876287</v>
      </c>
      <c r="G1554" s="388" t="s">
        <v>9566</v>
      </c>
    </row>
    <row r="1555" spans="1:7" x14ac:dyDescent="0.3">
      <c r="A1555" s="54"/>
      <c r="C1555" s="5"/>
      <c r="D1555" s="65"/>
      <c r="E1555" s="65"/>
      <c r="F1555" s="46">
        <f t="shared" si="34"/>
        <v>876287</v>
      </c>
      <c r="G1555" s="388" t="s">
        <v>9566</v>
      </c>
    </row>
    <row r="1556" spans="1:7" x14ac:dyDescent="0.3">
      <c r="A1556" s="54"/>
      <c r="C1556" s="5"/>
      <c r="D1556" s="65"/>
      <c r="E1556" s="65"/>
      <c r="F1556" s="46">
        <f t="shared" si="34"/>
        <v>876287</v>
      </c>
      <c r="G1556" s="388" t="s">
        <v>9566</v>
      </c>
    </row>
    <row r="1557" spans="1:7" x14ac:dyDescent="0.3">
      <c r="A1557" s="54"/>
      <c r="C1557" s="5"/>
      <c r="D1557" s="65"/>
      <c r="E1557" s="65"/>
      <c r="F1557" s="46">
        <f t="shared" si="34"/>
        <v>876287</v>
      </c>
      <c r="G1557" s="388" t="s">
        <v>9566</v>
      </c>
    </row>
    <row r="1558" spans="1:7" x14ac:dyDescent="0.3">
      <c r="A1558" s="54"/>
      <c r="C1558" s="5"/>
      <c r="D1558" s="65"/>
      <c r="E1558" s="65"/>
      <c r="F1558" s="46">
        <f t="shared" si="34"/>
        <v>876287</v>
      </c>
      <c r="G1558" s="388" t="s">
        <v>9566</v>
      </c>
    </row>
    <row r="1559" spans="1:7" x14ac:dyDescent="0.3">
      <c r="A1559" s="54"/>
      <c r="C1559" s="5"/>
      <c r="D1559" s="65"/>
      <c r="E1559" s="65"/>
      <c r="F1559" s="46">
        <f t="shared" si="34"/>
        <v>876287</v>
      </c>
      <c r="G1559" s="388" t="s">
        <v>9566</v>
      </c>
    </row>
    <row r="1560" spans="1:7" x14ac:dyDescent="0.3">
      <c r="A1560" s="54"/>
      <c r="C1560" s="5"/>
      <c r="D1560" s="65"/>
      <c r="E1560" s="65"/>
      <c r="F1560" s="46">
        <f t="shared" si="34"/>
        <v>876287</v>
      </c>
      <c r="G1560" s="388" t="s">
        <v>9566</v>
      </c>
    </row>
    <row r="1561" spans="1:7" x14ac:dyDescent="0.3">
      <c r="A1561" s="54"/>
      <c r="C1561" s="5"/>
      <c r="D1561" s="65"/>
      <c r="E1561" s="65"/>
      <c r="F1561" s="46">
        <f t="shared" si="34"/>
        <v>876287</v>
      </c>
      <c r="G1561" s="388" t="s">
        <v>9566</v>
      </c>
    </row>
    <row r="1562" spans="1:7" x14ac:dyDescent="0.3">
      <c r="A1562" s="54"/>
      <c r="C1562" s="5"/>
      <c r="D1562" s="65"/>
      <c r="E1562" s="65"/>
      <c r="F1562" s="46">
        <f t="shared" si="34"/>
        <v>876287</v>
      </c>
      <c r="G1562" s="388" t="s">
        <v>9566</v>
      </c>
    </row>
    <row r="1563" spans="1:7" x14ac:dyDescent="0.3">
      <c r="A1563" s="54"/>
      <c r="C1563" s="5"/>
      <c r="D1563" s="65"/>
      <c r="E1563" s="65"/>
      <c r="F1563" s="46">
        <f t="shared" si="34"/>
        <v>876287</v>
      </c>
      <c r="G1563" s="388" t="s">
        <v>9566</v>
      </c>
    </row>
    <row r="1564" spans="1:7" x14ac:dyDescent="0.3">
      <c r="A1564" s="54"/>
      <c r="C1564" s="5"/>
      <c r="D1564" s="65"/>
      <c r="E1564" s="65"/>
      <c r="F1564" s="46">
        <f t="shared" si="34"/>
        <v>876287</v>
      </c>
      <c r="G1564" s="388" t="s">
        <v>9566</v>
      </c>
    </row>
    <row r="1565" spans="1:7" x14ac:dyDescent="0.3">
      <c r="A1565" s="54"/>
      <c r="C1565" s="5"/>
      <c r="D1565" s="65"/>
      <c r="E1565" s="65"/>
      <c r="F1565" s="46">
        <f t="shared" si="34"/>
        <v>876287</v>
      </c>
      <c r="G1565" s="388" t="s">
        <v>9566</v>
      </c>
    </row>
    <row r="1566" spans="1:7" x14ac:dyDescent="0.3">
      <c r="A1566" s="54"/>
      <c r="C1566" s="5"/>
      <c r="D1566" s="65"/>
      <c r="E1566" s="65"/>
      <c r="F1566" s="46">
        <f t="shared" si="34"/>
        <v>876287</v>
      </c>
      <c r="G1566" s="388" t="s">
        <v>9566</v>
      </c>
    </row>
    <row r="1567" spans="1:7" x14ac:dyDescent="0.3">
      <c r="A1567" s="54"/>
      <c r="C1567" s="5"/>
      <c r="D1567" s="65"/>
      <c r="E1567" s="65"/>
      <c r="F1567" s="46">
        <f t="shared" si="34"/>
        <v>876287</v>
      </c>
      <c r="G1567" s="388" t="s">
        <v>9566</v>
      </c>
    </row>
    <row r="1568" spans="1:7" x14ac:dyDescent="0.3">
      <c r="A1568" s="54"/>
      <c r="C1568" s="5"/>
      <c r="D1568" s="65"/>
      <c r="E1568" s="65"/>
      <c r="F1568" s="46">
        <f t="shared" si="34"/>
        <v>876287</v>
      </c>
      <c r="G1568" s="388" t="s">
        <v>9566</v>
      </c>
    </row>
    <row r="1569" spans="1:7" x14ac:dyDescent="0.3">
      <c r="A1569" s="54"/>
      <c r="C1569" s="5"/>
      <c r="D1569" s="65"/>
      <c r="E1569" s="65"/>
      <c r="F1569" s="46">
        <f t="shared" si="34"/>
        <v>876287</v>
      </c>
      <c r="G1569" s="388" t="s">
        <v>9566</v>
      </c>
    </row>
    <row r="1570" spans="1:7" x14ac:dyDescent="0.3">
      <c r="A1570" s="54"/>
      <c r="C1570" s="5"/>
      <c r="D1570" s="65"/>
      <c r="E1570" s="65"/>
      <c r="F1570" s="46">
        <f t="shared" si="34"/>
        <v>876287</v>
      </c>
      <c r="G1570" s="388" t="s">
        <v>9566</v>
      </c>
    </row>
    <row r="1571" spans="1:7" x14ac:dyDescent="0.3">
      <c r="A1571" s="54"/>
      <c r="C1571" s="5"/>
      <c r="D1571" s="65"/>
      <c r="E1571" s="65"/>
      <c r="F1571" s="46">
        <f t="shared" si="34"/>
        <v>876287</v>
      </c>
      <c r="G1571" s="388" t="s">
        <v>9566</v>
      </c>
    </row>
    <row r="1572" spans="1:7" x14ac:dyDescent="0.3">
      <c r="A1572" s="54"/>
      <c r="C1572" s="5"/>
      <c r="D1572" s="65"/>
      <c r="E1572" s="65"/>
      <c r="F1572" s="46">
        <f t="shared" si="34"/>
        <v>876287</v>
      </c>
      <c r="G1572" s="388" t="s">
        <v>9566</v>
      </c>
    </row>
    <row r="1573" spans="1:7" x14ac:dyDescent="0.3">
      <c r="A1573" s="54"/>
      <c r="C1573" s="5"/>
      <c r="D1573" s="65"/>
      <c r="E1573" s="65"/>
      <c r="F1573" s="46">
        <f t="shared" si="34"/>
        <v>876287</v>
      </c>
      <c r="G1573" s="388" t="s">
        <v>9566</v>
      </c>
    </row>
    <row r="1574" spans="1:7" x14ac:dyDescent="0.3">
      <c r="A1574" s="54"/>
      <c r="C1574" s="5"/>
      <c r="D1574" s="65"/>
      <c r="E1574" s="65"/>
      <c r="F1574" s="46">
        <f t="shared" si="34"/>
        <v>876287</v>
      </c>
      <c r="G1574" s="388" t="s">
        <v>9566</v>
      </c>
    </row>
    <row r="1575" spans="1:7" x14ac:dyDescent="0.3">
      <c r="A1575" s="54"/>
      <c r="C1575" s="5"/>
      <c r="D1575" s="65"/>
      <c r="E1575" s="65"/>
      <c r="F1575" s="46">
        <f t="shared" si="34"/>
        <v>876287</v>
      </c>
      <c r="G1575" s="388" t="s">
        <v>9566</v>
      </c>
    </row>
    <row r="1576" spans="1:7" x14ac:dyDescent="0.3">
      <c r="A1576" s="54"/>
      <c r="C1576" s="5"/>
      <c r="D1576" s="65"/>
      <c r="E1576" s="65"/>
      <c r="F1576" s="46">
        <f t="shared" si="34"/>
        <v>876287</v>
      </c>
      <c r="G1576" s="388" t="s">
        <v>9566</v>
      </c>
    </row>
    <row r="1577" spans="1:7" x14ac:dyDescent="0.3">
      <c r="A1577" s="54"/>
      <c r="C1577" s="5"/>
      <c r="D1577" s="65"/>
      <c r="E1577" s="65"/>
      <c r="F1577" s="46">
        <f t="shared" si="34"/>
        <v>876287</v>
      </c>
      <c r="G1577" s="388" t="s">
        <v>9566</v>
      </c>
    </row>
    <row r="1578" spans="1:7" x14ac:dyDescent="0.3">
      <c r="A1578" s="54"/>
      <c r="C1578" s="5"/>
      <c r="D1578" s="65"/>
      <c r="E1578" s="65"/>
      <c r="F1578" s="46">
        <f t="shared" si="34"/>
        <v>876287</v>
      </c>
      <c r="G1578" s="388" t="s">
        <v>9566</v>
      </c>
    </row>
    <row r="1579" spans="1:7" x14ac:dyDescent="0.3">
      <c r="A1579" s="54"/>
      <c r="C1579" s="5"/>
      <c r="D1579" s="65"/>
      <c r="E1579" s="65"/>
      <c r="F1579" s="46">
        <f t="shared" si="34"/>
        <v>876287</v>
      </c>
      <c r="G1579" s="388" t="s">
        <v>9566</v>
      </c>
    </row>
    <row r="1580" spans="1:7" x14ac:dyDescent="0.3">
      <c r="A1580" s="54"/>
      <c r="C1580" s="5"/>
      <c r="D1580" s="65"/>
      <c r="E1580" s="65"/>
      <c r="F1580" s="46">
        <f t="shared" si="34"/>
        <v>876287</v>
      </c>
      <c r="G1580" s="388" t="s">
        <v>9566</v>
      </c>
    </row>
    <row r="1581" spans="1:7" x14ac:dyDescent="0.3">
      <c r="A1581" s="54"/>
      <c r="C1581" s="5"/>
      <c r="D1581" s="65"/>
      <c r="E1581" s="65"/>
      <c r="F1581" s="46">
        <f t="shared" si="34"/>
        <v>876287</v>
      </c>
      <c r="G1581" s="388" t="s">
        <v>9566</v>
      </c>
    </row>
    <row r="1582" spans="1:7" x14ac:dyDescent="0.3">
      <c r="A1582" s="54"/>
      <c r="C1582" s="5"/>
      <c r="D1582" s="65"/>
      <c r="E1582" s="65"/>
      <c r="F1582" s="46">
        <f t="shared" si="34"/>
        <v>876287</v>
      </c>
      <c r="G1582" s="388" t="s">
        <v>9566</v>
      </c>
    </row>
    <row r="1583" spans="1:7" x14ac:dyDescent="0.3">
      <c r="A1583" s="54"/>
      <c r="C1583" s="5"/>
      <c r="D1583" s="65"/>
      <c r="E1583" s="65"/>
      <c r="F1583" s="46">
        <f t="shared" si="34"/>
        <v>876287</v>
      </c>
      <c r="G1583" s="388" t="s">
        <v>9566</v>
      </c>
    </row>
    <row r="1584" spans="1:7" x14ac:dyDescent="0.3">
      <c r="A1584" s="54"/>
      <c r="C1584" s="5"/>
      <c r="D1584" s="65"/>
      <c r="E1584" s="65"/>
      <c r="F1584" s="46">
        <f t="shared" si="34"/>
        <v>876287</v>
      </c>
      <c r="G1584" s="388" t="s">
        <v>9566</v>
      </c>
    </row>
    <row r="1585" spans="1:7" x14ac:dyDescent="0.3">
      <c r="A1585" s="54"/>
      <c r="C1585" s="5"/>
      <c r="D1585" s="65"/>
      <c r="E1585" s="65"/>
      <c r="F1585" s="46">
        <f t="shared" si="34"/>
        <v>876287</v>
      </c>
      <c r="G1585" s="388" t="s">
        <v>9566</v>
      </c>
    </row>
    <row r="1586" spans="1:7" x14ac:dyDescent="0.3">
      <c r="A1586" s="54"/>
      <c r="C1586" s="5"/>
      <c r="D1586" s="65"/>
      <c r="E1586" s="65"/>
      <c r="F1586" s="46">
        <f t="shared" si="34"/>
        <v>876287</v>
      </c>
      <c r="G1586" s="388" t="s">
        <v>9566</v>
      </c>
    </row>
    <row r="1587" spans="1:7" x14ac:dyDescent="0.3">
      <c r="A1587" s="54"/>
      <c r="C1587" s="5"/>
      <c r="D1587" s="65"/>
      <c r="E1587" s="65"/>
      <c r="F1587" s="46">
        <f t="shared" si="34"/>
        <v>876287</v>
      </c>
      <c r="G1587" s="388" t="s">
        <v>9566</v>
      </c>
    </row>
    <row r="1588" spans="1:7" x14ac:dyDescent="0.3">
      <c r="A1588" s="54"/>
      <c r="C1588" s="5"/>
      <c r="D1588" s="65"/>
      <c r="E1588" s="65"/>
      <c r="F1588" s="46">
        <f t="shared" si="34"/>
        <v>876287</v>
      </c>
      <c r="G1588" s="388" t="s">
        <v>9566</v>
      </c>
    </row>
    <row r="1589" spans="1:7" x14ac:dyDescent="0.3">
      <c r="A1589" s="54"/>
      <c r="C1589" s="5"/>
      <c r="D1589" s="65"/>
      <c r="E1589" s="65"/>
      <c r="F1589" s="46">
        <f t="shared" si="34"/>
        <v>876287</v>
      </c>
      <c r="G1589" s="388" t="s">
        <v>9566</v>
      </c>
    </row>
    <row r="1590" spans="1:7" x14ac:dyDescent="0.3">
      <c r="A1590" s="54"/>
      <c r="C1590" s="5"/>
      <c r="D1590" s="65"/>
      <c r="E1590" s="65"/>
      <c r="F1590" s="46">
        <f t="shared" si="34"/>
        <v>876287</v>
      </c>
      <c r="G1590" s="388" t="s">
        <v>9566</v>
      </c>
    </row>
    <row r="1591" spans="1:7" x14ac:dyDescent="0.3">
      <c r="A1591" s="54"/>
      <c r="C1591" s="5"/>
      <c r="D1591" s="65"/>
      <c r="E1591" s="65"/>
      <c r="F1591" s="46">
        <f t="shared" si="34"/>
        <v>876287</v>
      </c>
      <c r="G1591" s="388" t="s">
        <v>9566</v>
      </c>
    </row>
    <row r="1592" spans="1:7" x14ac:dyDescent="0.3">
      <c r="A1592" s="54"/>
      <c r="C1592" s="5"/>
      <c r="D1592" s="65"/>
      <c r="E1592" s="65"/>
      <c r="F1592" s="46">
        <f t="shared" si="34"/>
        <v>876287</v>
      </c>
      <c r="G1592" s="388" t="s">
        <v>9566</v>
      </c>
    </row>
    <row r="1593" spans="1:7" x14ac:dyDescent="0.3">
      <c r="A1593" s="54"/>
      <c r="C1593" s="5"/>
      <c r="D1593" s="65"/>
      <c r="E1593" s="65"/>
      <c r="F1593" s="46">
        <f t="shared" si="34"/>
        <v>876287</v>
      </c>
      <c r="G1593" s="388" t="s">
        <v>9566</v>
      </c>
    </row>
    <row r="1594" spans="1:7" x14ac:dyDescent="0.3">
      <c r="A1594" s="54"/>
      <c r="C1594" s="5"/>
      <c r="D1594" s="65"/>
      <c r="E1594" s="65"/>
      <c r="F1594" s="46">
        <f t="shared" si="34"/>
        <v>876287</v>
      </c>
      <c r="G1594" s="388" t="s">
        <v>9566</v>
      </c>
    </row>
    <row r="1595" spans="1:7" x14ac:dyDescent="0.3">
      <c r="A1595" s="54"/>
      <c r="C1595" s="5"/>
      <c r="D1595" s="65"/>
      <c r="E1595" s="65"/>
      <c r="F1595" s="46">
        <f t="shared" si="34"/>
        <v>876287</v>
      </c>
      <c r="G1595" s="388" t="s">
        <v>9566</v>
      </c>
    </row>
    <row r="1596" spans="1:7" x14ac:dyDescent="0.3">
      <c r="A1596" s="54"/>
      <c r="C1596" s="5"/>
      <c r="D1596" s="65"/>
      <c r="E1596" s="65"/>
      <c r="F1596" s="46">
        <f t="shared" si="34"/>
        <v>876287</v>
      </c>
      <c r="G1596" s="388" t="s">
        <v>9566</v>
      </c>
    </row>
    <row r="1597" spans="1:7" x14ac:dyDescent="0.3">
      <c r="A1597" s="54"/>
      <c r="C1597" s="5"/>
      <c r="D1597" s="65"/>
      <c r="E1597" s="65"/>
      <c r="F1597" s="46">
        <f t="shared" si="34"/>
        <v>876287</v>
      </c>
      <c r="G1597" s="388" t="s">
        <v>9566</v>
      </c>
    </row>
    <row r="1598" spans="1:7" x14ac:dyDescent="0.3">
      <c r="A1598" s="54"/>
      <c r="C1598" s="5"/>
      <c r="D1598" s="65"/>
      <c r="E1598" s="65"/>
      <c r="F1598" s="46">
        <f t="shared" si="34"/>
        <v>876287</v>
      </c>
      <c r="G1598" s="388" t="s">
        <v>9566</v>
      </c>
    </row>
    <row r="1599" spans="1:7" x14ac:dyDescent="0.3">
      <c r="A1599" s="54"/>
      <c r="C1599" s="5"/>
      <c r="D1599" s="65"/>
      <c r="E1599" s="65"/>
      <c r="F1599" s="46">
        <f t="shared" si="34"/>
        <v>876287</v>
      </c>
      <c r="G1599" s="388" t="s">
        <v>9566</v>
      </c>
    </row>
    <row r="1600" spans="1:7" x14ac:dyDescent="0.3">
      <c r="A1600" s="54"/>
      <c r="C1600" s="5"/>
      <c r="D1600" s="65"/>
      <c r="E1600" s="65"/>
      <c r="F1600" s="46">
        <f t="shared" si="34"/>
        <v>876287</v>
      </c>
      <c r="G1600" s="388" t="s">
        <v>9566</v>
      </c>
    </row>
    <row r="1601" spans="1:7" x14ac:dyDescent="0.3">
      <c r="A1601" s="54"/>
      <c r="C1601" s="5"/>
      <c r="D1601" s="65"/>
      <c r="E1601" s="65"/>
      <c r="F1601" s="46">
        <f t="shared" si="34"/>
        <v>876287</v>
      </c>
      <c r="G1601" s="388" t="s">
        <v>9566</v>
      </c>
    </row>
    <row r="1602" spans="1:7" x14ac:dyDescent="0.3">
      <c r="A1602" s="54"/>
      <c r="C1602" s="5"/>
      <c r="D1602" s="65"/>
      <c r="E1602" s="65"/>
      <c r="F1602" s="46">
        <f t="shared" si="34"/>
        <v>876287</v>
      </c>
      <c r="G1602" s="388" t="s">
        <v>9566</v>
      </c>
    </row>
    <row r="1603" spans="1:7" x14ac:dyDescent="0.3">
      <c r="A1603" s="54"/>
      <c r="C1603" s="5"/>
      <c r="D1603" s="65"/>
      <c r="E1603" s="65"/>
      <c r="F1603" s="46">
        <f t="shared" si="34"/>
        <v>876287</v>
      </c>
      <c r="G1603" s="388" t="s">
        <v>9566</v>
      </c>
    </row>
    <row r="1604" spans="1:7" x14ac:dyDescent="0.3">
      <c r="A1604" s="54"/>
      <c r="C1604" s="5"/>
      <c r="D1604" s="65"/>
      <c r="E1604" s="65"/>
      <c r="F1604" s="46">
        <f t="shared" si="34"/>
        <v>876287</v>
      </c>
      <c r="G1604" s="388" t="s">
        <v>9566</v>
      </c>
    </row>
    <row r="1605" spans="1:7" x14ac:dyDescent="0.3">
      <c r="A1605" s="54"/>
      <c r="C1605" s="5"/>
      <c r="D1605" s="65"/>
      <c r="E1605" s="65"/>
      <c r="F1605" s="46">
        <f t="shared" si="34"/>
        <v>876287</v>
      </c>
      <c r="G1605" s="388" t="s">
        <v>9566</v>
      </c>
    </row>
    <row r="1606" spans="1:7" x14ac:dyDescent="0.3">
      <c r="A1606" s="54"/>
      <c r="C1606" s="5"/>
      <c r="D1606" s="65"/>
      <c r="E1606" s="65"/>
      <c r="F1606" s="46">
        <f t="shared" si="34"/>
        <v>876287</v>
      </c>
      <c r="G1606" s="388" t="s">
        <v>9566</v>
      </c>
    </row>
    <row r="1607" spans="1:7" x14ac:dyDescent="0.3">
      <c r="A1607" s="54"/>
      <c r="C1607" s="5"/>
      <c r="D1607" s="65"/>
      <c r="E1607" s="65"/>
      <c r="F1607" s="46">
        <f t="shared" si="34"/>
        <v>876287</v>
      </c>
      <c r="G1607" s="388" t="s">
        <v>9566</v>
      </c>
    </row>
    <row r="1608" spans="1:7" x14ac:dyDescent="0.3">
      <c r="A1608" s="54"/>
      <c r="C1608" s="5"/>
      <c r="D1608" s="65"/>
      <c r="E1608" s="65"/>
      <c r="F1608" s="46">
        <f t="shared" si="34"/>
        <v>876287</v>
      </c>
      <c r="G1608" s="388" t="s">
        <v>9566</v>
      </c>
    </row>
    <row r="1609" spans="1:7" x14ac:dyDescent="0.3">
      <c r="A1609" s="54"/>
      <c r="C1609" s="5"/>
      <c r="D1609" s="65"/>
      <c r="E1609" s="65"/>
      <c r="F1609" s="46">
        <f t="shared" si="34"/>
        <v>876287</v>
      </c>
      <c r="G1609" s="388" t="s">
        <v>9566</v>
      </c>
    </row>
    <row r="1610" spans="1:7" x14ac:dyDescent="0.3">
      <c r="A1610" s="54"/>
      <c r="C1610" s="5"/>
      <c r="D1610" s="65"/>
      <c r="E1610" s="65"/>
      <c r="F1610" s="46">
        <f t="shared" si="34"/>
        <v>876287</v>
      </c>
      <c r="G1610" s="388" t="s">
        <v>9566</v>
      </c>
    </row>
    <row r="1611" spans="1:7" x14ac:dyDescent="0.3">
      <c r="A1611" s="54"/>
      <c r="C1611" s="5"/>
      <c r="D1611" s="65"/>
      <c r="E1611" s="65"/>
      <c r="F1611" s="46">
        <f t="shared" si="34"/>
        <v>876287</v>
      </c>
      <c r="G1611" s="388" t="s">
        <v>9566</v>
      </c>
    </row>
    <row r="1612" spans="1:7" x14ac:dyDescent="0.3">
      <c r="A1612" s="54"/>
      <c r="C1612" s="5"/>
      <c r="D1612" s="65"/>
      <c r="E1612" s="65"/>
      <c r="F1612" s="46">
        <f t="shared" ref="F1612:F1675" si="35">F1611+E1612-D1612</f>
        <v>876287</v>
      </c>
      <c r="G1612" s="388" t="s">
        <v>9566</v>
      </c>
    </row>
    <row r="1613" spans="1:7" x14ac:dyDescent="0.3">
      <c r="A1613" s="54"/>
      <c r="C1613" s="5"/>
      <c r="D1613" s="65"/>
      <c r="E1613" s="65"/>
      <c r="F1613" s="46">
        <f t="shared" si="35"/>
        <v>876287</v>
      </c>
      <c r="G1613" s="388" t="s">
        <v>9566</v>
      </c>
    </row>
    <row r="1614" spans="1:7" x14ac:dyDescent="0.3">
      <c r="A1614" s="54"/>
      <c r="C1614" s="5"/>
      <c r="D1614" s="65"/>
      <c r="E1614" s="65"/>
      <c r="F1614" s="46">
        <f t="shared" si="35"/>
        <v>876287</v>
      </c>
      <c r="G1614" s="388" t="s">
        <v>9566</v>
      </c>
    </row>
    <row r="1615" spans="1:7" x14ac:dyDescent="0.3">
      <c r="A1615" s="54"/>
      <c r="C1615" s="5"/>
      <c r="D1615" s="65"/>
      <c r="E1615" s="65"/>
      <c r="F1615" s="46">
        <f t="shared" si="35"/>
        <v>876287</v>
      </c>
      <c r="G1615" s="388" t="s">
        <v>9566</v>
      </c>
    </row>
    <row r="1616" spans="1:7" x14ac:dyDescent="0.3">
      <c r="A1616" s="54"/>
      <c r="C1616" s="5"/>
      <c r="D1616" s="65"/>
      <c r="E1616" s="65"/>
      <c r="F1616" s="46">
        <f t="shared" si="35"/>
        <v>876287</v>
      </c>
      <c r="G1616" s="388" t="s">
        <v>9566</v>
      </c>
    </row>
    <row r="1617" spans="1:7" x14ac:dyDescent="0.3">
      <c r="A1617" s="54"/>
      <c r="C1617" s="5"/>
      <c r="D1617" s="65"/>
      <c r="E1617" s="65"/>
      <c r="F1617" s="46">
        <f t="shared" si="35"/>
        <v>876287</v>
      </c>
      <c r="G1617" s="388" t="s">
        <v>9566</v>
      </c>
    </row>
    <row r="1618" spans="1:7" x14ac:dyDescent="0.3">
      <c r="A1618" s="54"/>
      <c r="C1618" s="5"/>
      <c r="D1618" s="65"/>
      <c r="E1618" s="65"/>
      <c r="F1618" s="46">
        <f t="shared" si="35"/>
        <v>876287</v>
      </c>
      <c r="G1618" s="388" t="s">
        <v>9566</v>
      </c>
    </row>
    <row r="1619" spans="1:7" x14ac:dyDescent="0.3">
      <c r="A1619" s="54"/>
      <c r="C1619" s="5"/>
      <c r="D1619" s="65"/>
      <c r="E1619" s="65"/>
      <c r="F1619" s="46">
        <f t="shared" si="35"/>
        <v>876287</v>
      </c>
      <c r="G1619" s="388" t="s">
        <v>9566</v>
      </c>
    </row>
    <row r="1620" spans="1:7" x14ac:dyDescent="0.3">
      <c r="A1620" s="54"/>
      <c r="C1620" s="5"/>
      <c r="D1620" s="65"/>
      <c r="E1620" s="65"/>
      <c r="F1620" s="46">
        <f t="shared" si="35"/>
        <v>876287</v>
      </c>
      <c r="G1620" s="388" t="s">
        <v>9566</v>
      </c>
    </row>
    <row r="1621" spans="1:7" x14ac:dyDescent="0.3">
      <c r="A1621" s="54"/>
      <c r="C1621" s="5"/>
      <c r="D1621" s="65"/>
      <c r="E1621" s="65"/>
      <c r="F1621" s="46">
        <f t="shared" si="35"/>
        <v>876287</v>
      </c>
      <c r="G1621" s="388" t="s">
        <v>9566</v>
      </c>
    </row>
    <row r="1622" spans="1:7" x14ac:dyDescent="0.3">
      <c r="A1622" s="54"/>
      <c r="C1622" s="5"/>
      <c r="D1622" s="65"/>
      <c r="E1622" s="65"/>
      <c r="F1622" s="46">
        <f t="shared" si="35"/>
        <v>876287</v>
      </c>
      <c r="G1622" s="388" t="s">
        <v>9566</v>
      </c>
    </row>
    <row r="1623" spans="1:7" x14ac:dyDescent="0.3">
      <c r="A1623" s="54"/>
      <c r="C1623" s="5"/>
      <c r="D1623" s="65"/>
      <c r="E1623" s="65"/>
      <c r="F1623" s="46">
        <f t="shared" si="35"/>
        <v>876287</v>
      </c>
      <c r="G1623" s="388" t="s">
        <v>9566</v>
      </c>
    </row>
    <row r="1624" spans="1:7" x14ac:dyDescent="0.3">
      <c r="A1624" s="54"/>
      <c r="C1624" s="5"/>
      <c r="D1624" s="65"/>
      <c r="E1624" s="65"/>
      <c r="F1624" s="46">
        <f t="shared" si="35"/>
        <v>876287</v>
      </c>
      <c r="G1624" s="388" t="s">
        <v>9566</v>
      </c>
    </row>
    <row r="1625" spans="1:7" x14ac:dyDescent="0.3">
      <c r="A1625" s="54"/>
      <c r="C1625" s="5"/>
      <c r="D1625" s="65"/>
      <c r="E1625" s="65"/>
      <c r="F1625" s="46">
        <f t="shared" si="35"/>
        <v>876287</v>
      </c>
      <c r="G1625" s="388" t="s">
        <v>9566</v>
      </c>
    </row>
    <row r="1626" spans="1:7" x14ac:dyDescent="0.3">
      <c r="A1626" s="54"/>
      <c r="C1626" s="5"/>
      <c r="D1626" s="65"/>
      <c r="E1626" s="65"/>
      <c r="F1626" s="46">
        <f t="shared" si="35"/>
        <v>876287</v>
      </c>
      <c r="G1626" s="388" t="s">
        <v>9566</v>
      </c>
    </row>
    <row r="1627" spans="1:7" x14ac:dyDescent="0.3">
      <c r="A1627" s="54"/>
      <c r="C1627" s="5"/>
      <c r="D1627" s="65"/>
      <c r="E1627" s="65"/>
      <c r="F1627" s="46">
        <f t="shared" si="35"/>
        <v>876287</v>
      </c>
      <c r="G1627" s="388" t="s">
        <v>9566</v>
      </c>
    </row>
    <row r="1628" spans="1:7" x14ac:dyDescent="0.3">
      <c r="A1628" s="54"/>
      <c r="C1628" s="5"/>
      <c r="D1628" s="65"/>
      <c r="E1628" s="65"/>
      <c r="F1628" s="46">
        <f t="shared" si="35"/>
        <v>876287</v>
      </c>
      <c r="G1628" s="388" t="s">
        <v>9566</v>
      </c>
    </row>
    <row r="1629" spans="1:7" x14ac:dyDescent="0.3">
      <c r="A1629" s="54"/>
      <c r="C1629" s="5"/>
      <c r="D1629" s="65"/>
      <c r="E1629" s="65"/>
      <c r="F1629" s="46">
        <f t="shared" si="35"/>
        <v>876287</v>
      </c>
      <c r="G1629" s="388" t="s">
        <v>9566</v>
      </c>
    </row>
    <row r="1630" spans="1:7" x14ac:dyDescent="0.3">
      <c r="A1630" s="54"/>
      <c r="C1630" s="5"/>
      <c r="D1630" s="65"/>
      <c r="E1630" s="65"/>
      <c r="F1630" s="46">
        <f t="shared" si="35"/>
        <v>876287</v>
      </c>
      <c r="G1630" s="388" t="s">
        <v>9566</v>
      </c>
    </row>
    <row r="1631" spans="1:7" x14ac:dyDescent="0.3">
      <c r="A1631" s="54"/>
      <c r="C1631" s="5"/>
      <c r="D1631" s="65"/>
      <c r="E1631" s="65"/>
      <c r="F1631" s="46">
        <f t="shared" si="35"/>
        <v>876287</v>
      </c>
      <c r="G1631" s="388" t="s">
        <v>9566</v>
      </c>
    </row>
    <row r="1632" spans="1:7" x14ac:dyDescent="0.3">
      <c r="A1632" s="54"/>
      <c r="C1632" s="5"/>
      <c r="D1632" s="65"/>
      <c r="E1632" s="65"/>
      <c r="F1632" s="46">
        <f t="shared" si="35"/>
        <v>876287</v>
      </c>
      <c r="G1632" s="388" t="s">
        <v>9566</v>
      </c>
    </row>
    <row r="1633" spans="1:7" x14ac:dyDescent="0.3">
      <c r="A1633" s="54"/>
      <c r="C1633" s="5"/>
      <c r="D1633" s="65"/>
      <c r="E1633" s="65"/>
      <c r="F1633" s="46">
        <f t="shared" si="35"/>
        <v>876287</v>
      </c>
      <c r="G1633" s="388" t="s">
        <v>9566</v>
      </c>
    </row>
    <row r="1634" spans="1:7" x14ac:dyDescent="0.3">
      <c r="A1634" s="54"/>
      <c r="C1634" s="5"/>
      <c r="D1634" s="65"/>
      <c r="E1634" s="65"/>
      <c r="F1634" s="46">
        <f t="shared" si="35"/>
        <v>876287</v>
      </c>
      <c r="G1634" s="388" t="s">
        <v>9566</v>
      </c>
    </row>
    <row r="1635" spans="1:7" x14ac:dyDescent="0.3">
      <c r="A1635" s="54"/>
      <c r="C1635" s="5"/>
      <c r="D1635" s="65"/>
      <c r="E1635" s="65"/>
      <c r="F1635" s="46">
        <f t="shared" si="35"/>
        <v>876287</v>
      </c>
      <c r="G1635" s="388" t="s">
        <v>9566</v>
      </c>
    </row>
    <row r="1636" spans="1:7" x14ac:dyDescent="0.3">
      <c r="A1636" s="54"/>
      <c r="C1636" s="5"/>
      <c r="D1636" s="65"/>
      <c r="E1636" s="65"/>
      <c r="F1636" s="46">
        <f t="shared" si="35"/>
        <v>876287</v>
      </c>
      <c r="G1636" s="388" t="s">
        <v>9566</v>
      </c>
    </row>
    <row r="1637" spans="1:7" x14ac:dyDescent="0.3">
      <c r="A1637" s="54"/>
      <c r="C1637" s="5"/>
      <c r="D1637" s="65"/>
      <c r="E1637" s="65"/>
      <c r="F1637" s="46">
        <f t="shared" si="35"/>
        <v>876287</v>
      </c>
      <c r="G1637" s="388" t="s">
        <v>9566</v>
      </c>
    </row>
    <row r="1638" spans="1:7" x14ac:dyDescent="0.3">
      <c r="A1638" s="54"/>
      <c r="C1638" s="5"/>
      <c r="D1638" s="65"/>
      <c r="E1638" s="65"/>
      <c r="F1638" s="46">
        <f t="shared" si="35"/>
        <v>876287</v>
      </c>
      <c r="G1638" s="388" t="s">
        <v>9566</v>
      </c>
    </row>
    <row r="1639" spans="1:7" x14ac:dyDescent="0.3">
      <c r="A1639" s="54"/>
      <c r="C1639" s="5"/>
      <c r="D1639" s="65"/>
      <c r="E1639" s="65"/>
      <c r="F1639" s="46">
        <f t="shared" si="35"/>
        <v>876287</v>
      </c>
      <c r="G1639" s="388" t="s">
        <v>9566</v>
      </c>
    </row>
    <row r="1640" spans="1:7" x14ac:dyDescent="0.3">
      <c r="A1640" s="54"/>
      <c r="C1640" s="5"/>
      <c r="D1640" s="65"/>
      <c r="E1640" s="65"/>
      <c r="F1640" s="46">
        <f t="shared" si="35"/>
        <v>876287</v>
      </c>
      <c r="G1640" s="388" t="s">
        <v>9566</v>
      </c>
    </row>
    <row r="1641" spans="1:7" x14ac:dyDescent="0.3">
      <c r="A1641" s="54"/>
      <c r="C1641" s="5"/>
      <c r="D1641" s="65"/>
      <c r="E1641" s="65"/>
      <c r="F1641" s="46">
        <f t="shared" si="35"/>
        <v>876287</v>
      </c>
      <c r="G1641" s="388" t="s">
        <v>9566</v>
      </c>
    </row>
    <row r="1642" spans="1:7" x14ac:dyDescent="0.3">
      <c r="A1642" s="54"/>
      <c r="C1642" s="5"/>
      <c r="D1642" s="65"/>
      <c r="E1642" s="65"/>
      <c r="F1642" s="46">
        <f t="shared" si="35"/>
        <v>876287</v>
      </c>
      <c r="G1642" s="388" t="s">
        <v>9566</v>
      </c>
    </row>
    <row r="1643" spans="1:7" x14ac:dyDescent="0.3">
      <c r="A1643" s="54"/>
      <c r="C1643" s="5"/>
      <c r="D1643" s="65"/>
      <c r="E1643" s="65"/>
      <c r="F1643" s="46">
        <f t="shared" si="35"/>
        <v>876287</v>
      </c>
      <c r="G1643" s="388" t="s">
        <v>9566</v>
      </c>
    </row>
    <row r="1644" spans="1:7" x14ac:dyDescent="0.3">
      <c r="A1644" s="54"/>
      <c r="C1644" s="5"/>
      <c r="D1644" s="65"/>
      <c r="E1644" s="65"/>
      <c r="F1644" s="46">
        <f t="shared" si="35"/>
        <v>876287</v>
      </c>
      <c r="G1644" s="388" t="s">
        <v>9566</v>
      </c>
    </row>
    <row r="1645" spans="1:7" x14ac:dyDescent="0.3">
      <c r="A1645" s="54"/>
      <c r="C1645" s="5"/>
      <c r="D1645" s="65"/>
      <c r="E1645" s="65"/>
      <c r="F1645" s="46">
        <f t="shared" si="35"/>
        <v>876287</v>
      </c>
      <c r="G1645" s="388" t="s">
        <v>9566</v>
      </c>
    </row>
    <row r="1646" spans="1:7" x14ac:dyDescent="0.3">
      <c r="A1646" s="54"/>
      <c r="C1646" s="5"/>
      <c r="D1646" s="65"/>
      <c r="E1646" s="65"/>
      <c r="F1646" s="46">
        <f t="shared" si="35"/>
        <v>876287</v>
      </c>
      <c r="G1646" s="388" t="s">
        <v>9566</v>
      </c>
    </row>
    <row r="1647" spans="1:7" x14ac:dyDescent="0.3">
      <c r="A1647" s="54"/>
      <c r="C1647" s="5"/>
      <c r="D1647" s="65"/>
      <c r="E1647" s="65"/>
      <c r="F1647" s="46">
        <f t="shared" si="35"/>
        <v>876287</v>
      </c>
      <c r="G1647" s="388" t="s">
        <v>9566</v>
      </c>
    </row>
    <row r="1648" spans="1:7" x14ac:dyDescent="0.3">
      <c r="A1648" s="54"/>
      <c r="C1648" s="5"/>
      <c r="D1648" s="65"/>
      <c r="E1648" s="65"/>
      <c r="F1648" s="46">
        <f t="shared" si="35"/>
        <v>876287</v>
      </c>
      <c r="G1648" s="388" t="s">
        <v>9566</v>
      </c>
    </row>
    <row r="1649" spans="1:7" x14ac:dyDescent="0.3">
      <c r="A1649" s="54"/>
      <c r="C1649" s="5"/>
      <c r="D1649" s="65"/>
      <c r="E1649" s="65"/>
      <c r="F1649" s="46">
        <f t="shared" si="35"/>
        <v>876287</v>
      </c>
      <c r="G1649" s="388" t="s">
        <v>9566</v>
      </c>
    </row>
    <row r="1650" spans="1:7" x14ac:dyDescent="0.3">
      <c r="A1650" s="54"/>
      <c r="C1650" s="5"/>
      <c r="D1650" s="65"/>
      <c r="E1650" s="65"/>
      <c r="F1650" s="46">
        <f t="shared" si="35"/>
        <v>876287</v>
      </c>
      <c r="G1650" s="388" t="s">
        <v>9566</v>
      </c>
    </row>
    <row r="1651" spans="1:7" x14ac:dyDescent="0.3">
      <c r="A1651" s="54"/>
      <c r="C1651" s="5"/>
      <c r="D1651" s="65"/>
      <c r="E1651" s="65"/>
      <c r="F1651" s="46">
        <f t="shared" si="35"/>
        <v>876287</v>
      </c>
      <c r="G1651" s="388" t="s">
        <v>9566</v>
      </c>
    </row>
    <row r="1652" spans="1:7" x14ac:dyDescent="0.3">
      <c r="A1652" s="54"/>
      <c r="C1652" s="5"/>
      <c r="D1652" s="65"/>
      <c r="E1652" s="65"/>
      <c r="F1652" s="46">
        <f t="shared" si="35"/>
        <v>876287</v>
      </c>
      <c r="G1652" s="388" t="s">
        <v>9566</v>
      </c>
    </row>
    <row r="1653" spans="1:7" x14ac:dyDescent="0.3">
      <c r="A1653" s="54"/>
      <c r="C1653" s="5"/>
      <c r="D1653" s="65"/>
      <c r="E1653" s="65"/>
      <c r="F1653" s="46">
        <f t="shared" si="35"/>
        <v>876287</v>
      </c>
      <c r="G1653" s="388" t="s">
        <v>9566</v>
      </c>
    </row>
    <row r="1654" spans="1:7" x14ac:dyDescent="0.3">
      <c r="A1654" s="54"/>
      <c r="C1654" s="5"/>
      <c r="D1654" s="65"/>
      <c r="E1654" s="65"/>
      <c r="F1654" s="46">
        <f t="shared" si="35"/>
        <v>876287</v>
      </c>
      <c r="G1654" s="388" t="s">
        <v>9566</v>
      </c>
    </row>
    <row r="1655" spans="1:7" x14ac:dyDescent="0.3">
      <c r="A1655" s="54"/>
      <c r="C1655" s="5"/>
      <c r="D1655" s="65"/>
      <c r="E1655" s="65"/>
      <c r="F1655" s="46">
        <f t="shared" si="35"/>
        <v>876287</v>
      </c>
      <c r="G1655" s="388" t="s">
        <v>9566</v>
      </c>
    </row>
    <row r="1656" spans="1:7" x14ac:dyDescent="0.3">
      <c r="A1656" s="54"/>
      <c r="C1656" s="5"/>
      <c r="D1656" s="65"/>
      <c r="E1656" s="65"/>
      <c r="F1656" s="46">
        <f t="shared" si="35"/>
        <v>876287</v>
      </c>
      <c r="G1656" s="388" t="s">
        <v>9566</v>
      </c>
    </row>
    <row r="1657" spans="1:7" x14ac:dyDescent="0.3">
      <c r="A1657" s="54"/>
      <c r="C1657" s="5"/>
      <c r="D1657" s="65"/>
      <c r="E1657" s="65"/>
      <c r="F1657" s="46">
        <f t="shared" si="35"/>
        <v>876287</v>
      </c>
      <c r="G1657" s="388" t="s">
        <v>9566</v>
      </c>
    </row>
    <row r="1658" spans="1:7" x14ac:dyDescent="0.3">
      <c r="A1658" s="54"/>
      <c r="C1658" s="5"/>
      <c r="D1658" s="65"/>
      <c r="E1658" s="65"/>
      <c r="F1658" s="46">
        <f t="shared" si="35"/>
        <v>876287</v>
      </c>
      <c r="G1658" s="388" t="s">
        <v>9566</v>
      </c>
    </row>
    <row r="1659" spans="1:7" x14ac:dyDescent="0.3">
      <c r="A1659" s="54"/>
      <c r="C1659" s="5"/>
      <c r="D1659" s="65"/>
      <c r="E1659" s="65"/>
      <c r="F1659" s="46">
        <f t="shared" si="35"/>
        <v>876287</v>
      </c>
      <c r="G1659" s="388" t="s">
        <v>9566</v>
      </c>
    </row>
    <row r="1660" spans="1:7" x14ac:dyDescent="0.3">
      <c r="A1660" s="54"/>
      <c r="C1660" s="5"/>
      <c r="D1660" s="65"/>
      <c r="E1660" s="65"/>
      <c r="F1660" s="46">
        <f t="shared" si="35"/>
        <v>876287</v>
      </c>
      <c r="G1660" s="388" t="s">
        <v>9566</v>
      </c>
    </row>
    <row r="1661" spans="1:7" x14ac:dyDescent="0.3">
      <c r="A1661" s="54"/>
      <c r="C1661" s="5"/>
      <c r="D1661" s="65"/>
      <c r="E1661" s="65"/>
      <c r="F1661" s="46">
        <f t="shared" si="35"/>
        <v>876287</v>
      </c>
      <c r="G1661" s="388" t="s">
        <v>9566</v>
      </c>
    </row>
    <row r="1662" spans="1:7" x14ac:dyDescent="0.3">
      <c r="A1662" s="54"/>
      <c r="C1662" s="5"/>
      <c r="D1662" s="65"/>
      <c r="E1662" s="65"/>
      <c r="F1662" s="46">
        <f t="shared" si="35"/>
        <v>876287</v>
      </c>
      <c r="G1662" s="388" t="s">
        <v>9566</v>
      </c>
    </row>
    <row r="1663" spans="1:7" x14ac:dyDescent="0.3">
      <c r="A1663" s="54"/>
      <c r="C1663" s="5"/>
      <c r="D1663" s="65"/>
      <c r="E1663" s="65"/>
      <c r="F1663" s="46">
        <f t="shared" si="35"/>
        <v>876287</v>
      </c>
      <c r="G1663" s="388" t="s">
        <v>9566</v>
      </c>
    </row>
    <row r="1664" spans="1:7" x14ac:dyDescent="0.3">
      <c r="A1664" s="54"/>
      <c r="C1664" s="5"/>
      <c r="D1664" s="65"/>
      <c r="E1664" s="65"/>
      <c r="F1664" s="46">
        <f t="shared" si="35"/>
        <v>876287</v>
      </c>
      <c r="G1664" s="388" t="s">
        <v>9566</v>
      </c>
    </row>
    <row r="1665" spans="1:7" x14ac:dyDescent="0.3">
      <c r="A1665" s="54"/>
      <c r="C1665" s="5"/>
      <c r="D1665" s="65"/>
      <c r="E1665" s="65"/>
      <c r="F1665" s="46">
        <f t="shared" si="35"/>
        <v>876287</v>
      </c>
      <c r="G1665" s="388" t="s">
        <v>9566</v>
      </c>
    </row>
    <row r="1666" spans="1:7" x14ac:dyDescent="0.3">
      <c r="D1666" s="65"/>
      <c r="E1666" s="65"/>
      <c r="F1666" s="46">
        <f t="shared" si="35"/>
        <v>876287</v>
      </c>
      <c r="G1666" s="388" t="s">
        <v>9566</v>
      </c>
    </row>
    <row r="1667" spans="1:7" x14ac:dyDescent="0.3">
      <c r="D1667" s="65"/>
      <c r="E1667" s="65"/>
      <c r="F1667" s="46">
        <f t="shared" si="35"/>
        <v>876287</v>
      </c>
      <c r="G1667" s="388" t="s">
        <v>9566</v>
      </c>
    </row>
    <row r="1668" spans="1:7" x14ac:dyDescent="0.3">
      <c r="D1668" s="65"/>
      <c r="E1668" s="65"/>
      <c r="F1668" s="46">
        <f t="shared" si="35"/>
        <v>876287</v>
      </c>
      <c r="G1668" s="388" t="s">
        <v>9566</v>
      </c>
    </row>
    <row r="1669" spans="1:7" x14ac:dyDescent="0.3">
      <c r="D1669" s="65"/>
      <c r="E1669" s="65"/>
      <c r="F1669" s="46">
        <f t="shared" si="35"/>
        <v>876287</v>
      </c>
      <c r="G1669" s="388" t="s">
        <v>9566</v>
      </c>
    </row>
    <row r="1670" spans="1:7" x14ac:dyDescent="0.3">
      <c r="D1670" s="65"/>
      <c r="E1670" s="65"/>
      <c r="F1670" s="46">
        <f t="shared" si="35"/>
        <v>876287</v>
      </c>
      <c r="G1670" s="388" t="s">
        <v>9566</v>
      </c>
    </row>
    <row r="1671" spans="1:7" x14ac:dyDescent="0.3">
      <c r="D1671" s="65"/>
      <c r="E1671" s="65"/>
      <c r="F1671" s="46">
        <f t="shared" si="35"/>
        <v>876287</v>
      </c>
      <c r="G1671" s="388" t="s">
        <v>9566</v>
      </c>
    </row>
    <row r="1672" spans="1:7" x14ac:dyDescent="0.3">
      <c r="D1672" s="65"/>
      <c r="E1672" s="65"/>
      <c r="F1672" s="46">
        <f t="shared" si="35"/>
        <v>876287</v>
      </c>
      <c r="G1672" s="388" t="s">
        <v>9566</v>
      </c>
    </row>
    <row r="1673" spans="1:7" x14ac:dyDescent="0.3">
      <c r="D1673" s="65"/>
      <c r="E1673" s="65"/>
      <c r="F1673" s="46">
        <f t="shared" si="35"/>
        <v>876287</v>
      </c>
      <c r="G1673" s="388" t="s">
        <v>9566</v>
      </c>
    </row>
    <row r="1674" spans="1:7" x14ac:dyDescent="0.3">
      <c r="D1674" s="65"/>
      <c r="E1674" s="65"/>
      <c r="F1674" s="46">
        <f t="shared" si="35"/>
        <v>876287</v>
      </c>
      <c r="G1674" s="388" t="s">
        <v>9566</v>
      </c>
    </row>
    <row r="1675" spans="1:7" x14ac:dyDescent="0.3">
      <c r="D1675" s="65"/>
      <c r="E1675" s="65"/>
      <c r="F1675" s="46">
        <f t="shared" si="35"/>
        <v>876287</v>
      </c>
      <c r="G1675" s="388" t="s">
        <v>9566</v>
      </c>
    </row>
    <row r="1676" spans="1:7" x14ac:dyDescent="0.3">
      <c r="D1676" s="65"/>
      <c r="E1676" s="65"/>
      <c r="F1676" s="46">
        <f t="shared" ref="F1676:F1739" si="36">F1675+E1676-D1676</f>
        <v>876287</v>
      </c>
      <c r="G1676" s="388" t="s">
        <v>9566</v>
      </c>
    </row>
    <row r="1677" spans="1:7" x14ac:dyDescent="0.3">
      <c r="D1677" s="65"/>
      <c r="E1677" s="65"/>
      <c r="F1677" s="46">
        <f t="shared" si="36"/>
        <v>876287</v>
      </c>
      <c r="G1677" s="388" t="s">
        <v>9566</v>
      </c>
    </row>
    <row r="1678" spans="1:7" x14ac:dyDescent="0.3">
      <c r="D1678" s="65"/>
      <c r="E1678" s="65"/>
      <c r="F1678" s="46">
        <f t="shared" si="36"/>
        <v>876287</v>
      </c>
      <c r="G1678" s="388" t="s">
        <v>9566</v>
      </c>
    </row>
    <row r="1679" spans="1:7" x14ac:dyDescent="0.3">
      <c r="D1679" s="65"/>
      <c r="E1679" s="65"/>
      <c r="F1679" s="46">
        <f t="shared" si="36"/>
        <v>876287</v>
      </c>
      <c r="G1679" s="388" t="s">
        <v>9566</v>
      </c>
    </row>
    <row r="1680" spans="1:7" x14ac:dyDescent="0.3">
      <c r="D1680" s="65"/>
      <c r="E1680" s="65"/>
      <c r="F1680" s="46">
        <f t="shared" si="36"/>
        <v>876287</v>
      </c>
      <c r="G1680" s="388" t="s">
        <v>9566</v>
      </c>
    </row>
    <row r="1681" spans="4:7" x14ac:dyDescent="0.3">
      <c r="D1681" s="65"/>
      <c r="E1681" s="65"/>
      <c r="F1681" s="46">
        <f t="shared" si="36"/>
        <v>876287</v>
      </c>
      <c r="G1681" s="388" t="s">
        <v>9566</v>
      </c>
    </row>
    <row r="1682" spans="4:7" x14ac:dyDescent="0.3">
      <c r="D1682" s="65"/>
      <c r="E1682" s="65"/>
      <c r="F1682" s="46">
        <f t="shared" si="36"/>
        <v>876287</v>
      </c>
      <c r="G1682" s="388" t="s">
        <v>9566</v>
      </c>
    </row>
    <row r="1683" spans="4:7" x14ac:dyDescent="0.3">
      <c r="D1683" s="65"/>
      <c r="E1683" s="65"/>
      <c r="F1683" s="46">
        <f t="shared" si="36"/>
        <v>876287</v>
      </c>
      <c r="G1683" s="388" t="s">
        <v>9566</v>
      </c>
    </row>
    <row r="1684" spans="4:7" x14ac:dyDescent="0.3">
      <c r="D1684" s="65"/>
      <c r="E1684" s="65"/>
      <c r="F1684" s="46">
        <f t="shared" si="36"/>
        <v>876287</v>
      </c>
      <c r="G1684" s="388" t="s">
        <v>9566</v>
      </c>
    </row>
    <row r="1685" spans="4:7" x14ac:dyDescent="0.3">
      <c r="D1685" s="65"/>
      <c r="E1685" s="65"/>
      <c r="F1685" s="46">
        <f t="shared" si="36"/>
        <v>876287</v>
      </c>
      <c r="G1685" s="388" t="s">
        <v>9566</v>
      </c>
    </row>
    <row r="1686" spans="4:7" x14ac:dyDescent="0.3">
      <c r="D1686" s="65"/>
      <c r="E1686" s="65"/>
      <c r="F1686" s="46">
        <f t="shared" si="36"/>
        <v>876287</v>
      </c>
      <c r="G1686" s="388" t="s">
        <v>9566</v>
      </c>
    </row>
    <row r="1687" spans="4:7" x14ac:dyDescent="0.3">
      <c r="D1687" s="65"/>
      <c r="E1687" s="65"/>
      <c r="F1687" s="46">
        <f t="shared" si="36"/>
        <v>876287</v>
      </c>
      <c r="G1687" s="388" t="s">
        <v>9566</v>
      </c>
    </row>
    <row r="1688" spans="4:7" x14ac:dyDescent="0.3">
      <c r="D1688" s="65"/>
      <c r="E1688" s="65"/>
      <c r="F1688" s="46">
        <f t="shared" si="36"/>
        <v>876287</v>
      </c>
      <c r="G1688" s="388" t="s">
        <v>9566</v>
      </c>
    </row>
    <row r="1689" spans="4:7" x14ac:dyDescent="0.3">
      <c r="D1689" s="65"/>
      <c r="E1689" s="65"/>
      <c r="F1689" s="46">
        <f t="shared" si="36"/>
        <v>876287</v>
      </c>
      <c r="G1689" s="388" t="s">
        <v>9566</v>
      </c>
    </row>
    <row r="1690" spans="4:7" x14ac:dyDescent="0.3">
      <c r="D1690" s="65"/>
      <c r="E1690" s="65"/>
      <c r="F1690" s="46">
        <f t="shared" si="36"/>
        <v>876287</v>
      </c>
      <c r="G1690" s="388" t="s">
        <v>9566</v>
      </c>
    </row>
    <row r="1691" spans="4:7" x14ac:dyDescent="0.3">
      <c r="D1691" s="65"/>
      <c r="E1691" s="65"/>
      <c r="F1691" s="46">
        <f t="shared" si="36"/>
        <v>876287</v>
      </c>
      <c r="G1691" s="388" t="s">
        <v>9566</v>
      </c>
    </row>
    <row r="1692" spans="4:7" x14ac:dyDescent="0.3">
      <c r="D1692" s="65"/>
      <c r="E1692" s="65"/>
      <c r="F1692" s="46">
        <f t="shared" si="36"/>
        <v>876287</v>
      </c>
      <c r="G1692" s="388" t="s">
        <v>9566</v>
      </c>
    </row>
    <row r="1693" spans="4:7" x14ac:dyDescent="0.3">
      <c r="D1693" s="65"/>
      <c r="E1693" s="65"/>
      <c r="F1693" s="46">
        <f t="shared" si="36"/>
        <v>876287</v>
      </c>
      <c r="G1693" s="388" t="s">
        <v>9566</v>
      </c>
    </row>
    <row r="1694" spans="4:7" x14ac:dyDescent="0.3">
      <c r="D1694" s="65"/>
      <c r="E1694" s="65"/>
      <c r="F1694" s="46">
        <f t="shared" si="36"/>
        <v>876287</v>
      </c>
      <c r="G1694" s="388" t="s">
        <v>9566</v>
      </c>
    </row>
    <row r="1695" spans="4:7" x14ac:dyDescent="0.3">
      <c r="D1695" s="65"/>
      <c r="E1695" s="65"/>
      <c r="F1695" s="46">
        <f t="shared" si="36"/>
        <v>876287</v>
      </c>
      <c r="G1695" s="388" t="s">
        <v>9566</v>
      </c>
    </row>
    <row r="1696" spans="4:7" x14ac:dyDescent="0.3">
      <c r="D1696" s="65"/>
      <c r="E1696" s="65"/>
      <c r="F1696" s="46">
        <f t="shared" si="36"/>
        <v>876287</v>
      </c>
      <c r="G1696" s="388" t="s">
        <v>9566</v>
      </c>
    </row>
    <row r="1697" spans="4:7" x14ac:dyDescent="0.3">
      <c r="D1697" s="65"/>
      <c r="E1697" s="65"/>
      <c r="F1697" s="46">
        <f t="shared" si="36"/>
        <v>876287</v>
      </c>
      <c r="G1697" s="388" t="s">
        <v>9566</v>
      </c>
    </row>
    <row r="1698" spans="4:7" x14ac:dyDescent="0.3">
      <c r="D1698" s="65"/>
      <c r="E1698" s="65"/>
      <c r="F1698" s="46">
        <f t="shared" si="36"/>
        <v>876287</v>
      </c>
      <c r="G1698" s="388" t="s">
        <v>9566</v>
      </c>
    </row>
    <row r="1699" spans="4:7" x14ac:dyDescent="0.3">
      <c r="D1699" s="65"/>
      <c r="E1699" s="65"/>
      <c r="F1699" s="46">
        <f t="shared" si="36"/>
        <v>876287</v>
      </c>
      <c r="G1699" s="388" t="s">
        <v>9566</v>
      </c>
    </row>
    <row r="1700" spans="4:7" x14ac:dyDescent="0.3">
      <c r="D1700" s="65"/>
      <c r="E1700" s="65"/>
      <c r="F1700" s="46">
        <f t="shared" si="36"/>
        <v>876287</v>
      </c>
      <c r="G1700" s="388" t="s">
        <v>9566</v>
      </c>
    </row>
    <row r="1701" spans="4:7" x14ac:dyDescent="0.3">
      <c r="D1701" s="65"/>
      <c r="E1701" s="65"/>
      <c r="F1701" s="46">
        <f t="shared" si="36"/>
        <v>876287</v>
      </c>
      <c r="G1701" s="388" t="s">
        <v>9566</v>
      </c>
    </row>
    <row r="1702" spans="4:7" x14ac:dyDescent="0.3">
      <c r="D1702" s="65"/>
      <c r="E1702" s="65"/>
      <c r="F1702" s="46">
        <f t="shared" si="36"/>
        <v>876287</v>
      </c>
      <c r="G1702" s="388" t="s">
        <v>9566</v>
      </c>
    </row>
    <row r="1703" spans="4:7" x14ac:dyDescent="0.3">
      <c r="D1703" s="65"/>
      <c r="E1703" s="65"/>
      <c r="F1703" s="46">
        <f t="shared" si="36"/>
        <v>876287</v>
      </c>
      <c r="G1703" s="388" t="s">
        <v>9566</v>
      </c>
    </row>
    <row r="1704" spans="4:7" x14ac:dyDescent="0.3">
      <c r="D1704" s="65"/>
      <c r="E1704" s="65"/>
      <c r="F1704" s="46">
        <f t="shared" si="36"/>
        <v>876287</v>
      </c>
      <c r="G1704" s="388" t="s">
        <v>9566</v>
      </c>
    </row>
    <row r="1705" spans="4:7" x14ac:dyDescent="0.3">
      <c r="D1705" s="65"/>
      <c r="E1705" s="65"/>
      <c r="F1705" s="46">
        <f t="shared" si="36"/>
        <v>876287</v>
      </c>
      <c r="G1705" s="388" t="s">
        <v>9566</v>
      </c>
    </row>
    <row r="1706" spans="4:7" x14ac:dyDescent="0.3">
      <c r="D1706" s="65"/>
      <c r="E1706" s="65"/>
      <c r="F1706" s="46">
        <f t="shared" si="36"/>
        <v>876287</v>
      </c>
      <c r="G1706" s="388" t="s">
        <v>9566</v>
      </c>
    </row>
    <row r="1707" spans="4:7" x14ac:dyDescent="0.3">
      <c r="D1707" s="65"/>
      <c r="E1707" s="65"/>
      <c r="F1707" s="46">
        <f t="shared" si="36"/>
        <v>876287</v>
      </c>
      <c r="G1707" s="388" t="s">
        <v>9566</v>
      </c>
    </row>
    <row r="1708" spans="4:7" x14ac:dyDescent="0.3">
      <c r="D1708" s="65"/>
      <c r="E1708" s="65"/>
      <c r="F1708" s="46">
        <f t="shared" si="36"/>
        <v>876287</v>
      </c>
      <c r="G1708" s="388" t="s">
        <v>9566</v>
      </c>
    </row>
    <row r="1709" spans="4:7" x14ac:dyDescent="0.3">
      <c r="D1709" s="65"/>
      <c r="E1709" s="65"/>
      <c r="F1709" s="46">
        <f t="shared" si="36"/>
        <v>876287</v>
      </c>
      <c r="G1709" s="388" t="s">
        <v>9566</v>
      </c>
    </row>
    <row r="1710" spans="4:7" x14ac:dyDescent="0.3">
      <c r="D1710" s="65"/>
      <c r="E1710" s="65"/>
      <c r="F1710" s="46">
        <f t="shared" si="36"/>
        <v>876287</v>
      </c>
      <c r="G1710" s="388" t="s">
        <v>9566</v>
      </c>
    </row>
    <row r="1711" spans="4:7" x14ac:dyDescent="0.3">
      <c r="D1711" s="65"/>
      <c r="E1711" s="65"/>
      <c r="F1711" s="46">
        <f t="shared" si="36"/>
        <v>876287</v>
      </c>
      <c r="G1711" s="388" t="s">
        <v>9566</v>
      </c>
    </row>
    <row r="1712" spans="4:7" x14ac:dyDescent="0.3">
      <c r="D1712" s="65"/>
      <c r="E1712" s="65"/>
      <c r="F1712" s="46">
        <f t="shared" si="36"/>
        <v>876287</v>
      </c>
      <c r="G1712" s="388" t="s">
        <v>9566</v>
      </c>
    </row>
    <row r="1713" spans="4:7" x14ac:dyDescent="0.3">
      <c r="D1713" s="65"/>
      <c r="E1713" s="65"/>
      <c r="F1713" s="46">
        <f t="shared" si="36"/>
        <v>876287</v>
      </c>
      <c r="G1713" s="388" t="s">
        <v>9566</v>
      </c>
    </row>
    <row r="1714" spans="4:7" x14ac:dyDescent="0.3">
      <c r="D1714" s="65"/>
      <c r="E1714" s="65"/>
      <c r="F1714" s="46">
        <f t="shared" si="36"/>
        <v>876287</v>
      </c>
      <c r="G1714" s="388" t="s">
        <v>9566</v>
      </c>
    </row>
    <row r="1715" spans="4:7" x14ac:dyDescent="0.3">
      <c r="D1715" s="65"/>
      <c r="E1715" s="65"/>
      <c r="F1715" s="46">
        <f t="shared" si="36"/>
        <v>876287</v>
      </c>
      <c r="G1715" s="388" t="s">
        <v>9566</v>
      </c>
    </row>
    <row r="1716" spans="4:7" x14ac:dyDescent="0.3">
      <c r="D1716" s="65"/>
      <c r="E1716" s="65"/>
      <c r="F1716" s="46">
        <f t="shared" si="36"/>
        <v>876287</v>
      </c>
      <c r="G1716" s="388" t="s">
        <v>9566</v>
      </c>
    </row>
    <row r="1717" spans="4:7" x14ac:dyDescent="0.3">
      <c r="D1717" s="65"/>
      <c r="E1717" s="65"/>
      <c r="F1717" s="46">
        <f t="shared" si="36"/>
        <v>876287</v>
      </c>
      <c r="G1717" s="388" t="s">
        <v>9566</v>
      </c>
    </row>
    <row r="1718" spans="4:7" x14ac:dyDescent="0.3">
      <c r="D1718" s="65"/>
      <c r="E1718" s="65"/>
      <c r="F1718" s="46">
        <f t="shared" si="36"/>
        <v>876287</v>
      </c>
      <c r="G1718" s="388" t="s">
        <v>9566</v>
      </c>
    </row>
    <row r="1719" spans="4:7" x14ac:dyDescent="0.3">
      <c r="D1719" s="65"/>
      <c r="E1719" s="65"/>
      <c r="F1719" s="46">
        <f t="shared" si="36"/>
        <v>876287</v>
      </c>
      <c r="G1719" s="388" t="s">
        <v>9566</v>
      </c>
    </row>
    <row r="1720" spans="4:7" x14ac:dyDescent="0.3">
      <c r="D1720" s="65"/>
      <c r="E1720" s="65"/>
      <c r="F1720" s="46">
        <f t="shared" si="36"/>
        <v>876287</v>
      </c>
      <c r="G1720" s="388" t="s">
        <v>9566</v>
      </c>
    </row>
    <row r="1721" spans="4:7" x14ac:dyDescent="0.3">
      <c r="D1721" s="65"/>
      <c r="E1721" s="65"/>
      <c r="F1721" s="46">
        <f t="shared" si="36"/>
        <v>876287</v>
      </c>
      <c r="G1721" s="388" t="s">
        <v>9566</v>
      </c>
    </row>
    <row r="1722" spans="4:7" x14ac:dyDescent="0.3">
      <c r="D1722" s="65"/>
      <c r="E1722" s="65"/>
      <c r="F1722" s="46">
        <f t="shared" si="36"/>
        <v>876287</v>
      </c>
      <c r="G1722" s="388" t="s">
        <v>9566</v>
      </c>
    </row>
    <row r="1723" spans="4:7" x14ac:dyDescent="0.3">
      <c r="D1723" s="65"/>
      <c r="E1723" s="65"/>
      <c r="F1723" s="46">
        <f t="shared" si="36"/>
        <v>876287</v>
      </c>
      <c r="G1723" s="388" t="s">
        <v>9566</v>
      </c>
    </row>
    <row r="1724" spans="4:7" x14ac:dyDescent="0.3">
      <c r="D1724" s="65"/>
      <c r="E1724" s="65"/>
      <c r="F1724" s="46">
        <f t="shared" si="36"/>
        <v>876287</v>
      </c>
      <c r="G1724" s="388" t="s">
        <v>9566</v>
      </c>
    </row>
    <row r="1725" spans="4:7" x14ac:dyDescent="0.3">
      <c r="D1725" s="65"/>
      <c r="E1725" s="65"/>
      <c r="F1725" s="46">
        <f t="shared" si="36"/>
        <v>876287</v>
      </c>
      <c r="G1725" s="388" t="s">
        <v>9566</v>
      </c>
    </row>
    <row r="1726" spans="4:7" x14ac:dyDescent="0.3">
      <c r="D1726" s="65"/>
      <c r="E1726" s="65"/>
      <c r="F1726" s="46">
        <f t="shared" si="36"/>
        <v>876287</v>
      </c>
      <c r="G1726" s="388" t="s">
        <v>9566</v>
      </c>
    </row>
    <row r="1727" spans="4:7" x14ac:dyDescent="0.3">
      <c r="D1727" s="65"/>
      <c r="E1727" s="65"/>
      <c r="F1727" s="46">
        <f t="shared" si="36"/>
        <v>876287</v>
      </c>
      <c r="G1727" s="388" t="s">
        <v>9566</v>
      </c>
    </row>
    <row r="1728" spans="4:7" x14ac:dyDescent="0.3">
      <c r="D1728" s="65"/>
      <c r="E1728" s="65"/>
      <c r="F1728" s="46">
        <f t="shared" si="36"/>
        <v>876287</v>
      </c>
      <c r="G1728" s="388" t="s">
        <v>9566</v>
      </c>
    </row>
    <row r="1729" spans="4:7" x14ac:dyDescent="0.3">
      <c r="D1729" s="65"/>
      <c r="E1729" s="65"/>
      <c r="F1729" s="46">
        <f t="shared" si="36"/>
        <v>876287</v>
      </c>
      <c r="G1729" s="388" t="s">
        <v>9566</v>
      </c>
    </row>
    <row r="1730" spans="4:7" x14ac:dyDescent="0.3">
      <c r="D1730" s="65"/>
      <c r="E1730" s="65"/>
      <c r="F1730" s="46">
        <f t="shared" si="36"/>
        <v>876287</v>
      </c>
      <c r="G1730" s="388" t="s">
        <v>9566</v>
      </c>
    </row>
    <row r="1731" spans="4:7" x14ac:dyDescent="0.3">
      <c r="D1731" s="65"/>
      <c r="E1731" s="65"/>
      <c r="F1731" s="46">
        <f t="shared" si="36"/>
        <v>876287</v>
      </c>
      <c r="G1731" s="388" t="s">
        <v>9566</v>
      </c>
    </row>
    <row r="1732" spans="4:7" x14ac:dyDescent="0.3">
      <c r="D1732" s="65"/>
      <c r="E1732" s="65"/>
      <c r="F1732" s="46">
        <f t="shared" si="36"/>
        <v>876287</v>
      </c>
      <c r="G1732" s="388" t="s">
        <v>9566</v>
      </c>
    </row>
    <row r="1733" spans="4:7" x14ac:dyDescent="0.3">
      <c r="D1733" s="65"/>
      <c r="E1733" s="65"/>
      <c r="F1733" s="46">
        <f t="shared" si="36"/>
        <v>876287</v>
      </c>
      <c r="G1733" s="388" t="s">
        <v>9566</v>
      </c>
    </row>
    <row r="1734" spans="4:7" x14ac:dyDescent="0.3">
      <c r="D1734" s="65"/>
      <c r="E1734" s="65"/>
      <c r="F1734" s="46">
        <f t="shared" si="36"/>
        <v>876287</v>
      </c>
      <c r="G1734" s="388" t="s">
        <v>9566</v>
      </c>
    </row>
    <row r="1735" spans="4:7" x14ac:dyDescent="0.3">
      <c r="D1735" s="65"/>
      <c r="E1735" s="65"/>
      <c r="F1735" s="46">
        <f t="shared" si="36"/>
        <v>876287</v>
      </c>
      <c r="G1735" s="388" t="s">
        <v>9566</v>
      </c>
    </row>
    <row r="1736" spans="4:7" x14ac:dyDescent="0.3">
      <c r="D1736" s="65"/>
      <c r="E1736" s="65"/>
      <c r="F1736" s="46">
        <f t="shared" si="36"/>
        <v>876287</v>
      </c>
      <c r="G1736" s="388" t="s">
        <v>9566</v>
      </c>
    </row>
    <row r="1737" spans="4:7" x14ac:dyDescent="0.3">
      <c r="D1737" s="65"/>
      <c r="E1737" s="65"/>
      <c r="F1737" s="46">
        <f t="shared" si="36"/>
        <v>876287</v>
      </c>
      <c r="G1737" s="388" t="s">
        <v>9566</v>
      </c>
    </row>
    <row r="1738" spans="4:7" x14ac:dyDescent="0.3">
      <c r="D1738" s="65"/>
      <c r="E1738" s="65"/>
      <c r="F1738" s="46">
        <f t="shared" si="36"/>
        <v>876287</v>
      </c>
      <c r="G1738" s="388" t="s">
        <v>9566</v>
      </c>
    </row>
    <row r="1739" spans="4:7" x14ac:dyDescent="0.3">
      <c r="D1739" s="65"/>
      <c r="E1739" s="65"/>
      <c r="F1739" s="46">
        <f t="shared" si="36"/>
        <v>876287</v>
      </c>
      <c r="G1739" s="388" t="s">
        <v>9566</v>
      </c>
    </row>
    <row r="1740" spans="4:7" x14ac:dyDescent="0.3">
      <c r="D1740" s="65"/>
      <c r="E1740" s="65"/>
      <c r="F1740" s="46">
        <f t="shared" ref="F1740:F1803" si="37">F1739+E1740-D1740</f>
        <v>876287</v>
      </c>
      <c r="G1740" s="388" t="s">
        <v>9566</v>
      </c>
    </row>
    <row r="1741" spans="4:7" x14ac:dyDescent="0.3">
      <c r="D1741" s="65"/>
      <c r="E1741" s="65"/>
      <c r="F1741" s="46">
        <f t="shared" si="37"/>
        <v>876287</v>
      </c>
      <c r="G1741" s="388" t="s">
        <v>9566</v>
      </c>
    </row>
    <row r="1742" spans="4:7" x14ac:dyDescent="0.3">
      <c r="D1742" s="65"/>
      <c r="E1742" s="65"/>
      <c r="F1742" s="46">
        <f t="shared" si="37"/>
        <v>876287</v>
      </c>
      <c r="G1742" s="388" t="s">
        <v>9566</v>
      </c>
    </row>
    <row r="1743" spans="4:7" x14ac:dyDescent="0.3">
      <c r="D1743" s="65"/>
      <c r="E1743" s="65"/>
      <c r="F1743" s="46">
        <f t="shared" si="37"/>
        <v>876287</v>
      </c>
      <c r="G1743" s="388" t="s">
        <v>9566</v>
      </c>
    </row>
    <row r="1744" spans="4:7" x14ac:dyDescent="0.3">
      <c r="D1744" s="65"/>
      <c r="E1744" s="65"/>
      <c r="F1744" s="46">
        <f t="shared" si="37"/>
        <v>876287</v>
      </c>
      <c r="G1744" s="388" t="s">
        <v>9566</v>
      </c>
    </row>
    <row r="1745" spans="4:7" x14ac:dyDescent="0.3">
      <c r="D1745" s="65"/>
      <c r="E1745" s="65"/>
      <c r="F1745" s="46">
        <f t="shared" si="37"/>
        <v>876287</v>
      </c>
      <c r="G1745" s="388" t="s">
        <v>9566</v>
      </c>
    </row>
    <row r="1746" spans="4:7" x14ac:dyDescent="0.3">
      <c r="D1746" s="65"/>
      <c r="E1746" s="65"/>
      <c r="F1746" s="46">
        <f t="shared" si="37"/>
        <v>876287</v>
      </c>
      <c r="G1746" s="388" t="s">
        <v>9566</v>
      </c>
    </row>
    <row r="1747" spans="4:7" x14ac:dyDescent="0.3">
      <c r="D1747" s="65"/>
      <c r="E1747" s="65"/>
      <c r="F1747" s="46">
        <f t="shared" si="37"/>
        <v>876287</v>
      </c>
      <c r="G1747" s="388" t="s">
        <v>9566</v>
      </c>
    </row>
    <row r="1748" spans="4:7" x14ac:dyDescent="0.3">
      <c r="D1748" s="65"/>
      <c r="E1748" s="65"/>
      <c r="F1748" s="46">
        <f t="shared" si="37"/>
        <v>876287</v>
      </c>
      <c r="G1748" s="388" t="s">
        <v>9566</v>
      </c>
    </row>
    <row r="1749" spans="4:7" x14ac:dyDescent="0.3">
      <c r="D1749" s="65"/>
      <c r="E1749" s="65"/>
      <c r="F1749" s="46">
        <f t="shared" si="37"/>
        <v>876287</v>
      </c>
      <c r="G1749" s="388" t="s">
        <v>9566</v>
      </c>
    </row>
    <row r="1750" spans="4:7" x14ac:dyDescent="0.3">
      <c r="D1750" s="65"/>
      <c r="E1750" s="65"/>
      <c r="F1750" s="46">
        <f t="shared" si="37"/>
        <v>876287</v>
      </c>
      <c r="G1750" s="388" t="s">
        <v>9566</v>
      </c>
    </row>
    <row r="1751" spans="4:7" x14ac:dyDescent="0.3">
      <c r="D1751" s="65"/>
      <c r="E1751" s="65"/>
      <c r="F1751" s="46">
        <f t="shared" si="37"/>
        <v>876287</v>
      </c>
      <c r="G1751" s="388" t="s">
        <v>9566</v>
      </c>
    </row>
    <row r="1752" spans="4:7" x14ac:dyDescent="0.3">
      <c r="D1752" s="65"/>
      <c r="E1752" s="65"/>
      <c r="F1752" s="46">
        <f t="shared" si="37"/>
        <v>876287</v>
      </c>
      <c r="G1752" s="388" t="s">
        <v>9566</v>
      </c>
    </row>
    <row r="1753" spans="4:7" x14ac:dyDescent="0.3">
      <c r="D1753" s="65"/>
      <c r="E1753" s="65"/>
      <c r="F1753" s="46">
        <f t="shared" si="37"/>
        <v>876287</v>
      </c>
      <c r="G1753" s="388" t="s">
        <v>9566</v>
      </c>
    </row>
    <row r="1754" spans="4:7" x14ac:dyDescent="0.3">
      <c r="D1754" s="65"/>
      <c r="E1754" s="65"/>
      <c r="F1754" s="46">
        <f t="shared" si="37"/>
        <v>876287</v>
      </c>
      <c r="G1754" s="388" t="s">
        <v>9566</v>
      </c>
    </row>
    <row r="1755" spans="4:7" x14ac:dyDescent="0.3">
      <c r="D1755" s="65"/>
      <c r="E1755" s="65"/>
      <c r="F1755" s="46">
        <f t="shared" si="37"/>
        <v>876287</v>
      </c>
      <c r="G1755" s="388" t="s">
        <v>9566</v>
      </c>
    </row>
    <row r="1756" spans="4:7" x14ac:dyDescent="0.3">
      <c r="D1756" s="65"/>
      <c r="E1756" s="65"/>
      <c r="F1756" s="46">
        <f t="shared" si="37"/>
        <v>876287</v>
      </c>
      <c r="G1756" s="388" t="s">
        <v>9566</v>
      </c>
    </row>
    <row r="1757" spans="4:7" x14ac:dyDescent="0.3">
      <c r="D1757" s="65"/>
      <c r="E1757" s="65"/>
      <c r="F1757" s="46">
        <f t="shared" si="37"/>
        <v>876287</v>
      </c>
      <c r="G1757" s="388" t="s">
        <v>9566</v>
      </c>
    </row>
    <row r="1758" spans="4:7" x14ac:dyDescent="0.3">
      <c r="D1758" s="65"/>
      <c r="E1758" s="65"/>
      <c r="F1758" s="46">
        <f t="shared" si="37"/>
        <v>876287</v>
      </c>
      <c r="G1758" s="388" t="s">
        <v>9566</v>
      </c>
    </row>
    <row r="1759" spans="4:7" x14ac:dyDescent="0.3">
      <c r="D1759" s="65"/>
      <c r="E1759" s="65"/>
      <c r="F1759" s="46">
        <f t="shared" si="37"/>
        <v>876287</v>
      </c>
      <c r="G1759" s="388" t="s">
        <v>9566</v>
      </c>
    </row>
    <row r="1760" spans="4:7" x14ac:dyDescent="0.3">
      <c r="D1760" s="65"/>
      <c r="E1760" s="65"/>
      <c r="F1760" s="46">
        <f t="shared" si="37"/>
        <v>876287</v>
      </c>
      <c r="G1760" s="388" t="s">
        <v>9566</v>
      </c>
    </row>
    <row r="1761" spans="4:7" x14ac:dyDescent="0.3">
      <c r="D1761" s="65"/>
      <c r="E1761" s="65"/>
      <c r="F1761" s="46">
        <f t="shared" si="37"/>
        <v>876287</v>
      </c>
      <c r="G1761" s="388" t="s">
        <v>9566</v>
      </c>
    </row>
    <row r="1762" spans="4:7" x14ac:dyDescent="0.3">
      <c r="D1762" s="65"/>
      <c r="E1762" s="65"/>
      <c r="F1762" s="46">
        <f t="shared" si="37"/>
        <v>876287</v>
      </c>
      <c r="G1762" s="388" t="s">
        <v>9566</v>
      </c>
    </row>
    <row r="1763" spans="4:7" x14ac:dyDescent="0.3">
      <c r="D1763" s="65"/>
      <c r="E1763" s="65"/>
      <c r="F1763" s="46">
        <f t="shared" si="37"/>
        <v>876287</v>
      </c>
      <c r="G1763" s="388" t="s">
        <v>9566</v>
      </c>
    </row>
    <row r="1764" spans="4:7" x14ac:dyDescent="0.3">
      <c r="D1764" s="65"/>
      <c r="E1764" s="65"/>
      <c r="F1764" s="46">
        <f t="shared" si="37"/>
        <v>876287</v>
      </c>
      <c r="G1764" s="388" t="s">
        <v>9566</v>
      </c>
    </row>
    <row r="1765" spans="4:7" x14ac:dyDescent="0.3">
      <c r="D1765" s="65"/>
      <c r="E1765" s="65"/>
      <c r="F1765" s="46">
        <f t="shared" si="37"/>
        <v>876287</v>
      </c>
      <c r="G1765" s="388" t="s">
        <v>9566</v>
      </c>
    </row>
    <row r="1766" spans="4:7" x14ac:dyDescent="0.3">
      <c r="D1766" s="65"/>
      <c r="E1766" s="65"/>
      <c r="F1766" s="46">
        <f t="shared" si="37"/>
        <v>876287</v>
      </c>
      <c r="G1766" s="388" t="s">
        <v>9566</v>
      </c>
    </row>
    <row r="1767" spans="4:7" x14ac:dyDescent="0.3">
      <c r="D1767" s="65"/>
      <c r="E1767" s="65"/>
      <c r="F1767" s="46">
        <f t="shared" si="37"/>
        <v>876287</v>
      </c>
      <c r="G1767" s="388" t="s">
        <v>9566</v>
      </c>
    </row>
    <row r="1768" spans="4:7" x14ac:dyDescent="0.3">
      <c r="D1768" s="65"/>
      <c r="E1768" s="65"/>
      <c r="F1768" s="46">
        <f t="shared" si="37"/>
        <v>876287</v>
      </c>
      <c r="G1768" s="388" t="s">
        <v>9566</v>
      </c>
    </row>
    <row r="1769" spans="4:7" x14ac:dyDescent="0.3">
      <c r="D1769" s="65"/>
      <c r="E1769" s="65"/>
      <c r="F1769" s="46">
        <f t="shared" si="37"/>
        <v>876287</v>
      </c>
      <c r="G1769" s="388" t="s">
        <v>9566</v>
      </c>
    </row>
    <row r="1770" spans="4:7" x14ac:dyDescent="0.3">
      <c r="D1770" s="65"/>
      <c r="E1770" s="65"/>
      <c r="F1770" s="46">
        <f t="shared" si="37"/>
        <v>876287</v>
      </c>
      <c r="G1770" s="388" t="s">
        <v>9566</v>
      </c>
    </row>
    <row r="1771" spans="4:7" x14ac:dyDescent="0.3">
      <c r="D1771" s="65"/>
      <c r="E1771" s="65"/>
      <c r="F1771" s="46">
        <f t="shared" si="37"/>
        <v>876287</v>
      </c>
      <c r="G1771" s="388" t="s">
        <v>9566</v>
      </c>
    </row>
    <row r="1772" spans="4:7" x14ac:dyDescent="0.3">
      <c r="D1772" s="65"/>
      <c r="E1772" s="65"/>
      <c r="F1772" s="46">
        <f t="shared" si="37"/>
        <v>876287</v>
      </c>
      <c r="G1772" s="388" t="s">
        <v>9566</v>
      </c>
    </row>
    <row r="1773" spans="4:7" x14ac:dyDescent="0.3">
      <c r="D1773" s="65"/>
      <c r="E1773" s="65"/>
      <c r="F1773" s="46">
        <f t="shared" si="37"/>
        <v>876287</v>
      </c>
      <c r="G1773" s="388" t="s">
        <v>9566</v>
      </c>
    </row>
    <row r="1774" spans="4:7" x14ac:dyDescent="0.3">
      <c r="D1774" s="65"/>
      <c r="E1774" s="65"/>
      <c r="F1774" s="46">
        <f t="shared" si="37"/>
        <v>876287</v>
      </c>
      <c r="G1774" s="388" t="s">
        <v>9566</v>
      </c>
    </row>
    <row r="1775" spans="4:7" x14ac:dyDescent="0.3">
      <c r="D1775" s="65"/>
      <c r="E1775" s="65"/>
      <c r="F1775" s="46">
        <f t="shared" si="37"/>
        <v>876287</v>
      </c>
      <c r="G1775" s="388" t="s">
        <v>9566</v>
      </c>
    </row>
    <row r="1776" spans="4:7" x14ac:dyDescent="0.3">
      <c r="D1776" s="65"/>
      <c r="E1776" s="65"/>
      <c r="F1776" s="46">
        <f t="shared" si="37"/>
        <v>876287</v>
      </c>
      <c r="G1776" s="388" t="s">
        <v>9566</v>
      </c>
    </row>
    <row r="1777" spans="4:7" x14ac:dyDescent="0.3">
      <c r="D1777" s="65"/>
      <c r="E1777" s="65"/>
      <c r="F1777" s="46">
        <f t="shared" si="37"/>
        <v>876287</v>
      </c>
      <c r="G1777" s="388" t="s">
        <v>9566</v>
      </c>
    </row>
    <row r="1778" spans="4:7" x14ac:dyDescent="0.3">
      <c r="D1778" s="65"/>
      <c r="E1778" s="65"/>
      <c r="F1778" s="46">
        <f t="shared" si="37"/>
        <v>876287</v>
      </c>
      <c r="G1778" s="388" t="s">
        <v>9566</v>
      </c>
    </row>
    <row r="1779" spans="4:7" x14ac:dyDescent="0.3">
      <c r="D1779" s="65"/>
      <c r="E1779" s="65"/>
      <c r="F1779" s="46">
        <f t="shared" si="37"/>
        <v>876287</v>
      </c>
      <c r="G1779" s="388" t="s">
        <v>9566</v>
      </c>
    </row>
    <row r="1780" spans="4:7" x14ac:dyDescent="0.3">
      <c r="D1780" s="65"/>
      <c r="E1780" s="65"/>
      <c r="F1780" s="46">
        <f t="shared" si="37"/>
        <v>876287</v>
      </c>
      <c r="G1780" s="388" t="s">
        <v>9566</v>
      </c>
    </row>
    <row r="1781" spans="4:7" x14ac:dyDescent="0.3">
      <c r="D1781" s="65"/>
      <c r="E1781" s="65"/>
      <c r="F1781" s="46">
        <f t="shared" si="37"/>
        <v>876287</v>
      </c>
      <c r="G1781" s="388" t="s">
        <v>9566</v>
      </c>
    </row>
    <row r="1782" spans="4:7" x14ac:dyDescent="0.3">
      <c r="D1782" s="65"/>
      <c r="E1782" s="65"/>
      <c r="F1782" s="46">
        <f t="shared" si="37"/>
        <v>876287</v>
      </c>
      <c r="G1782" s="388" t="s">
        <v>9566</v>
      </c>
    </row>
    <row r="1783" spans="4:7" x14ac:dyDescent="0.3">
      <c r="D1783" s="65"/>
      <c r="E1783" s="65"/>
      <c r="F1783" s="46">
        <f t="shared" si="37"/>
        <v>876287</v>
      </c>
      <c r="G1783" s="388" t="s">
        <v>9566</v>
      </c>
    </row>
    <row r="1784" spans="4:7" x14ac:dyDescent="0.3">
      <c r="D1784" s="65"/>
      <c r="E1784" s="65"/>
      <c r="F1784" s="46">
        <f t="shared" si="37"/>
        <v>876287</v>
      </c>
      <c r="G1784" s="388" t="s">
        <v>9566</v>
      </c>
    </row>
    <row r="1785" spans="4:7" x14ac:dyDescent="0.3">
      <c r="D1785" s="65"/>
      <c r="E1785" s="65"/>
      <c r="F1785" s="46">
        <f t="shared" si="37"/>
        <v>876287</v>
      </c>
      <c r="G1785" s="388" t="s">
        <v>9566</v>
      </c>
    </row>
    <row r="1786" spans="4:7" x14ac:dyDescent="0.3">
      <c r="D1786" s="65"/>
      <c r="E1786" s="65"/>
      <c r="F1786" s="46">
        <f t="shared" si="37"/>
        <v>876287</v>
      </c>
      <c r="G1786" s="388" t="s">
        <v>9566</v>
      </c>
    </row>
    <row r="1787" spans="4:7" x14ac:dyDescent="0.3">
      <c r="D1787" s="65"/>
      <c r="E1787" s="65"/>
      <c r="F1787" s="46">
        <f t="shared" si="37"/>
        <v>876287</v>
      </c>
      <c r="G1787" s="388" t="s">
        <v>9566</v>
      </c>
    </row>
    <row r="1788" spans="4:7" x14ac:dyDescent="0.3">
      <c r="D1788" s="65"/>
      <c r="E1788" s="65"/>
      <c r="F1788" s="46">
        <f t="shared" si="37"/>
        <v>876287</v>
      </c>
      <c r="G1788" s="388" t="s">
        <v>9566</v>
      </c>
    </row>
    <row r="1789" spans="4:7" x14ac:dyDescent="0.3">
      <c r="D1789" s="65"/>
      <c r="E1789" s="65"/>
      <c r="F1789" s="46">
        <f t="shared" si="37"/>
        <v>876287</v>
      </c>
      <c r="G1789" s="388" t="s">
        <v>9566</v>
      </c>
    </row>
    <row r="1790" spans="4:7" x14ac:dyDescent="0.3">
      <c r="D1790" s="65"/>
      <c r="E1790" s="65"/>
      <c r="F1790" s="46">
        <f t="shared" si="37"/>
        <v>876287</v>
      </c>
      <c r="G1790" s="388" t="s">
        <v>9566</v>
      </c>
    </row>
    <row r="1791" spans="4:7" x14ac:dyDescent="0.3">
      <c r="D1791" s="65"/>
      <c r="E1791" s="65"/>
      <c r="F1791" s="46">
        <f t="shared" si="37"/>
        <v>876287</v>
      </c>
      <c r="G1791" s="388" t="s">
        <v>9566</v>
      </c>
    </row>
    <row r="1792" spans="4:7" x14ac:dyDescent="0.3">
      <c r="D1792" s="65"/>
      <c r="E1792" s="65"/>
      <c r="F1792" s="46">
        <f t="shared" si="37"/>
        <v>876287</v>
      </c>
      <c r="G1792" s="388" t="s">
        <v>9566</v>
      </c>
    </row>
    <row r="1793" spans="4:7" x14ac:dyDescent="0.3">
      <c r="D1793" s="65"/>
      <c r="E1793" s="65"/>
      <c r="F1793" s="46">
        <f t="shared" si="37"/>
        <v>876287</v>
      </c>
      <c r="G1793" s="388" t="s">
        <v>9566</v>
      </c>
    </row>
    <row r="1794" spans="4:7" x14ac:dyDescent="0.3">
      <c r="D1794" s="65"/>
      <c r="E1794" s="65"/>
      <c r="F1794" s="46">
        <f t="shared" si="37"/>
        <v>876287</v>
      </c>
      <c r="G1794" s="388" t="s">
        <v>9566</v>
      </c>
    </row>
    <row r="1795" spans="4:7" x14ac:dyDescent="0.3">
      <c r="D1795" s="65"/>
      <c r="E1795" s="65"/>
      <c r="F1795" s="46">
        <f t="shared" si="37"/>
        <v>876287</v>
      </c>
      <c r="G1795" s="388" t="s">
        <v>9566</v>
      </c>
    </row>
    <row r="1796" spans="4:7" x14ac:dyDescent="0.3">
      <c r="D1796" s="65"/>
      <c r="E1796" s="65"/>
      <c r="F1796" s="46">
        <f t="shared" si="37"/>
        <v>876287</v>
      </c>
      <c r="G1796" s="388" t="s">
        <v>9566</v>
      </c>
    </row>
    <row r="1797" spans="4:7" x14ac:dyDescent="0.3">
      <c r="D1797" s="65"/>
      <c r="E1797" s="65"/>
      <c r="F1797" s="46">
        <f t="shared" si="37"/>
        <v>876287</v>
      </c>
      <c r="G1797" s="388" t="s">
        <v>9566</v>
      </c>
    </row>
    <row r="1798" spans="4:7" x14ac:dyDescent="0.3">
      <c r="D1798" s="65"/>
      <c r="E1798" s="65"/>
      <c r="F1798" s="46">
        <f t="shared" si="37"/>
        <v>876287</v>
      </c>
      <c r="G1798" s="388" t="s">
        <v>9566</v>
      </c>
    </row>
    <row r="1799" spans="4:7" x14ac:dyDescent="0.3">
      <c r="D1799" s="65"/>
      <c r="E1799" s="65"/>
      <c r="F1799" s="46">
        <f t="shared" si="37"/>
        <v>876287</v>
      </c>
      <c r="G1799" s="388" t="s">
        <v>9566</v>
      </c>
    </row>
    <row r="1800" spans="4:7" x14ac:dyDescent="0.3">
      <c r="D1800" s="65"/>
      <c r="E1800" s="65"/>
      <c r="F1800" s="46">
        <f t="shared" si="37"/>
        <v>876287</v>
      </c>
      <c r="G1800" s="388" t="s">
        <v>9566</v>
      </c>
    </row>
    <row r="1801" spans="4:7" x14ac:dyDescent="0.3">
      <c r="D1801" s="65"/>
      <c r="E1801" s="65"/>
      <c r="F1801" s="46">
        <f t="shared" si="37"/>
        <v>876287</v>
      </c>
      <c r="G1801" s="388" t="s">
        <v>9566</v>
      </c>
    </row>
    <row r="1802" spans="4:7" x14ac:dyDescent="0.3">
      <c r="D1802" s="65"/>
      <c r="E1802" s="65"/>
      <c r="F1802" s="46">
        <f t="shared" si="37"/>
        <v>876287</v>
      </c>
      <c r="G1802" s="388" t="s">
        <v>9566</v>
      </c>
    </row>
    <row r="1803" spans="4:7" x14ac:dyDescent="0.3">
      <c r="D1803" s="65"/>
      <c r="E1803" s="65"/>
      <c r="F1803" s="46">
        <f t="shared" si="37"/>
        <v>876287</v>
      </c>
      <c r="G1803" s="388" t="s">
        <v>9566</v>
      </c>
    </row>
    <row r="1804" spans="4:7" x14ac:dyDescent="0.3">
      <c r="D1804" s="65"/>
      <c r="E1804" s="65"/>
      <c r="F1804" s="46">
        <f t="shared" ref="F1804:F1867" si="38">F1803+E1804-D1804</f>
        <v>876287</v>
      </c>
      <c r="G1804" s="388" t="s">
        <v>9566</v>
      </c>
    </row>
    <row r="1805" spans="4:7" x14ac:dyDescent="0.3">
      <c r="D1805" s="65"/>
      <c r="E1805" s="65"/>
      <c r="F1805" s="46">
        <f t="shared" si="38"/>
        <v>876287</v>
      </c>
      <c r="G1805" s="388" t="s">
        <v>9566</v>
      </c>
    </row>
    <row r="1806" spans="4:7" x14ac:dyDescent="0.3">
      <c r="D1806" s="65"/>
      <c r="E1806" s="65"/>
      <c r="F1806" s="46">
        <f t="shared" si="38"/>
        <v>876287</v>
      </c>
      <c r="G1806" s="388" t="s">
        <v>9566</v>
      </c>
    </row>
    <row r="1807" spans="4:7" x14ac:dyDescent="0.3">
      <c r="D1807" s="65"/>
      <c r="E1807" s="65"/>
      <c r="F1807" s="46">
        <f t="shared" si="38"/>
        <v>876287</v>
      </c>
      <c r="G1807" s="388" t="s">
        <v>9566</v>
      </c>
    </row>
    <row r="1808" spans="4:7" x14ac:dyDescent="0.3">
      <c r="D1808" s="65"/>
      <c r="E1808" s="65"/>
      <c r="F1808" s="46">
        <f t="shared" si="38"/>
        <v>876287</v>
      </c>
      <c r="G1808" s="388" t="s">
        <v>9566</v>
      </c>
    </row>
    <row r="1809" spans="4:7" x14ac:dyDescent="0.3">
      <c r="D1809" s="65"/>
      <c r="E1809" s="65"/>
      <c r="F1809" s="46">
        <f t="shared" si="38"/>
        <v>876287</v>
      </c>
      <c r="G1809" s="388" t="s">
        <v>9566</v>
      </c>
    </row>
    <row r="1810" spans="4:7" x14ac:dyDescent="0.3">
      <c r="D1810" s="65"/>
      <c r="E1810" s="65"/>
      <c r="F1810" s="46">
        <f t="shared" si="38"/>
        <v>876287</v>
      </c>
      <c r="G1810" s="388" t="s">
        <v>9566</v>
      </c>
    </row>
    <row r="1811" spans="4:7" x14ac:dyDescent="0.3">
      <c r="D1811" s="65"/>
      <c r="E1811" s="65"/>
      <c r="F1811" s="46">
        <f t="shared" si="38"/>
        <v>876287</v>
      </c>
      <c r="G1811" s="388" t="s">
        <v>9566</v>
      </c>
    </row>
    <row r="1812" spans="4:7" x14ac:dyDescent="0.3">
      <c r="D1812" s="65"/>
      <c r="E1812" s="65"/>
      <c r="F1812" s="46">
        <f t="shared" si="38"/>
        <v>876287</v>
      </c>
      <c r="G1812" s="388" t="s">
        <v>9566</v>
      </c>
    </row>
    <row r="1813" spans="4:7" x14ac:dyDescent="0.3">
      <c r="D1813" s="65"/>
      <c r="E1813" s="65"/>
      <c r="F1813" s="46">
        <f t="shared" si="38"/>
        <v>876287</v>
      </c>
      <c r="G1813" s="388" t="s">
        <v>9566</v>
      </c>
    </row>
    <row r="1814" spans="4:7" x14ac:dyDescent="0.3">
      <c r="D1814" s="65"/>
      <c r="E1814" s="65"/>
      <c r="F1814" s="46">
        <f t="shared" si="38"/>
        <v>876287</v>
      </c>
      <c r="G1814" s="388" t="s">
        <v>9566</v>
      </c>
    </row>
    <row r="1815" spans="4:7" x14ac:dyDescent="0.3">
      <c r="D1815" s="65"/>
      <c r="E1815" s="65"/>
      <c r="F1815" s="46">
        <f t="shared" si="38"/>
        <v>876287</v>
      </c>
      <c r="G1815" s="388" t="s">
        <v>9566</v>
      </c>
    </row>
    <row r="1816" spans="4:7" x14ac:dyDescent="0.3">
      <c r="D1816" s="65"/>
      <c r="E1816" s="65"/>
      <c r="F1816" s="46">
        <f t="shared" si="38"/>
        <v>876287</v>
      </c>
      <c r="G1816" s="388" t="s">
        <v>9566</v>
      </c>
    </row>
    <row r="1817" spans="4:7" x14ac:dyDescent="0.3">
      <c r="D1817" s="65"/>
      <c r="E1817" s="65"/>
      <c r="F1817" s="46">
        <f t="shared" si="38"/>
        <v>876287</v>
      </c>
      <c r="G1817" s="388" t="s">
        <v>9566</v>
      </c>
    </row>
    <row r="1818" spans="4:7" x14ac:dyDescent="0.3">
      <c r="D1818" s="65"/>
      <c r="E1818" s="65"/>
      <c r="F1818" s="46">
        <f t="shared" si="38"/>
        <v>876287</v>
      </c>
      <c r="G1818" s="388" t="s">
        <v>9566</v>
      </c>
    </row>
    <row r="1819" spans="4:7" x14ac:dyDescent="0.3">
      <c r="D1819" s="65"/>
      <c r="E1819" s="65"/>
      <c r="F1819" s="46">
        <f t="shared" si="38"/>
        <v>876287</v>
      </c>
      <c r="G1819" s="388" t="s">
        <v>9566</v>
      </c>
    </row>
    <row r="1820" spans="4:7" x14ac:dyDescent="0.3">
      <c r="D1820" s="65"/>
      <c r="E1820" s="65"/>
      <c r="F1820" s="46">
        <f t="shared" si="38"/>
        <v>876287</v>
      </c>
      <c r="G1820" s="388" t="s">
        <v>9566</v>
      </c>
    </row>
    <row r="1821" spans="4:7" x14ac:dyDescent="0.3">
      <c r="D1821" s="65"/>
      <c r="E1821" s="65"/>
      <c r="F1821" s="46">
        <f t="shared" si="38"/>
        <v>876287</v>
      </c>
      <c r="G1821" s="388" t="s">
        <v>9566</v>
      </c>
    </row>
    <row r="1822" spans="4:7" x14ac:dyDescent="0.3">
      <c r="D1822" s="65"/>
      <c r="E1822" s="65"/>
      <c r="F1822" s="46">
        <f t="shared" si="38"/>
        <v>876287</v>
      </c>
      <c r="G1822" s="388" t="s">
        <v>9566</v>
      </c>
    </row>
    <row r="1823" spans="4:7" x14ac:dyDescent="0.3">
      <c r="D1823" s="65"/>
      <c r="E1823" s="65"/>
      <c r="F1823" s="46">
        <f t="shared" si="38"/>
        <v>876287</v>
      </c>
      <c r="G1823" s="388" t="s">
        <v>9566</v>
      </c>
    </row>
    <row r="1824" spans="4:7" x14ac:dyDescent="0.3">
      <c r="D1824" s="65"/>
      <c r="E1824" s="65"/>
      <c r="F1824" s="46">
        <f t="shared" si="38"/>
        <v>876287</v>
      </c>
      <c r="G1824" s="388" t="s">
        <v>9566</v>
      </c>
    </row>
    <row r="1825" spans="4:7" x14ac:dyDescent="0.3">
      <c r="D1825" s="65"/>
      <c r="E1825" s="65"/>
      <c r="F1825" s="46">
        <f t="shared" si="38"/>
        <v>876287</v>
      </c>
      <c r="G1825" s="388" t="s">
        <v>9566</v>
      </c>
    </row>
    <row r="1826" spans="4:7" x14ac:dyDescent="0.3">
      <c r="D1826" s="65"/>
      <c r="E1826" s="65"/>
      <c r="F1826" s="46">
        <f t="shared" si="38"/>
        <v>876287</v>
      </c>
      <c r="G1826" s="388" t="s">
        <v>9566</v>
      </c>
    </row>
    <row r="1827" spans="4:7" x14ac:dyDescent="0.3">
      <c r="D1827" s="65"/>
      <c r="E1827" s="65"/>
      <c r="F1827" s="46">
        <f t="shared" si="38"/>
        <v>876287</v>
      </c>
      <c r="G1827" s="388" t="s">
        <v>9566</v>
      </c>
    </row>
    <row r="1828" spans="4:7" x14ac:dyDescent="0.3">
      <c r="D1828" s="65"/>
      <c r="E1828" s="65"/>
      <c r="F1828" s="46">
        <f t="shared" si="38"/>
        <v>876287</v>
      </c>
      <c r="G1828" s="388" t="s">
        <v>9566</v>
      </c>
    </row>
    <row r="1829" spans="4:7" x14ac:dyDescent="0.3">
      <c r="D1829" s="65"/>
      <c r="E1829" s="65"/>
      <c r="F1829" s="46">
        <f t="shared" si="38"/>
        <v>876287</v>
      </c>
      <c r="G1829" s="388" t="s">
        <v>9566</v>
      </c>
    </row>
    <row r="1830" spans="4:7" x14ac:dyDescent="0.3">
      <c r="D1830" s="65"/>
      <c r="E1830" s="65"/>
      <c r="F1830" s="46">
        <f t="shared" si="38"/>
        <v>876287</v>
      </c>
      <c r="G1830" s="388" t="s">
        <v>9566</v>
      </c>
    </row>
    <row r="1831" spans="4:7" x14ac:dyDescent="0.3">
      <c r="D1831" s="65"/>
      <c r="E1831" s="65"/>
      <c r="F1831" s="46">
        <f t="shared" si="38"/>
        <v>876287</v>
      </c>
      <c r="G1831" s="388" t="s">
        <v>9566</v>
      </c>
    </row>
    <row r="1832" spans="4:7" x14ac:dyDescent="0.3">
      <c r="D1832" s="65"/>
      <c r="E1832" s="65"/>
      <c r="F1832" s="46">
        <f t="shared" si="38"/>
        <v>876287</v>
      </c>
      <c r="G1832" s="388" t="s">
        <v>9566</v>
      </c>
    </row>
    <row r="1833" spans="4:7" x14ac:dyDescent="0.3">
      <c r="D1833" s="65"/>
      <c r="E1833" s="65"/>
      <c r="F1833" s="46">
        <f t="shared" si="38"/>
        <v>876287</v>
      </c>
      <c r="G1833" s="388" t="s">
        <v>9566</v>
      </c>
    </row>
    <row r="1834" spans="4:7" x14ac:dyDescent="0.3">
      <c r="D1834" s="65"/>
      <c r="E1834" s="65"/>
      <c r="F1834" s="46">
        <f t="shared" si="38"/>
        <v>876287</v>
      </c>
      <c r="G1834" s="388" t="s">
        <v>9566</v>
      </c>
    </row>
    <row r="1835" spans="4:7" x14ac:dyDescent="0.3">
      <c r="D1835" s="65"/>
      <c r="E1835" s="65"/>
      <c r="F1835" s="46">
        <f t="shared" si="38"/>
        <v>876287</v>
      </c>
      <c r="G1835" s="388" t="s">
        <v>9566</v>
      </c>
    </row>
    <row r="1836" spans="4:7" x14ac:dyDescent="0.3">
      <c r="D1836" s="65"/>
      <c r="E1836" s="65"/>
      <c r="F1836" s="46">
        <f t="shared" si="38"/>
        <v>876287</v>
      </c>
      <c r="G1836" s="388" t="s">
        <v>9566</v>
      </c>
    </row>
    <row r="1837" spans="4:7" x14ac:dyDescent="0.3">
      <c r="D1837" s="65"/>
      <c r="E1837" s="65"/>
      <c r="F1837" s="46">
        <f t="shared" si="38"/>
        <v>876287</v>
      </c>
      <c r="G1837" s="388" t="s">
        <v>9566</v>
      </c>
    </row>
    <row r="1838" spans="4:7" x14ac:dyDescent="0.3">
      <c r="D1838" s="65"/>
      <c r="E1838" s="65"/>
      <c r="F1838" s="46">
        <f t="shared" si="38"/>
        <v>876287</v>
      </c>
      <c r="G1838" s="388" t="s">
        <v>9566</v>
      </c>
    </row>
    <row r="1839" spans="4:7" x14ac:dyDescent="0.3">
      <c r="D1839" s="65"/>
      <c r="E1839" s="65"/>
      <c r="F1839" s="46">
        <f t="shared" si="38"/>
        <v>876287</v>
      </c>
      <c r="G1839" s="388" t="s">
        <v>9566</v>
      </c>
    </row>
    <row r="1840" spans="4:7" x14ac:dyDescent="0.3">
      <c r="D1840" s="65"/>
      <c r="E1840" s="65"/>
      <c r="F1840" s="46">
        <f t="shared" si="38"/>
        <v>876287</v>
      </c>
      <c r="G1840" s="388" t="s">
        <v>9566</v>
      </c>
    </row>
    <row r="1841" spans="4:7" x14ac:dyDescent="0.3">
      <c r="D1841" s="65"/>
      <c r="E1841" s="65"/>
      <c r="F1841" s="46">
        <f t="shared" si="38"/>
        <v>876287</v>
      </c>
      <c r="G1841" s="388" t="s">
        <v>9566</v>
      </c>
    </row>
    <row r="1842" spans="4:7" x14ac:dyDescent="0.3">
      <c r="D1842" s="65"/>
      <c r="E1842" s="65"/>
      <c r="F1842" s="46">
        <f t="shared" si="38"/>
        <v>876287</v>
      </c>
      <c r="G1842" s="388" t="s">
        <v>9566</v>
      </c>
    </row>
    <row r="1843" spans="4:7" x14ac:dyDescent="0.3">
      <c r="D1843" s="65"/>
      <c r="E1843" s="65"/>
      <c r="F1843" s="46">
        <f t="shared" si="38"/>
        <v>876287</v>
      </c>
      <c r="G1843" s="388" t="s">
        <v>9566</v>
      </c>
    </row>
    <row r="1844" spans="4:7" x14ac:dyDescent="0.3">
      <c r="D1844" s="65"/>
      <c r="E1844" s="65"/>
      <c r="F1844" s="46">
        <f t="shared" si="38"/>
        <v>876287</v>
      </c>
      <c r="G1844" s="388" t="s">
        <v>9566</v>
      </c>
    </row>
    <row r="1845" spans="4:7" x14ac:dyDescent="0.3">
      <c r="D1845" s="65"/>
      <c r="E1845" s="65"/>
      <c r="F1845" s="46">
        <f t="shared" si="38"/>
        <v>876287</v>
      </c>
      <c r="G1845" s="388" t="s">
        <v>9566</v>
      </c>
    </row>
    <row r="1846" spans="4:7" x14ac:dyDescent="0.3">
      <c r="D1846" s="65"/>
      <c r="E1846" s="65"/>
      <c r="F1846" s="46">
        <f t="shared" si="38"/>
        <v>876287</v>
      </c>
      <c r="G1846" s="388" t="s">
        <v>9566</v>
      </c>
    </row>
    <row r="1847" spans="4:7" x14ac:dyDescent="0.3">
      <c r="D1847" s="65"/>
      <c r="E1847" s="65"/>
      <c r="F1847" s="46">
        <f t="shared" si="38"/>
        <v>876287</v>
      </c>
      <c r="G1847" s="388" t="s">
        <v>9566</v>
      </c>
    </row>
    <row r="1848" spans="4:7" x14ac:dyDescent="0.3">
      <c r="D1848" s="65"/>
      <c r="E1848" s="65"/>
      <c r="F1848" s="46">
        <f t="shared" si="38"/>
        <v>876287</v>
      </c>
      <c r="G1848" s="388" t="s">
        <v>9566</v>
      </c>
    </row>
    <row r="1849" spans="4:7" x14ac:dyDescent="0.3">
      <c r="D1849" s="65"/>
      <c r="E1849" s="65"/>
      <c r="F1849" s="46">
        <f t="shared" si="38"/>
        <v>876287</v>
      </c>
      <c r="G1849" s="388" t="s">
        <v>9566</v>
      </c>
    </row>
    <row r="1850" spans="4:7" x14ac:dyDescent="0.3">
      <c r="D1850" s="65"/>
      <c r="E1850" s="65"/>
      <c r="F1850" s="46">
        <f t="shared" si="38"/>
        <v>876287</v>
      </c>
      <c r="G1850" s="388" t="s">
        <v>9566</v>
      </c>
    </row>
    <row r="1851" spans="4:7" x14ac:dyDescent="0.3">
      <c r="D1851" s="65"/>
      <c r="E1851" s="65"/>
      <c r="F1851" s="46">
        <f t="shared" si="38"/>
        <v>876287</v>
      </c>
      <c r="G1851" s="388" t="s">
        <v>9566</v>
      </c>
    </row>
    <row r="1852" spans="4:7" x14ac:dyDescent="0.3">
      <c r="F1852" s="46">
        <f t="shared" si="38"/>
        <v>876287</v>
      </c>
      <c r="G1852" s="388" t="s">
        <v>9566</v>
      </c>
    </row>
    <row r="1853" spans="4:7" x14ac:dyDescent="0.3">
      <c r="F1853" s="46">
        <f t="shared" si="38"/>
        <v>876287</v>
      </c>
      <c r="G1853" s="388" t="s">
        <v>9566</v>
      </c>
    </row>
    <row r="1854" spans="4:7" x14ac:dyDescent="0.3">
      <c r="F1854" s="46">
        <f t="shared" si="38"/>
        <v>876287</v>
      </c>
      <c r="G1854" s="388" t="s">
        <v>9566</v>
      </c>
    </row>
    <row r="1855" spans="4:7" x14ac:dyDescent="0.3">
      <c r="F1855" s="46">
        <f t="shared" si="38"/>
        <v>876287</v>
      </c>
      <c r="G1855" s="388" t="s">
        <v>9566</v>
      </c>
    </row>
    <row r="1856" spans="4:7" x14ac:dyDescent="0.3">
      <c r="F1856" s="46">
        <f t="shared" si="38"/>
        <v>876287</v>
      </c>
      <c r="G1856" s="388" t="s">
        <v>9566</v>
      </c>
    </row>
    <row r="1857" spans="6:7" x14ac:dyDescent="0.3">
      <c r="F1857" s="46">
        <f t="shared" si="38"/>
        <v>876287</v>
      </c>
      <c r="G1857" s="388" t="s">
        <v>9566</v>
      </c>
    </row>
    <row r="1858" spans="6:7" x14ac:dyDescent="0.3">
      <c r="F1858" s="46">
        <f t="shared" si="38"/>
        <v>876287</v>
      </c>
      <c r="G1858" s="388" t="s">
        <v>9566</v>
      </c>
    </row>
    <row r="1859" spans="6:7" x14ac:dyDescent="0.3">
      <c r="F1859" s="46">
        <f t="shared" si="38"/>
        <v>876287</v>
      </c>
      <c r="G1859" s="388" t="s">
        <v>9566</v>
      </c>
    </row>
    <row r="1860" spans="6:7" x14ac:dyDescent="0.3">
      <c r="F1860" s="46">
        <f t="shared" si="38"/>
        <v>876287</v>
      </c>
      <c r="G1860" s="388" t="s">
        <v>9566</v>
      </c>
    </row>
    <row r="1861" spans="6:7" x14ac:dyDescent="0.3">
      <c r="F1861" s="46">
        <f t="shared" si="38"/>
        <v>876287</v>
      </c>
      <c r="G1861" s="388" t="s">
        <v>9566</v>
      </c>
    </row>
    <row r="1862" spans="6:7" x14ac:dyDescent="0.3">
      <c r="F1862" s="46">
        <f t="shared" si="38"/>
        <v>876287</v>
      </c>
      <c r="G1862" s="388" t="s">
        <v>9566</v>
      </c>
    </row>
    <row r="1863" spans="6:7" x14ac:dyDescent="0.3">
      <c r="F1863" s="46">
        <f t="shared" si="38"/>
        <v>876287</v>
      </c>
      <c r="G1863" s="388" t="s">
        <v>9566</v>
      </c>
    </row>
    <row r="1864" spans="6:7" x14ac:dyDescent="0.3">
      <c r="F1864" s="46">
        <f t="shared" si="38"/>
        <v>876287</v>
      </c>
      <c r="G1864" s="388" t="s">
        <v>9566</v>
      </c>
    </row>
    <row r="1865" spans="6:7" x14ac:dyDescent="0.3">
      <c r="F1865" s="46">
        <f t="shared" si="38"/>
        <v>876287</v>
      </c>
      <c r="G1865" s="388" t="s">
        <v>9566</v>
      </c>
    </row>
    <row r="1866" spans="6:7" x14ac:dyDescent="0.3">
      <c r="F1866" s="46">
        <f t="shared" si="38"/>
        <v>876287</v>
      </c>
      <c r="G1866" s="388" t="s">
        <v>9566</v>
      </c>
    </row>
    <row r="1867" spans="6:7" x14ac:dyDescent="0.3">
      <c r="F1867" s="46">
        <f t="shared" si="38"/>
        <v>876287</v>
      </c>
      <c r="G1867" s="388" t="s">
        <v>9566</v>
      </c>
    </row>
    <row r="1868" spans="6:7" x14ac:dyDescent="0.3">
      <c r="F1868" s="46">
        <f t="shared" ref="F1868:F1931" si="39">F1867+E1868-D1868</f>
        <v>876287</v>
      </c>
      <c r="G1868" s="388" t="s">
        <v>9566</v>
      </c>
    </row>
    <row r="1869" spans="6:7" x14ac:dyDescent="0.3">
      <c r="F1869" s="46">
        <f t="shared" si="39"/>
        <v>876287</v>
      </c>
      <c r="G1869" s="388" t="s">
        <v>9566</v>
      </c>
    </row>
    <row r="1870" spans="6:7" x14ac:dyDescent="0.3">
      <c r="F1870" s="46">
        <f t="shared" si="39"/>
        <v>876287</v>
      </c>
      <c r="G1870" s="388" t="s">
        <v>9566</v>
      </c>
    </row>
    <row r="1871" spans="6:7" x14ac:dyDescent="0.3">
      <c r="F1871" s="46">
        <f t="shared" si="39"/>
        <v>876287</v>
      </c>
      <c r="G1871" s="388" t="s">
        <v>9566</v>
      </c>
    </row>
    <row r="1872" spans="6:7" x14ac:dyDescent="0.3">
      <c r="F1872" s="46">
        <f t="shared" si="39"/>
        <v>876287</v>
      </c>
      <c r="G1872" s="388" t="s">
        <v>9566</v>
      </c>
    </row>
    <row r="1873" spans="6:7" x14ac:dyDescent="0.3">
      <c r="F1873" s="46">
        <f t="shared" si="39"/>
        <v>876287</v>
      </c>
      <c r="G1873" s="388" t="s">
        <v>9566</v>
      </c>
    </row>
    <row r="1874" spans="6:7" x14ac:dyDescent="0.3">
      <c r="F1874" s="46">
        <f t="shared" si="39"/>
        <v>876287</v>
      </c>
      <c r="G1874" s="388" t="s">
        <v>9566</v>
      </c>
    </row>
    <row r="1875" spans="6:7" x14ac:dyDescent="0.3">
      <c r="F1875" s="46">
        <f t="shared" si="39"/>
        <v>876287</v>
      </c>
      <c r="G1875" s="388" t="s">
        <v>9566</v>
      </c>
    </row>
    <row r="1876" spans="6:7" x14ac:dyDescent="0.3">
      <c r="F1876" s="46">
        <f t="shared" si="39"/>
        <v>876287</v>
      </c>
      <c r="G1876" s="388" t="s">
        <v>9566</v>
      </c>
    </row>
    <row r="1877" spans="6:7" x14ac:dyDescent="0.3">
      <c r="F1877" s="46">
        <f t="shared" si="39"/>
        <v>876287</v>
      </c>
      <c r="G1877" s="388" t="s">
        <v>9566</v>
      </c>
    </row>
    <row r="1878" spans="6:7" x14ac:dyDescent="0.3">
      <c r="F1878" s="46">
        <f t="shared" si="39"/>
        <v>876287</v>
      </c>
      <c r="G1878" s="388" t="s">
        <v>9566</v>
      </c>
    </row>
    <row r="1879" spans="6:7" x14ac:dyDescent="0.3">
      <c r="F1879" s="46">
        <f t="shared" si="39"/>
        <v>876287</v>
      </c>
      <c r="G1879" s="388" t="s">
        <v>9566</v>
      </c>
    </row>
    <row r="1880" spans="6:7" x14ac:dyDescent="0.3">
      <c r="F1880" s="46">
        <f t="shared" si="39"/>
        <v>876287</v>
      </c>
      <c r="G1880" s="388" t="s">
        <v>9566</v>
      </c>
    </row>
    <row r="1881" spans="6:7" x14ac:dyDescent="0.3">
      <c r="F1881" s="46">
        <f t="shared" si="39"/>
        <v>876287</v>
      </c>
      <c r="G1881" s="388" t="s">
        <v>9566</v>
      </c>
    </row>
    <row r="1882" spans="6:7" x14ac:dyDescent="0.3">
      <c r="F1882" s="46">
        <f t="shared" si="39"/>
        <v>876287</v>
      </c>
      <c r="G1882" s="388" t="s">
        <v>9566</v>
      </c>
    </row>
    <row r="1883" spans="6:7" x14ac:dyDescent="0.3">
      <c r="F1883" s="46">
        <f t="shared" si="39"/>
        <v>876287</v>
      </c>
      <c r="G1883" s="388" t="s">
        <v>9566</v>
      </c>
    </row>
    <row r="1884" spans="6:7" x14ac:dyDescent="0.3">
      <c r="F1884" s="46">
        <f t="shared" si="39"/>
        <v>876287</v>
      </c>
      <c r="G1884" s="388" t="s">
        <v>9566</v>
      </c>
    </row>
    <row r="1885" spans="6:7" x14ac:dyDescent="0.3">
      <c r="F1885" s="46">
        <f t="shared" si="39"/>
        <v>876287</v>
      </c>
      <c r="G1885" s="388" t="s">
        <v>9566</v>
      </c>
    </row>
    <row r="1886" spans="6:7" x14ac:dyDescent="0.3">
      <c r="F1886" s="46">
        <f t="shared" si="39"/>
        <v>876287</v>
      </c>
      <c r="G1886" s="388" t="s">
        <v>9566</v>
      </c>
    </row>
    <row r="1887" spans="6:7" x14ac:dyDescent="0.3">
      <c r="F1887" s="46">
        <f t="shared" si="39"/>
        <v>876287</v>
      </c>
      <c r="G1887" s="388" t="s">
        <v>9566</v>
      </c>
    </row>
    <row r="1888" spans="6:7" x14ac:dyDescent="0.3">
      <c r="F1888" s="46">
        <f t="shared" si="39"/>
        <v>876287</v>
      </c>
      <c r="G1888" s="388" t="s">
        <v>9566</v>
      </c>
    </row>
    <row r="1889" spans="6:7" x14ac:dyDescent="0.3">
      <c r="F1889" s="46">
        <f t="shared" si="39"/>
        <v>876287</v>
      </c>
      <c r="G1889" s="388" t="s">
        <v>9566</v>
      </c>
    </row>
    <row r="1890" spans="6:7" x14ac:dyDescent="0.3">
      <c r="F1890" s="46">
        <f t="shared" si="39"/>
        <v>876287</v>
      </c>
      <c r="G1890" s="388" t="s">
        <v>9566</v>
      </c>
    </row>
    <row r="1891" spans="6:7" x14ac:dyDescent="0.3">
      <c r="F1891" s="46">
        <f t="shared" si="39"/>
        <v>876287</v>
      </c>
      <c r="G1891" s="388" t="s">
        <v>9566</v>
      </c>
    </row>
    <row r="1892" spans="6:7" x14ac:dyDescent="0.3">
      <c r="F1892" s="46">
        <f t="shared" si="39"/>
        <v>876287</v>
      </c>
      <c r="G1892" s="388" t="s">
        <v>9566</v>
      </c>
    </row>
    <row r="1893" spans="6:7" x14ac:dyDescent="0.3">
      <c r="F1893" s="46">
        <f t="shared" si="39"/>
        <v>876287</v>
      </c>
      <c r="G1893" s="388" t="s">
        <v>9566</v>
      </c>
    </row>
    <row r="1894" spans="6:7" x14ac:dyDescent="0.3">
      <c r="F1894" s="46">
        <f t="shared" si="39"/>
        <v>876287</v>
      </c>
      <c r="G1894" s="388" t="s">
        <v>9566</v>
      </c>
    </row>
    <row r="1895" spans="6:7" x14ac:dyDescent="0.3">
      <c r="F1895" s="46">
        <f t="shared" si="39"/>
        <v>876287</v>
      </c>
      <c r="G1895" s="388" t="s">
        <v>9566</v>
      </c>
    </row>
    <row r="1896" spans="6:7" x14ac:dyDescent="0.3">
      <c r="F1896" s="46">
        <f t="shared" si="39"/>
        <v>876287</v>
      </c>
      <c r="G1896" s="388" t="s">
        <v>9566</v>
      </c>
    </row>
    <row r="1897" spans="6:7" x14ac:dyDescent="0.3">
      <c r="F1897" s="46">
        <f t="shared" si="39"/>
        <v>876287</v>
      </c>
      <c r="G1897" s="388" t="s">
        <v>9566</v>
      </c>
    </row>
    <row r="1898" spans="6:7" x14ac:dyDescent="0.3">
      <c r="F1898" s="46">
        <f t="shared" si="39"/>
        <v>876287</v>
      </c>
      <c r="G1898" s="388" t="s">
        <v>9566</v>
      </c>
    </row>
    <row r="1899" spans="6:7" x14ac:dyDescent="0.3">
      <c r="F1899" s="46">
        <f t="shared" si="39"/>
        <v>876287</v>
      </c>
      <c r="G1899" s="388" t="s">
        <v>9566</v>
      </c>
    </row>
    <row r="1900" spans="6:7" x14ac:dyDescent="0.3">
      <c r="F1900" s="46">
        <f t="shared" si="39"/>
        <v>876287</v>
      </c>
      <c r="G1900" s="388" t="s">
        <v>9566</v>
      </c>
    </row>
    <row r="1901" spans="6:7" x14ac:dyDescent="0.3">
      <c r="F1901" s="46">
        <f t="shared" si="39"/>
        <v>876287</v>
      </c>
      <c r="G1901" s="388" t="s">
        <v>9566</v>
      </c>
    </row>
    <row r="1902" spans="6:7" x14ac:dyDescent="0.3">
      <c r="F1902" s="46">
        <f t="shared" si="39"/>
        <v>876287</v>
      </c>
      <c r="G1902" s="388" t="s">
        <v>9566</v>
      </c>
    </row>
    <row r="1903" spans="6:7" x14ac:dyDescent="0.3">
      <c r="F1903" s="46">
        <f t="shared" si="39"/>
        <v>876287</v>
      </c>
      <c r="G1903" s="388" t="s">
        <v>9566</v>
      </c>
    </row>
    <row r="1904" spans="6:7" x14ac:dyDescent="0.3">
      <c r="F1904" s="46">
        <f t="shared" si="39"/>
        <v>876287</v>
      </c>
      <c r="G1904" s="388" t="s">
        <v>9566</v>
      </c>
    </row>
    <row r="1905" spans="6:7" x14ac:dyDescent="0.3">
      <c r="F1905" s="46">
        <f t="shared" si="39"/>
        <v>876287</v>
      </c>
      <c r="G1905" s="388" t="s">
        <v>9566</v>
      </c>
    </row>
    <row r="1906" spans="6:7" x14ac:dyDescent="0.3">
      <c r="F1906" s="46">
        <f t="shared" si="39"/>
        <v>876287</v>
      </c>
      <c r="G1906" s="388" t="s">
        <v>9566</v>
      </c>
    </row>
    <row r="1907" spans="6:7" x14ac:dyDescent="0.3">
      <c r="F1907" s="46">
        <f t="shared" si="39"/>
        <v>876287</v>
      </c>
      <c r="G1907" s="388" t="s">
        <v>9566</v>
      </c>
    </row>
    <row r="1908" spans="6:7" x14ac:dyDescent="0.3">
      <c r="F1908" s="46">
        <f t="shared" si="39"/>
        <v>876287</v>
      </c>
      <c r="G1908" s="388" t="s">
        <v>9566</v>
      </c>
    </row>
    <row r="1909" spans="6:7" x14ac:dyDescent="0.3">
      <c r="F1909" s="46">
        <f t="shared" si="39"/>
        <v>876287</v>
      </c>
      <c r="G1909" s="388" t="s">
        <v>9566</v>
      </c>
    </row>
    <row r="1910" spans="6:7" x14ac:dyDescent="0.3">
      <c r="F1910" s="46">
        <f t="shared" si="39"/>
        <v>876287</v>
      </c>
      <c r="G1910" s="388" t="s">
        <v>9566</v>
      </c>
    </row>
    <row r="1911" spans="6:7" x14ac:dyDescent="0.3">
      <c r="F1911" s="46">
        <f t="shared" si="39"/>
        <v>876287</v>
      </c>
      <c r="G1911" s="388" t="s">
        <v>9566</v>
      </c>
    </row>
    <row r="1912" spans="6:7" x14ac:dyDescent="0.3">
      <c r="F1912" s="46">
        <f t="shared" si="39"/>
        <v>876287</v>
      </c>
      <c r="G1912" s="388" t="s">
        <v>9566</v>
      </c>
    </row>
    <row r="1913" spans="6:7" x14ac:dyDescent="0.3">
      <c r="F1913" s="46">
        <f t="shared" si="39"/>
        <v>876287</v>
      </c>
      <c r="G1913" s="388" t="s">
        <v>9566</v>
      </c>
    </row>
    <row r="1914" spans="6:7" x14ac:dyDescent="0.3">
      <c r="F1914" s="46">
        <f t="shared" si="39"/>
        <v>876287</v>
      </c>
      <c r="G1914" s="388" t="s">
        <v>9566</v>
      </c>
    </row>
    <row r="1915" spans="6:7" x14ac:dyDescent="0.3">
      <c r="F1915" s="46">
        <f t="shared" si="39"/>
        <v>876287</v>
      </c>
      <c r="G1915" s="388" t="s">
        <v>9566</v>
      </c>
    </row>
    <row r="1916" spans="6:7" x14ac:dyDescent="0.3">
      <c r="F1916" s="46">
        <f t="shared" si="39"/>
        <v>876287</v>
      </c>
      <c r="G1916" s="388" t="s">
        <v>9566</v>
      </c>
    </row>
    <row r="1917" spans="6:7" x14ac:dyDescent="0.3">
      <c r="F1917" s="46">
        <f t="shared" si="39"/>
        <v>876287</v>
      </c>
      <c r="G1917" s="388" t="s">
        <v>9566</v>
      </c>
    </row>
    <row r="1918" spans="6:7" x14ac:dyDescent="0.3">
      <c r="F1918" s="46">
        <f t="shared" si="39"/>
        <v>876287</v>
      </c>
      <c r="G1918" s="388" t="s">
        <v>9566</v>
      </c>
    </row>
    <row r="1919" spans="6:7" x14ac:dyDescent="0.3">
      <c r="F1919" s="46">
        <f t="shared" si="39"/>
        <v>876287</v>
      </c>
      <c r="G1919" s="388" t="s">
        <v>9566</v>
      </c>
    </row>
    <row r="1920" spans="6:7" x14ac:dyDescent="0.3">
      <c r="F1920" s="46">
        <f t="shared" si="39"/>
        <v>876287</v>
      </c>
      <c r="G1920" s="388" t="s">
        <v>9566</v>
      </c>
    </row>
    <row r="1921" spans="6:7" x14ac:dyDescent="0.3">
      <c r="F1921" s="46">
        <f t="shared" si="39"/>
        <v>876287</v>
      </c>
      <c r="G1921" s="388" t="s">
        <v>9566</v>
      </c>
    </row>
    <row r="1922" spans="6:7" x14ac:dyDescent="0.3">
      <c r="F1922" s="46">
        <f t="shared" si="39"/>
        <v>876287</v>
      </c>
      <c r="G1922" s="388" t="s">
        <v>9566</v>
      </c>
    </row>
    <row r="1923" spans="6:7" x14ac:dyDescent="0.3">
      <c r="F1923" s="46">
        <f t="shared" si="39"/>
        <v>876287</v>
      </c>
      <c r="G1923" s="388" t="s">
        <v>9566</v>
      </c>
    </row>
    <row r="1924" spans="6:7" x14ac:dyDescent="0.3">
      <c r="F1924" s="46">
        <f t="shared" si="39"/>
        <v>876287</v>
      </c>
      <c r="G1924" s="388" t="s">
        <v>9566</v>
      </c>
    </row>
    <row r="1925" spans="6:7" x14ac:dyDescent="0.3">
      <c r="F1925" s="46">
        <f t="shared" si="39"/>
        <v>876287</v>
      </c>
      <c r="G1925" s="388" t="s">
        <v>9566</v>
      </c>
    </row>
    <row r="1926" spans="6:7" x14ac:dyDescent="0.3">
      <c r="F1926" s="46">
        <f t="shared" si="39"/>
        <v>876287</v>
      </c>
      <c r="G1926" s="388" t="s">
        <v>9566</v>
      </c>
    </row>
    <row r="1927" spans="6:7" x14ac:dyDescent="0.3">
      <c r="F1927" s="46">
        <f t="shared" si="39"/>
        <v>876287</v>
      </c>
      <c r="G1927" s="388" t="s">
        <v>9566</v>
      </c>
    </row>
    <row r="1928" spans="6:7" x14ac:dyDescent="0.3">
      <c r="F1928" s="46">
        <f t="shared" si="39"/>
        <v>876287</v>
      </c>
      <c r="G1928" s="388" t="s">
        <v>9566</v>
      </c>
    </row>
    <row r="1929" spans="6:7" x14ac:dyDescent="0.3">
      <c r="F1929" s="46">
        <f t="shared" si="39"/>
        <v>876287</v>
      </c>
      <c r="G1929" s="388" t="s">
        <v>9566</v>
      </c>
    </row>
    <row r="1930" spans="6:7" x14ac:dyDescent="0.3">
      <c r="F1930" s="46">
        <f t="shared" si="39"/>
        <v>876287</v>
      </c>
      <c r="G1930" s="388" t="s">
        <v>9566</v>
      </c>
    </row>
    <row r="1931" spans="6:7" x14ac:dyDescent="0.3">
      <c r="F1931" s="46">
        <f t="shared" si="39"/>
        <v>876287</v>
      </c>
      <c r="G1931" s="388" t="s">
        <v>9566</v>
      </c>
    </row>
    <row r="1932" spans="6:7" x14ac:dyDescent="0.3">
      <c r="F1932" s="46">
        <f t="shared" ref="F1932:F1995" si="40">F1931+E1932-D1932</f>
        <v>876287</v>
      </c>
      <c r="G1932" s="388" t="s">
        <v>9566</v>
      </c>
    </row>
    <row r="1933" spans="6:7" x14ac:dyDescent="0.3">
      <c r="F1933" s="46">
        <f t="shared" si="40"/>
        <v>876287</v>
      </c>
      <c r="G1933" s="388" t="s">
        <v>9566</v>
      </c>
    </row>
    <row r="1934" spans="6:7" x14ac:dyDescent="0.3">
      <c r="F1934" s="46">
        <f t="shared" si="40"/>
        <v>876287</v>
      </c>
      <c r="G1934" s="388" t="s">
        <v>9566</v>
      </c>
    </row>
    <row r="1935" spans="6:7" x14ac:dyDescent="0.3">
      <c r="F1935" s="46">
        <f t="shared" si="40"/>
        <v>876287</v>
      </c>
      <c r="G1935" s="388" t="s">
        <v>9566</v>
      </c>
    </row>
    <row r="1936" spans="6:7" x14ac:dyDescent="0.3">
      <c r="F1936" s="46">
        <f t="shared" si="40"/>
        <v>876287</v>
      </c>
      <c r="G1936" s="388" t="s">
        <v>9566</v>
      </c>
    </row>
    <row r="1937" spans="6:7" x14ac:dyDescent="0.3">
      <c r="F1937" s="46">
        <f t="shared" si="40"/>
        <v>876287</v>
      </c>
      <c r="G1937" s="388" t="s">
        <v>9566</v>
      </c>
    </row>
    <row r="1938" spans="6:7" x14ac:dyDescent="0.3">
      <c r="F1938" s="46">
        <f t="shared" si="40"/>
        <v>876287</v>
      </c>
      <c r="G1938" s="388" t="s">
        <v>9566</v>
      </c>
    </row>
    <row r="1939" spans="6:7" x14ac:dyDescent="0.3">
      <c r="F1939" s="46">
        <f t="shared" si="40"/>
        <v>876287</v>
      </c>
      <c r="G1939" s="388" t="s">
        <v>9566</v>
      </c>
    </row>
    <row r="1940" spans="6:7" x14ac:dyDescent="0.3">
      <c r="F1940" s="46">
        <f t="shared" si="40"/>
        <v>876287</v>
      </c>
      <c r="G1940" s="388" t="s">
        <v>9566</v>
      </c>
    </row>
    <row r="1941" spans="6:7" x14ac:dyDescent="0.3">
      <c r="F1941" s="46">
        <f t="shared" si="40"/>
        <v>876287</v>
      </c>
      <c r="G1941" s="388" t="s">
        <v>9566</v>
      </c>
    </row>
    <row r="1942" spans="6:7" x14ac:dyDescent="0.3">
      <c r="F1942" s="46">
        <f t="shared" si="40"/>
        <v>876287</v>
      </c>
      <c r="G1942" s="388" t="s">
        <v>9566</v>
      </c>
    </row>
    <row r="1943" spans="6:7" x14ac:dyDescent="0.3">
      <c r="F1943" s="46">
        <f t="shared" si="40"/>
        <v>876287</v>
      </c>
      <c r="G1943" s="388" t="s">
        <v>9566</v>
      </c>
    </row>
    <row r="1944" spans="6:7" x14ac:dyDescent="0.3">
      <c r="F1944" s="46">
        <f t="shared" si="40"/>
        <v>876287</v>
      </c>
      <c r="G1944" s="388" t="s">
        <v>9566</v>
      </c>
    </row>
    <row r="1945" spans="6:7" x14ac:dyDescent="0.3">
      <c r="F1945" s="46">
        <f t="shared" si="40"/>
        <v>876287</v>
      </c>
      <c r="G1945" s="388" t="s">
        <v>9566</v>
      </c>
    </row>
    <row r="1946" spans="6:7" x14ac:dyDescent="0.3">
      <c r="F1946" s="46">
        <f t="shared" si="40"/>
        <v>876287</v>
      </c>
      <c r="G1946" s="388" t="s">
        <v>9566</v>
      </c>
    </row>
    <row r="1947" spans="6:7" x14ac:dyDescent="0.3">
      <c r="F1947" s="46">
        <f t="shared" si="40"/>
        <v>876287</v>
      </c>
      <c r="G1947" s="388" t="s">
        <v>9566</v>
      </c>
    </row>
    <row r="1948" spans="6:7" x14ac:dyDescent="0.3">
      <c r="F1948" s="46">
        <f t="shared" si="40"/>
        <v>876287</v>
      </c>
      <c r="G1948" s="388" t="s">
        <v>9566</v>
      </c>
    </row>
    <row r="1949" spans="6:7" x14ac:dyDescent="0.3">
      <c r="F1949" s="46">
        <f t="shared" si="40"/>
        <v>876287</v>
      </c>
      <c r="G1949" s="388" t="s">
        <v>9566</v>
      </c>
    </row>
    <row r="1950" spans="6:7" x14ac:dyDescent="0.3">
      <c r="F1950" s="46">
        <f t="shared" si="40"/>
        <v>876287</v>
      </c>
      <c r="G1950" s="388" t="s">
        <v>9566</v>
      </c>
    </row>
    <row r="1951" spans="6:7" x14ac:dyDescent="0.3">
      <c r="F1951" s="46">
        <f t="shared" si="40"/>
        <v>876287</v>
      </c>
      <c r="G1951" s="388" t="s">
        <v>9566</v>
      </c>
    </row>
    <row r="1952" spans="6:7" x14ac:dyDescent="0.3">
      <c r="F1952" s="46">
        <f t="shared" si="40"/>
        <v>876287</v>
      </c>
      <c r="G1952" s="388" t="s">
        <v>9566</v>
      </c>
    </row>
    <row r="1953" spans="6:7" x14ac:dyDescent="0.3">
      <c r="F1953" s="46">
        <f t="shared" si="40"/>
        <v>876287</v>
      </c>
      <c r="G1953" s="388" t="s">
        <v>9566</v>
      </c>
    </row>
    <row r="1954" spans="6:7" x14ac:dyDescent="0.3">
      <c r="F1954" s="46">
        <f t="shared" si="40"/>
        <v>876287</v>
      </c>
      <c r="G1954" s="388" t="s">
        <v>9566</v>
      </c>
    </row>
    <row r="1955" spans="6:7" x14ac:dyDescent="0.3">
      <c r="F1955" s="46">
        <f t="shared" si="40"/>
        <v>876287</v>
      </c>
      <c r="G1955" s="388" t="s">
        <v>9566</v>
      </c>
    </row>
    <row r="1956" spans="6:7" x14ac:dyDescent="0.3">
      <c r="F1956" s="46">
        <f t="shared" si="40"/>
        <v>876287</v>
      </c>
      <c r="G1956" s="388" t="s">
        <v>9566</v>
      </c>
    </row>
    <row r="1957" spans="6:7" x14ac:dyDescent="0.3">
      <c r="F1957" s="46">
        <f t="shared" si="40"/>
        <v>876287</v>
      </c>
      <c r="G1957" s="388" t="s">
        <v>9566</v>
      </c>
    </row>
    <row r="1958" spans="6:7" x14ac:dyDescent="0.3">
      <c r="F1958" s="46">
        <f t="shared" si="40"/>
        <v>876287</v>
      </c>
      <c r="G1958" s="388" t="s">
        <v>9566</v>
      </c>
    </row>
    <row r="1959" spans="6:7" x14ac:dyDescent="0.3">
      <c r="F1959" s="46">
        <f t="shared" si="40"/>
        <v>876287</v>
      </c>
      <c r="G1959" s="388" t="s">
        <v>9566</v>
      </c>
    </row>
    <row r="1960" spans="6:7" x14ac:dyDescent="0.3">
      <c r="F1960" s="46">
        <f t="shared" si="40"/>
        <v>876287</v>
      </c>
      <c r="G1960" s="388" t="s">
        <v>9566</v>
      </c>
    </row>
    <row r="1961" spans="6:7" x14ac:dyDescent="0.3">
      <c r="F1961" s="46">
        <f t="shared" si="40"/>
        <v>876287</v>
      </c>
      <c r="G1961" s="388" t="s">
        <v>9566</v>
      </c>
    </row>
    <row r="1962" spans="6:7" x14ac:dyDescent="0.3">
      <c r="F1962" s="46">
        <f t="shared" si="40"/>
        <v>876287</v>
      </c>
      <c r="G1962" s="388" t="s">
        <v>9566</v>
      </c>
    </row>
    <row r="1963" spans="6:7" x14ac:dyDescent="0.3">
      <c r="F1963" s="46">
        <f t="shared" si="40"/>
        <v>876287</v>
      </c>
      <c r="G1963" s="388" t="s">
        <v>9566</v>
      </c>
    </row>
    <row r="1964" spans="6:7" x14ac:dyDescent="0.3">
      <c r="F1964" s="46">
        <f t="shared" si="40"/>
        <v>876287</v>
      </c>
      <c r="G1964" s="388" t="s">
        <v>9566</v>
      </c>
    </row>
    <row r="1965" spans="6:7" x14ac:dyDescent="0.3">
      <c r="F1965" s="46">
        <f t="shared" si="40"/>
        <v>876287</v>
      </c>
      <c r="G1965" s="388" t="s">
        <v>9566</v>
      </c>
    </row>
    <row r="1966" spans="6:7" x14ac:dyDescent="0.3">
      <c r="F1966" s="46">
        <f t="shared" si="40"/>
        <v>876287</v>
      </c>
      <c r="G1966" s="388" t="s">
        <v>9566</v>
      </c>
    </row>
    <row r="1967" spans="6:7" x14ac:dyDescent="0.3">
      <c r="F1967" s="46">
        <f t="shared" si="40"/>
        <v>876287</v>
      </c>
      <c r="G1967" s="388" t="s">
        <v>9566</v>
      </c>
    </row>
    <row r="1968" spans="6:7" x14ac:dyDescent="0.3">
      <c r="F1968" s="46">
        <f t="shared" si="40"/>
        <v>876287</v>
      </c>
      <c r="G1968" s="388" t="s">
        <v>9566</v>
      </c>
    </row>
    <row r="1969" spans="6:7" x14ac:dyDescent="0.3">
      <c r="F1969" s="46">
        <f t="shared" si="40"/>
        <v>876287</v>
      </c>
      <c r="G1969" s="388" t="s">
        <v>9566</v>
      </c>
    </row>
    <row r="1970" spans="6:7" x14ac:dyDescent="0.3">
      <c r="F1970" s="46">
        <f t="shared" si="40"/>
        <v>876287</v>
      </c>
      <c r="G1970" s="388" t="s">
        <v>9566</v>
      </c>
    </row>
    <row r="1971" spans="6:7" x14ac:dyDescent="0.3">
      <c r="F1971" s="46">
        <f t="shared" si="40"/>
        <v>876287</v>
      </c>
      <c r="G1971" s="388" t="s">
        <v>9566</v>
      </c>
    </row>
    <row r="1972" spans="6:7" x14ac:dyDescent="0.3">
      <c r="F1972" s="46">
        <f t="shared" si="40"/>
        <v>876287</v>
      </c>
      <c r="G1972" s="388" t="s">
        <v>9566</v>
      </c>
    </row>
    <row r="1973" spans="6:7" x14ac:dyDescent="0.3">
      <c r="F1973" s="46">
        <f t="shared" si="40"/>
        <v>876287</v>
      </c>
      <c r="G1973" s="388" t="s">
        <v>9566</v>
      </c>
    </row>
    <row r="1974" spans="6:7" x14ac:dyDescent="0.3">
      <c r="F1974" s="46">
        <f t="shared" si="40"/>
        <v>876287</v>
      </c>
      <c r="G1974" s="388" t="s">
        <v>9566</v>
      </c>
    </row>
    <row r="1975" spans="6:7" x14ac:dyDescent="0.3">
      <c r="F1975" s="46">
        <f t="shared" si="40"/>
        <v>876287</v>
      </c>
      <c r="G1975" s="388" t="s">
        <v>9566</v>
      </c>
    </row>
    <row r="1976" spans="6:7" x14ac:dyDescent="0.3">
      <c r="F1976" s="46">
        <f t="shared" si="40"/>
        <v>876287</v>
      </c>
      <c r="G1976" s="388" t="s">
        <v>9566</v>
      </c>
    </row>
    <row r="1977" spans="6:7" x14ac:dyDescent="0.3">
      <c r="F1977" s="46">
        <f t="shared" si="40"/>
        <v>876287</v>
      </c>
      <c r="G1977" s="388" t="s">
        <v>9566</v>
      </c>
    </row>
    <row r="1978" spans="6:7" x14ac:dyDescent="0.3">
      <c r="F1978" s="46">
        <f t="shared" si="40"/>
        <v>876287</v>
      </c>
      <c r="G1978" s="388" t="s">
        <v>9566</v>
      </c>
    </row>
    <row r="1979" spans="6:7" x14ac:dyDescent="0.3">
      <c r="F1979" s="46">
        <f t="shared" si="40"/>
        <v>876287</v>
      </c>
      <c r="G1979" s="388" t="s">
        <v>9566</v>
      </c>
    </row>
    <row r="1980" spans="6:7" x14ac:dyDescent="0.3">
      <c r="F1980" s="46">
        <f t="shared" si="40"/>
        <v>876287</v>
      </c>
      <c r="G1980" s="388" t="s">
        <v>9566</v>
      </c>
    </row>
    <row r="1981" spans="6:7" x14ac:dyDescent="0.3">
      <c r="F1981" s="46">
        <f t="shared" si="40"/>
        <v>876287</v>
      </c>
      <c r="G1981" s="388" t="s">
        <v>9566</v>
      </c>
    </row>
    <row r="1982" spans="6:7" x14ac:dyDescent="0.3">
      <c r="F1982" s="46">
        <f t="shared" si="40"/>
        <v>876287</v>
      </c>
      <c r="G1982" s="388" t="s">
        <v>9566</v>
      </c>
    </row>
    <row r="1983" spans="6:7" x14ac:dyDescent="0.3">
      <c r="F1983" s="46">
        <f t="shared" si="40"/>
        <v>876287</v>
      </c>
      <c r="G1983" s="388" t="s">
        <v>9566</v>
      </c>
    </row>
    <row r="1984" spans="6:7" x14ac:dyDescent="0.3">
      <c r="F1984" s="46">
        <f t="shared" si="40"/>
        <v>876287</v>
      </c>
      <c r="G1984" s="388" t="s">
        <v>9566</v>
      </c>
    </row>
    <row r="1985" spans="6:7" x14ac:dyDescent="0.3">
      <c r="F1985" s="46">
        <f t="shared" si="40"/>
        <v>876287</v>
      </c>
      <c r="G1985" s="388" t="s">
        <v>9566</v>
      </c>
    </row>
    <row r="1986" spans="6:7" x14ac:dyDescent="0.3">
      <c r="F1986" s="46">
        <f t="shared" si="40"/>
        <v>876287</v>
      </c>
      <c r="G1986" s="388" t="s">
        <v>9566</v>
      </c>
    </row>
    <row r="1987" spans="6:7" x14ac:dyDescent="0.3">
      <c r="F1987" s="46">
        <f t="shared" si="40"/>
        <v>876287</v>
      </c>
      <c r="G1987" s="388" t="s">
        <v>9566</v>
      </c>
    </row>
    <row r="1988" spans="6:7" x14ac:dyDescent="0.3">
      <c r="F1988" s="46">
        <f t="shared" si="40"/>
        <v>876287</v>
      </c>
      <c r="G1988" s="388" t="s">
        <v>9566</v>
      </c>
    </row>
    <row r="1989" spans="6:7" x14ac:dyDescent="0.3">
      <c r="F1989" s="46">
        <f t="shared" si="40"/>
        <v>876287</v>
      </c>
      <c r="G1989" s="388" t="s">
        <v>9566</v>
      </c>
    </row>
    <row r="1990" spans="6:7" x14ac:dyDescent="0.3">
      <c r="F1990" s="46">
        <f t="shared" si="40"/>
        <v>876287</v>
      </c>
      <c r="G1990" s="388" t="s">
        <v>9566</v>
      </c>
    </row>
    <row r="1991" spans="6:7" x14ac:dyDescent="0.3">
      <c r="F1991" s="46">
        <f t="shared" si="40"/>
        <v>876287</v>
      </c>
      <c r="G1991" s="388" t="s">
        <v>9566</v>
      </c>
    </row>
    <row r="1992" spans="6:7" x14ac:dyDescent="0.3">
      <c r="F1992" s="46">
        <f t="shared" si="40"/>
        <v>876287</v>
      </c>
      <c r="G1992" s="388" t="s">
        <v>9566</v>
      </c>
    </row>
    <row r="1993" spans="6:7" x14ac:dyDescent="0.3">
      <c r="F1993" s="46">
        <f t="shared" si="40"/>
        <v>876287</v>
      </c>
      <c r="G1993" s="388" t="s">
        <v>9566</v>
      </c>
    </row>
    <row r="1994" spans="6:7" x14ac:dyDescent="0.3">
      <c r="F1994" s="46">
        <f t="shared" si="40"/>
        <v>876287</v>
      </c>
      <c r="G1994" s="388" t="s">
        <v>9566</v>
      </c>
    </row>
    <row r="1995" spans="6:7" x14ac:dyDescent="0.3">
      <c r="F1995" s="46">
        <f t="shared" si="40"/>
        <v>876287</v>
      </c>
      <c r="G1995" s="388" t="s">
        <v>9566</v>
      </c>
    </row>
    <row r="1996" spans="6:7" x14ac:dyDescent="0.3">
      <c r="F1996" s="46">
        <f t="shared" ref="F1996:F2008" si="41">F1995+E1996-D1996</f>
        <v>876287</v>
      </c>
      <c r="G1996" s="388" t="s">
        <v>9566</v>
      </c>
    </row>
    <row r="1997" spans="6:7" x14ac:dyDescent="0.3">
      <c r="F1997" s="46">
        <f t="shared" si="41"/>
        <v>876287</v>
      </c>
      <c r="G1997" s="388" t="s">
        <v>9566</v>
      </c>
    </row>
    <row r="1998" spans="6:7" x14ac:dyDescent="0.3">
      <c r="F1998" s="46">
        <f t="shared" si="41"/>
        <v>876287</v>
      </c>
      <c r="G1998" s="388" t="s">
        <v>9566</v>
      </c>
    </row>
    <row r="1999" spans="6:7" x14ac:dyDescent="0.3">
      <c r="F1999" s="46">
        <f t="shared" si="41"/>
        <v>876287</v>
      </c>
      <c r="G1999" s="388" t="s">
        <v>9566</v>
      </c>
    </row>
    <row r="2000" spans="6:7" x14ac:dyDescent="0.3">
      <c r="F2000" s="46">
        <f t="shared" si="41"/>
        <v>876287</v>
      </c>
      <c r="G2000" s="388" t="s">
        <v>9566</v>
      </c>
    </row>
    <row r="2001" spans="6:7" x14ac:dyDescent="0.3">
      <c r="F2001" s="46">
        <f t="shared" si="41"/>
        <v>876287</v>
      </c>
      <c r="G2001" s="388" t="s">
        <v>9566</v>
      </c>
    </row>
    <row r="2002" spans="6:7" x14ac:dyDescent="0.3">
      <c r="F2002" s="46">
        <f t="shared" si="41"/>
        <v>876287</v>
      </c>
      <c r="G2002" s="388" t="s">
        <v>9566</v>
      </c>
    </row>
    <row r="2003" spans="6:7" x14ac:dyDescent="0.3">
      <c r="F2003" s="46">
        <f t="shared" si="41"/>
        <v>876287</v>
      </c>
      <c r="G2003" s="388" t="s">
        <v>9566</v>
      </c>
    </row>
    <row r="2004" spans="6:7" x14ac:dyDescent="0.3">
      <c r="F2004" s="46">
        <f t="shared" si="41"/>
        <v>876287</v>
      </c>
      <c r="G2004" s="388" t="s">
        <v>9566</v>
      </c>
    </row>
    <row r="2005" spans="6:7" x14ac:dyDescent="0.3">
      <c r="F2005" s="46">
        <f t="shared" si="41"/>
        <v>876287</v>
      </c>
      <c r="G2005" s="388" t="s">
        <v>9566</v>
      </c>
    </row>
    <row r="2006" spans="6:7" x14ac:dyDescent="0.3">
      <c r="F2006" s="46">
        <f t="shared" si="41"/>
        <v>876287</v>
      </c>
      <c r="G2006" s="388" t="s">
        <v>9566</v>
      </c>
    </row>
    <row r="2007" spans="6:7" x14ac:dyDescent="0.3">
      <c r="F2007" s="46">
        <f t="shared" si="41"/>
        <v>876287</v>
      </c>
      <c r="G2007" s="388" t="s">
        <v>9566</v>
      </c>
    </row>
    <row r="2008" spans="6:7" x14ac:dyDescent="0.3">
      <c r="F2008" s="46">
        <f t="shared" si="41"/>
        <v>876287</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14" t="s">
        <v>14500</v>
      </c>
      <c r="B2" s="714"/>
      <c r="C2" s="714"/>
      <c r="D2" s="714"/>
    </row>
    <row r="3" spans="1:4" x14ac:dyDescent="0.25">
      <c r="A3" s="715"/>
      <c r="B3" s="715"/>
      <c r="C3" s="715"/>
      <c r="D3" s="715"/>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31" activePane="bottomLeft" state="frozen"/>
      <selection activeCell="D6707" sqref="D6707"/>
      <selection pane="bottomLeft" activeCell="D1243" sqref="D1243"/>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6"/>
      <c r="K1014" s="716"/>
      <c r="L1014" s="640"/>
    </row>
    <row r="1015" spans="1:12" ht="30" x14ac:dyDescent="0.25">
      <c r="A1015" s="440">
        <v>45405</v>
      </c>
      <c r="B1015" s="391"/>
      <c r="C1015" s="303" t="s">
        <v>13561</v>
      </c>
      <c r="D1015" s="302"/>
      <c r="E1015" s="310">
        <v>800000</v>
      </c>
      <c r="F1015" s="48">
        <f t="shared" si="29"/>
        <v>20588189</v>
      </c>
      <c r="G1015" s="397" t="s">
        <v>9567</v>
      </c>
      <c r="I1015" s="639"/>
      <c r="J1015" s="716"/>
      <c r="K1015" s="716"/>
      <c r="L1015" s="640"/>
    </row>
    <row r="1016" spans="1:12" ht="30" x14ac:dyDescent="0.25">
      <c r="A1016" s="440">
        <v>45405</v>
      </c>
      <c r="B1016" s="391"/>
      <c r="C1016" s="303" t="s">
        <v>13561</v>
      </c>
      <c r="D1016" s="302"/>
      <c r="E1016" s="310">
        <v>463000</v>
      </c>
      <c r="F1016" s="48">
        <f t="shared" si="29"/>
        <v>21051189</v>
      </c>
      <c r="G1016" s="397" t="s">
        <v>9567</v>
      </c>
      <c r="I1016" s="639"/>
      <c r="J1016" s="716"/>
      <c r="K1016" s="716"/>
      <c r="L1016" s="640"/>
    </row>
    <row r="1017" spans="1:12" ht="30" x14ac:dyDescent="0.25">
      <c r="A1017" s="440">
        <v>45405</v>
      </c>
      <c r="B1017" s="391"/>
      <c r="C1017" s="303" t="s">
        <v>13561</v>
      </c>
      <c r="D1017" s="302"/>
      <c r="E1017" s="310">
        <v>537000</v>
      </c>
      <c r="F1017" s="48">
        <f t="shared" si="29"/>
        <v>21588189</v>
      </c>
      <c r="G1017" s="397" t="s">
        <v>9567</v>
      </c>
      <c r="I1017" s="639"/>
      <c r="J1017" s="716"/>
      <c r="K1017" s="716"/>
      <c r="L1017" s="640"/>
    </row>
    <row r="1018" spans="1:12" ht="30" x14ac:dyDescent="0.25">
      <c r="A1018" s="440">
        <v>45406</v>
      </c>
      <c r="B1018" s="391"/>
      <c r="C1018" s="303" t="s">
        <v>13561</v>
      </c>
      <c r="D1018" s="302"/>
      <c r="E1018" s="310">
        <v>800000</v>
      </c>
      <c r="F1018" s="48">
        <f t="shared" si="29"/>
        <v>22388189</v>
      </c>
      <c r="G1018" s="397" t="s">
        <v>9567</v>
      </c>
      <c r="I1018" s="639"/>
      <c r="J1018" s="716"/>
      <c r="K1018" s="716"/>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6"/>
      <c r="K1019" s="716"/>
      <c r="L1019" s="640"/>
    </row>
    <row r="1020" spans="1:12" ht="30" x14ac:dyDescent="0.25">
      <c r="A1020" s="440">
        <v>45411</v>
      </c>
      <c r="B1020" s="391"/>
      <c r="C1020" s="303" t="s">
        <v>13561</v>
      </c>
      <c r="D1020" s="302"/>
      <c r="E1020" s="310">
        <v>300000</v>
      </c>
      <c r="F1020" s="48">
        <f t="shared" si="29"/>
        <v>23388189</v>
      </c>
      <c r="G1020" s="397" t="s">
        <v>9567</v>
      </c>
      <c r="I1020" s="639"/>
      <c r="J1020" s="716"/>
      <c r="K1020" s="716"/>
      <c r="L1020" s="640"/>
    </row>
    <row r="1021" spans="1:12" x14ac:dyDescent="0.25">
      <c r="A1021" s="440">
        <v>45408</v>
      </c>
      <c r="B1021" s="391"/>
      <c r="C1021" s="303" t="s">
        <v>13595</v>
      </c>
      <c r="D1021" s="302"/>
      <c r="E1021" s="310">
        <v>250000</v>
      </c>
      <c r="F1021" s="48">
        <f t="shared" si="29"/>
        <v>23638189</v>
      </c>
      <c r="G1021" s="397" t="s">
        <v>9567</v>
      </c>
      <c r="I1021" s="376"/>
      <c r="J1021" s="716"/>
      <c r="K1021" s="716"/>
      <c r="L1021" s="640"/>
    </row>
    <row r="1022" spans="1:12" x14ac:dyDescent="0.25">
      <c r="A1022" s="440">
        <v>45406</v>
      </c>
      <c r="B1022" s="391"/>
      <c r="C1022" s="303" t="s">
        <v>11413</v>
      </c>
      <c r="D1022" s="302"/>
      <c r="E1022" s="310">
        <v>355000</v>
      </c>
      <c r="F1022" s="48">
        <f t="shared" si="29"/>
        <v>23993189</v>
      </c>
      <c r="G1022" s="397" t="s">
        <v>9567</v>
      </c>
      <c r="I1022" s="717"/>
      <c r="J1022" s="717"/>
      <c r="K1022" s="717"/>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14926</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14864</v>
      </c>
      <c r="D1217" s="304"/>
      <c r="E1217" s="304">
        <v>1000000</v>
      </c>
      <c r="F1217" s="48">
        <f t="shared" si="33"/>
        <v>10462644</v>
      </c>
      <c r="G1217" s="397" t="s">
        <v>9567</v>
      </c>
    </row>
    <row r="1218" spans="1:7" x14ac:dyDescent="0.25">
      <c r="A1218" s="440">
        <v>45597</v>
      </c>
      <c r="B1218" s="391"/>
      <c r="C1218" s="292" t="s">
        <v>14866</v>
      </c>
      <c r="D1218" s="304">
        <v>15000</v>
      </c>
      <c r="E1218" s="304"/>
      <c r="F1218" s="48">
        <f t="shared" si="33"/>
        <v>10447644</v>
      </c>
      <c r="G1218" s="397" t="s">
        <v>9567</v>
      </c>
    </row>
    <row r="1219" spans="1:7" x14ac:dyDescent="0.25">
      <c r="A1219" s="440">
        <v>45602</v>
      </c>
      <c r="B1219" s="391"/>
      <c r="C1219" s="306" t="s">
        <v>14924</v>
      </c>
      <c r="D1219" s="437">
        <v>105000</v>
      </c>
      <c r="E1219" s="304"/>
      <c r="F1219" s="48">
        <f t="shared" si="33"/>
        <v>10342644</v>
      </c>
      <c r="G1219" s="397" t="s">
        <v>9567</v>
      </c>
    </row>
    <row r="1220" spans="1:7" x14ac:dyDescent="0.25">
      <c r="A1220" s="440">
        <v>45602</v>
      </c>
      <c r="B1220" s="391"/>
      <c r="C1220" s="292" t="s">
        <v>14925</v>
      </c>
      <c r="D1220" s="304">
        <f>85000*2</f>
        <v>170000</v>
      </c>
      <c r="E1220" s="304"/>
      <c r="F1220" s="48">
        <f t="shared" si="33"/>
        <v>10172644</v>
      </c>
      <c r="G1220" s="397" t="s">
        <v>9567</v>
      </c>
    </row>
    <row r="1221" spans="1:7" x14ac:dyDescent="0.25">
      <c r="A1221" s="440">
        <v>45602</v>
      </c>
      <c r="B1221" s="391"/>
      <c r="C1221" s="292" t="s">
        <v>14927</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14953</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14996</v>
      </c>
      <c r="D1225" s="304">
        <v>50000</v>
      </c>
      <c r="E1225" s="304"/>
      <c r="F1225" s="48">
        <f t="shared" si="33"/>
        <v>8898404</v>
      </c>
      <c r="G1225" s="397" t="s">
        <v>9567</v>
      </c>
    </row>
    <row r="1226" spans="1:7" x14ac:dyDescent="0.25">
      <c r="A1226" s="440">
        <v>45610</v>
      </c>
      <c r="B1226" s="391"/>
      <c r="C1226" s="292" t="s">
        <v>14997</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15059</v>
      </c>
      <c r="D1230" s="304"/>
      <c r="E1230" s="304">
        <v>35000</v>
      </c>
      <c r="F1230" s="48">
        <f t="shared" si="33"/>
        <v>8484404</v>
      </c>
      <c r="G1230" s="397" t="s">
        <v>9567</v>
      </c>
    </row>
    <row r="1231" spans="1:7" x14ac:dyDescent="0.25">
      <c r="A1231" s="440">
        <v>45621</v>
      </c>
      <c r="B1231" s="391"/>
      <c r="C1231" s="292" t="s">
        <v>14997</v>
      </c>
      <c r="D1231" s="304">
        <v>100000</v>
      </c>
      <c r="E1231" s="304"/>
      <c r="F1231" s="48">
        <f t="shared" si="33"/>
        <v>8384404</v>
      </c>
      <c r="G1231" s="397" t="s">
        <v>10757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15096</v>
      </c>
      <c r="D1233" s="304">
        <v>10000</v>
      </c>
      <c r="E1233" s="304"/>
      <c r="F1233" s="48">
        <f t="shared" si="33"/>
        <v>7874404</v>
      </c>
      <c r="G1233" s="397" t="s">
        <v>9567</v>
      </c>
    </row>
    <row r="1234" spans="1:7" x14ac:dyDescent="0.25">
      <c r="A1234" s="440">
        <v>45625</v>
      </c>
      <c r="B1234" s="391"/>
      <c r="C1234" s="691" t="s">
        <v>15117</v>
      </c>
      <c r="D1234" s="643">
        <v>400000</v>
      </c>
      <c r="E1234" s="304"/>
      <c r="F1234" s="48">
        <f t="shared" si="33"/>
        <v>7474404</v>
      </c>
      <c r="G1234" s="397" t="s">
        <v>9567</v>
      </c>
    </row>
    <row r="1235" spans="1:7" x14ac:dyDescent="0.25">
      <c r="A1235" s="440">
        <v>45626</v>
      </c>
      <c r="B1235" s="391"/>
      <c r="C1235" s="292" t="s">
        <v>15124</v>
      </c>
      <c r="D1235" s="304"/>
      <c r="E1235" s="304">
        <v>15000</v>
      </c>
      <c r="F1235" s="48">
        <f t="shared" si="33"/>
        <v>7489404</v>
      </c>
      <c r="G1235" s="397" t="s">
        <v>9567</v>
      </c>
    </row>
    <row r="1236" spans="1:7" x14ac:dyDescent="0.25">
      <c r="A1236" s="440">
        <v>45626</v>
      </c>
      <c r="B1236" s="391"/>
      <c r="C1236" s="306" t="s">
        <v>15127</v>
      </c>
      <c r="D1236" s="437">
        <v>105000</v>
      </c>
      <c r="E1236" s="304"/>
      <c r="F1236" s="48">
        <f t="shared" si="33"/>
        <v>7384404</v>
      </c>
      <c r="G1236" s="397" t="s">
        <v>9567</v>
      </c>
    </row>
    <row r="1237" spans="1:7" x14ac:dyDescent="0.25">
      <c r="A1237" s="440">
        <v>45626</v>
      </c>
      <c r="B1237" s="391"/>
      <c r="C1237" s="292" t="s">
        <v>15128</v>
      </c>
      <c r="D1237" s="304">
        <v>85000</v>
      </c>
      <c r="E1237" s="304"/>
      <c r="F1237" s="48">
        <f t="shared" si="33"/>
        <v>7299404</v>
      </c>
      <c r="G1237" s="397" t="s">
        <v>9567</v>
      </c>
    </row>
    <row r="1238" spans="1:7" x14ac:dyDescent="0.25">
      <c r="A1238" s="440">
        <v>45626</v>
      </c>
      <c r="B1238" s="391"/>
      <c r="C1238" s="292" t="s">
        <v>15129</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292"/>
      <c r="B1242" s="391"/>
      <c r="C1242" s="292"/>
      <c r="D1242" s="304"/>
      <c r="E1242" s="304"/>
      <c r="F1242" s="48">
        <f t="shared" si="33"/>
        <v>5235404</v>
      </c>
      <c r="G1242" s="397" t="s">
        <v>10757</v>
      </c>
    </row>
    <row r="1243" spans="1:7" x14ac:dyDescent="0.25">
      <c r="A1243" s="292"/>
      <c r="B1243" s="391"/>
      <c r="C1243" s="292"/>
      <c r="D1243" s="304"/>
      <c r="E1243" s="304"/>
      <c r="F1243" s="48">
        <f t="shared" si="33"/>
        <v>5235404</v>
      </c>
      <c r="G1243" s="397" t="s">
        <v>10757</v>
      </c>
    </row>
    <row r="1244" spans="1:7" x14ac:dyDescent="0.25">
      <c r="A1244" s="292"/>
      <c r="B1244" s="391"/>
      <c r="C1244" s="292"/>
      <c r="D1244" s="304"/>
      <c r="E1244" s="304"/>
      <c r="F1244" s="48">
        <f t="shared" si="33"/>
        <v>5235404</v>
      </c>
      <c r="G1244" s="397" t="s">
        <v>10757</v>
      </c>
    </row>
    <row r="1245" spans="1:7" x14ac:dyDescent="0.25">
      <c r="A1245" s="292"/>
      <c r="B1245" s="391"/>
      <c r="C1245" s="292"/>
      <c r="D1245" s="304"/>
      <c r="E1245" s="304"/>
      <c r="F1245" s="48">
        <f t="shared" si="33"/>
        <v>5235404</v>
      </c>
      <c r="G1245" s="397" t="s">
        <v>10757</v>
      </c>
    </row>
    <row r="1246" spans="1:7" x14ac:dyDescent="0.25">
      <c r="A1246" s="292"/>
      <c r="B1246" s="391"/>
      <c r="C1246" s="292"/>
      <c r="D1246" s="304"/>
      <c r="E1246" s="304"/>
      <c r="F1246" s="48">
        <f t="shared" si="33"/>
        <v>5235404</v>
      </c>
      <c r="G1246" s="397" t="s">
        <v>10757</v>
      </c>
    </row>
    <row r="1247" spans="1:7" x14ac:dyDescent="0.25">
      <c r="A1247" s="292"/>
      <c r="B1247" s="391"/>
      <c r="C1247" s="292"/>
      <c r="D1247" s="304"/>
      <c r="E1247" s="304"/>
      <c r="F1247" s="48">
        <f t="shared" si="33"/>
        <v>5235404</v>
      </c>
      <c r="G1247" s="397" t="s">
        <v>10757</v>
      </c>
    </row>
    <row r="1248" spans="1:7" x14ac:dyDescent="0.25">
      <c r="A1248" s="292"/>
      <c r="B1248" s="391"/>
      <c r="C1248" s="292"/>
      <c r="D1248" s="304"/>
      <c r="E1248" s="304"/>
      <c r="F1248" s="48">
        <f t="shared" si="33"/>
        <v>5235404</v>
      </c>
      <c r="G1248" s="397" t="s">
        <v>10757</v>
      </c>
    </row>
    <row r="1249" spans="1:7" x14ac:dyDescent="0.25">
      <c r="A1249" s="292"/>
      <c r="B1249" s="391"/>
      <c r="C1249" s="292"/>
      <c r="D1249" s="304"/>
      <c r="E1249" s="304"/>
      <c r="F1249" s="48">
        <f t="shared" si="33"/>
        <v>5235404</v>
      </c>
      <c r="G1249" s="397" t="s">
        <v>10757</v>
      </c>
    </row>
    <row r="1250" spans="1:7" x14ac:dyDescent="0.25">
      <c r="A1250" s="292"/>
      <c r="B1250" s="391"/>
      <c r="C1250" s="292"/>
      <c r="D1250" s="304"/>
      <c r="E1250" s="304"/>
      <c r="F1250" s="48">
        <f t="shared" si="33"/>
        <v>5235404</v>
      </c>
      <c r="G1250" s="397" t="s">
        <v>10757</v>
      </c>
    </row>
    <row r="1251" spans="1:7" x14ac:dyDescent="0.25">
      <c r="A1251" s="292"/>
      <c r="B1251" s="391"/>
      <c r="C1251" s="292"/>
      <c r="D1251" s="304"/>
      <c r="E1251" s="304"/>
      <c r="F1251" s="48">
        <f t="shared" si="33"/>
        <v>5235404</v>
      </c>
      <c r="G1251" s="397" t="s">
        <v>10757</v>
      </c>
    </row>
    <row r="1252" spans="1:7" x14ac:dyDescent="0.25">
      <c r="A1252" s="292"/>
      <c r="B1252" s="391"/>
      <c r="C1252" s="292"/>
      <c r="D1252" s="304"/>
      <c r="E1252" s="304"/>
      <c r="F1252" s="48">
        <f t="shared" ref="F1252:F1315" si="34">F1251+E1252-D1252</f>
        <v>5235404</v>
      </c>
      <c r="G1252" s="397" t="s">
        <v>10757</v>
      </c>
    </row>
    <row r="1253" spans="1:7" x14ac:dyDescent="0.25">
      <c r="A1253" s="292"/>
      <c r="B1253" s="391"/>
      <c r="C1253" s="292"/>
      <c r="D1253" s="304"/>
      <c r="E1253" s="304"/>
      <c r="F1253" s="48">
        <f t="shared" si="34"/>
        <v>5235404</v>
      </c>
      <c r="G1253" s="397" t="s">
        <v>10757</v>
      </c>
    </row>
    <row r="1254" spans="1:7" x14ac:dyDescent="0.25">
      <c r="A1254" s="292"/>
      <c r="B1254" s="391"/>
      <c r="C1254" s="292"/>
      <c r="D1254" s="304"/>
      <c r="E1254" s="304"/>
      <c r="F1254" s="48">
        <f t="shared" si="34"/>
        <v>5235404</v>
      </c>
      <c r="G1254" s="397" t="s">
        <v>10757</v>
      </c>
    </row>
    <row r="1255" spans="1:7" x14ac:dyDescent="0.25">
      <c r="A1255" s="292"/>
      <c r="B1255" s="391"/>
      <c r="C1255" s="292"/>
      <c r="D1255" s="304"/>
      <c r="E1255" s="304"/>
      <c r="F1255" s="48">
        <f t="shared" si="34"/>
        <v>5235404</v>
      </c>
      <c r="G1255" s="397" t="s">
        <v>10757</v>
      </c>
    </row>
    <row r="1256" spans="1:7" x14ac:dyDescent="0.25">
      <c r="A1256" s="292"/>
      <c r="B1256" s="391"/>
      <c r="C1256" s="292"/>
      <c r="D1256" s="304"/>
      <c r="E1256" s="304"/>
      <c r="F1256" s="48">
        <f t="shared" si="34"/>
        <v>5235404</v>
      </c>
      <c r="G1256" s="397" t="s">
        <v>10757</v>
      </c>
    </row>
    <row r="1257" spans="1:7" x14ac:dyDescent="0.25">
      <c r="A1257" s="292"/>
      <c r="B1257" s="391"/>
      <c r="C1257" s="292"/>
      <c r="D1257" s="304"/>
      <c r="E1257" s="304"/>
      <c r="F1257" s="48">
        <f t="shared" si="34"/>
        <v>5235404</v>
      </c>
      <c r="G1257" s="397" t="s">
        <v>10757</v>
      </c>
    </row>
    <row r="1258" spans="1:7" x14ac:dyDescent="0.25">
      <c r="A1258" s="292"/>
      <c r="B1258" s="391"/>
      <c r="C1258" s="292"/>
      <c r="D1258" s="304"/>
      <c r="E1258" s="304"/>
      <c r="F1258" s="48">
        <f t="shared" si="34"/>
        <v>5235404</v>
      </c>
      <c r="G1258" s="397" t="s">
        <v>10757</v>
      </c>
    </row>
    <row r="1259" spans="1:7" x14ac:dyDescent="0.25">
      <c r="A1259" s="292"/>
      <c r="B1259" s="391"/>
      <c r="C1259" s="292"/>
      <c r="D1259" s="304"/>
      <c r="E1259" s="304"/>
      <c r="F1259" s="48">
        <f t="shared" si="34"/>
        <v>5235404</v>
      </c>
      <c r="G1259" s="397" t="s">
        <v>10757</v>
      </c>
    </row>
    <row r="1260" spans="1:7" x14ac:dyDescent="0.25">
      <c r="A1260" s="292"/>
      <c r="B1260" s="391"/>
      <c r="C1260" s="292"/>
      <c r="D1260" s="304"/>
      <c r="E1260" s="304"/>
      <c r="F1260" s="48">
        <f t="shared" si="34"/>
        <v>5235404</v>
      </c>
      <c r="G1260" s="397" t="s">
        <v>10757</v>
      </c>
    </row>
    <row r="1261" spans="1:7" x14ac:dyDescent="0.25">
      <c r="A1261" s="292"/>
      <c r="B1261" s="391"/>
      <c r="C1261" s="292"/>
      <c r="D1261" s="304"/>
      <c r="E1261" s="304"/>
      <c r="F1261" s="48">
        <f t="shared" si="34"/>
        <v>5235404</v>
      </c>
      <c r="G1261" s="397" t="s">
        <v>10757</v>
      </c>
    </row>
    <row r="1262" spans="1:7" x14ac:dyDescent="0.25">
      <c r="A1262" s="292"/>
      <c r="B1262" s="391"/>
      <c r="C1262" s="292"/>
      <c r="D1262" s="304"/>
      <c r="E1262" s="304"/>
      <c r="F1262" s="48">
        <f t="shared" si="34"/>
        <v>5235404</v>
      </c>
      <c r="G1262" s="397" t="s">
        <v>10757</v>
      </c>
    </row>
    <row r="1263" spans="1:7" x14ac:dyDescent="0.25">
      <c r="A1263" s="292"/>
      <c r="B1263" s="391"/>
      <c r="C1263" s="292"/>
      <c r="D1263" s="304"/>
      <c r="E1263" s="304"/>
      <c r="F1263" s="48">
        <f t="shared" si="34"/>
        <v>5235404</v>
      </c>
      <c r="G1263" s="397" t="s">
        <v>10757</v>
      </c>
    </row>
    <row r="1264" spans="1:7" x14ac:dyDescent="0.25">
      <c r="A1264" s="292"/>
      <c r="B1264" s="391"/>
      <c r="C1264" s="292"/>
      <c r="D1264" s="304"/>
      <c r="E1264" s="304"/>
      <c r="F1264" s="48">
        <f t="shared" si="34"/>
        <v>5235404</v>
      </c>
      <c r="G1264" s="397" t="s">
        <v>10757</v>
      </c>
    </row>
    <row r="1265" spans="1:7" x14ac:dyDescent="0.25">
      <c r="A1265" s="292"/>
      <c r="B1265" s="391"/>
      <c r="C1265" s="292"/>
      <c r="D1265" s="304"/>
      <c r="E1265" s="304"/>
      <c r="F1265" s="48">
        <f t="shared" si="34"/>
        <v>5235404</v>
      </c>
      <c r="G1265" s="397" t="s">
        <v>10757</v>
      </c>
    </row>
    <row r="1266" spans="1:7" x14ac:dyDescent="0.25">
      <c r="A1266" s="292"/>
      <c r="B1266" s="391"/>
      <c r="C1266" s="292"/>
      <c r="D1266" s="304"/>
      <c r="E1266" s="304"/>
      <c r="F1266" s="48">
        <f t="shared" si="34"/>
        <v>5235404</v>
      </c>
      <c r="G1266" s="397" t="s">
        <v>10757</v>
      </c>
    </row>
    <row r="1267" spans="1:7" x14ac:dyDescent="0.25">
      <c r="A1267" s="292"/>
      <c r="B1267" s="391"/>
      <c r="C1267" s="292"/>
      <c r="D1267" s="304"/>
      <c r="E1267" s="304"/>
      <c r="F1267" s="48">
        <f t="shared" si="34"/>
        <v>5235404</v>
      </c>
      <c r="G1267" s="397" t="s">
        <v>10757</v>
      </c>
    </row>
    <row r="1268" spans="1:7" x14ac:dyDescent="0.25">
      <c r="A1268" s="292"/>
      <c r="B1268" s="391"/>
      <c r="C1268" s="292"/>
      <c r="D1268" s="304"/>
      <c r="E1268" s="304"/>
      <c r="F1268" s="48">
        <f t="shared" si="34"/>
        <v>5235404</v>
      </c>
      <c r="G1268" s="397" t="s">
        <v>10757</v>
      </c>
    </row>
    <row r="1269" spans="1:7" x14ac:dyDescent="0.25">
      <c r="A1269" s="292"/>
      <c r="B1269" s="391"/>
      <c r="C1269" s="292"/>
      <c r="D1269" s="304"/>
      <c r="E1269" s="304"/>
      <c r="F1269" s="48">
        <f t="shared" si="34"/>
        <v>5235404</v>
      </c>
      <c r="G1269" s="397" t="s">
        <v>10757</v>
      </c>
    </row>
    <row r="1270" spans="1:7" x14ac:dyDescent="0.25">
      <c r="A1270" s="292"/>
      <c r="B1270" s="391"/>
      <c r="C1270" s="292"/>
      <c r="D1270" s="304"/>
      <c r="E1270" s="304"/>
      <c r="F1270" s="48">
        <f t="shared" si="34"/>
        <v>5235404</v>
      </c>
      <c r="G1270" s="397" t="s">
        <v>10757</v>
      </c>
    </row>
    <row r="1271" spans="1:7" x14ac:dyDescent="0.25">
      <c r="A1271" s="292"/>
      <c r="B1271" s="391"/>
      <c r="C1271" s="292"/>
      <c r="D1271" s="304"/>
      <c r="E1271" s="304"/>
      <c r="F1271" s="48">
        <f t="shared" si="34"/>
        <v>5235404</v>
      </c>
      <c r="G1271" s="397" t="s">
        <v>10757</v>
      </c>
    </row>
    <row r="1272" spans="1:7" x14ac:dyDescent="0.25">
      <c r="A1272" s="292"/>
      <c r="B1272" s="391"/>
      <c r="C1272" s="292"/>
      <c r="D1272" s="304"/>
      <c r="E1272" s="304"/>
      <c r="F1272" s="48">
        <f t="shared" si="34"/>
        <v>5235404</v>
      </c>
      <c r="G1272" s="397" t="s">
        <v>10757</v>
      </c>
    </row>
    <row r="1273" spans="1:7" x14ac:dyDescent="0.25">
      <c r="A1273" s="292"/>
      <c r="B1273" s="391"/>
      <c r="C1273" s="292"/>
      <c r="D1273" s="304"/>
      <c r="E1273" s="304"/>
      <c r="F1273" s="48">
        <f t="shared" si="34"/>
        <v>5235404</v>
      </c>
      <c r="G1273" s="397" t="s">
        <v>10757</v>
      </c>
    </row>
    <row r="1274" spans="1:7" x14ac:dyDescent="0.25">
      <c r="A1274" s="292"/>
      <c r="B1274" s="391"/>
      <c r="C1274" s="292"/>
      <c r="D1274" s="304"/>
      <c r="E1274" s="304"/>
      <c r="F1274" s="48">
        <f t="shared" si="34"/>
        <v>5235404</v>
      </c>
      <c r="G1274" s="397" t="s">
        <v>10757</v>
      </c>
    </row>
    <row r="1275" spans="1:7" x14ac:dyDescent="0.25">
      <c r="A1275" s="292"/>
      <c r="B1275" s="391"/>
      <c r="C1275" s="292"/>
      <c r="D1275" s="304"/>
      <c r="E1275" s="304"/>
      <c r="F1275" s="48">
        <f t="shared" si="34"/>
        <v>5235404</v>
      </c>
      <c r="G1275" s="397" t="s">
        <v>10757</v>
      </c>
    </row>
    <row r="1276" spans="1:7" x14ac:dyDescent="0.25">
      <c r="A1276" s="292"/>
      <c r="B1276" s="391"/>
      <c r="C1276" s="292"/>
      <c r="D1276" s="304"/>
      <c r="E1276" s="304"/>
      <c r="F1276" s="48">
        <f t="shared" si="34"/>
        <v>5235404</v>
      </c>
      <c r="G1276" s="397" t="s">
        <v>10757</v>
      </c>
    </row>
    <row r="1277" spans="1:7" x14ac:dyDescent="0.25">
      <c r="A1277" s="292"/>
      <c r="B1277" s="391"/>
      <c r="C1277" s="292"/>
      <c r="D1277" s="304"/>
      <c r="E1277" s="304"/>
      <c r="F1277" s="48">
        <f t="shared" si="34"/>
        <v>5235404</v>
      </c>
      <c r="G1277" s="397" t="s">
        <v>10757</v>
      </c>
    </row>
    <row r="1278" spans="1:7" x14ac:dyDescent="0.25">
      <c r="A1278" s="292"/>
      <c r="B1278" s="391"/>
      <c r="C1278" s="292"/>
      <c r="D1278" s="304"/>
      <c r="E1278" s="304"/>
      <c r="F1278" s="48">
        <f t="shared" si="34"/>
        <v>5235404</v>
      </c>
      <c r="G1278" s="397" t="s">
        <v>10757</v>
      </c>
    </row>
    <row r="1279" spans="1:7" x14ac:dyDescent="0.25">
      <c r="A1279" s="292"/>
      <c r="B1279" s="391"/>
      <c r="C1279" s="292"/>
      <c r="D1279" s="304"/>
      <c r="E1279" s="304"/>
      <c r="F1279" s="48">
        <f t="shared" si="34"/>
        <v>5235404</v>
      </c>
      <c r="G1279" s="397" t="s">
        <v>10757</v>
      </c>
    </row>
    <row r="1280" spans="1:7" x14ac:dyDescent="0.25">
      <c r="A1280" s="292"/>
      <c r="B1280" s="391"/>
      <c r="C1280" s="292"/>
      <c r="D1280" s="304"/>
      <c r="E1280" s="304"/>
      <c r="F1280" s="48">
        <f t="shared" si="34"/>
        <v>5235404</v>
      </c>
      <c r="G1280" s="397" t="s">
        <v>10757</v>
      </c>
    </row>
    <row r="1281" spans="1:7" x14ac:dyDescent="0.25">
      <c r="A1281" s="292"/>
      <c r="B1281" s="391"/>
      <c r="C1281" s="292"/>
      <c r="D1281" s="304"/>
      <c r="E1281" s="304"/>
      <c r="F1281" s="48">
        <f t="shared" si="34"/>
        <v>5235404</v>
      </c>
      <c r="G1281" s="397" t="s">
        <v>10757</v>
      </c>
    </row>
    <row r="1282" spans="1:7" x14ac:dyDescent="0.25">
      <c r="A1282" s="292"/>
      <c r="B1282" s="391"/>
      <c r="C1282" s="292"/>
      <c r="D1282" s="304"/>
      <c r="E1282" s="304"/>
      <c r="F1282" s="48">
        <f t="shared" si="34"/>
        <v>5235404</v>
      </c>
      <c r="G1282" s="397" t="s">
        <v>10757</v>
      </c>
    </row>
    <row r="1283" spans="1:7" x14ac:dyDescent="0.25">
      <c r="A1283" s="292"/>
      <c r="B1283" s="391"/>
      <c r="C1283" s="292"/>
      <c r="D1283" s="304"/>
      <c r="E1283" s="304"/>
      <c r="F1283" s="48">
        <f t="shared" si="34"/>
        <v>5235404</v>
      </c>
      <c r="G1283" s="397" t="s">
        <v>10757</v>
      </c>
    </row>
    <row r="1284" spans="1:7" x14ac:dyDescent="0.25">
      <c r="A1284" s="292"/>
      <c r="B1284" s="391"/>
      <c r="C1284" s="292"/>
      <c r="D1284" s="304"/>
      <c r="E1284" s="304"/>
      <c r="F1284" s="48">
        <f t="shared" si="34"/>
        <v>5235404</v>
      </c>
      <c r="G1284" s="397" t="s">
        <v>10757</v>
      </c>
    </row>
    <row r="1285" spans="1:7" x14ac:dyDescent="0.25">
      <c r="A1285" s="292"/>
      <c r="B1285" s="391"/>
      <c r="C1285" s="292"/>
      <c r="D1285" s="304"/>
      <c r="E1285" s="304"/>
      <c r="F1285" s="48">
        <f t="shared" si="34"/>
        <v>5235404</v>
      </c>
      <c r="G1285" s="397" t="s">
        <v>10757</v>
      </c>
    </row>
    <row r="1286" spans="1:7" x14ac:dyDescent="0.25">
      <c r="A1286" s="292"/>
      <c r="B1286" s="391"/>
      <c r="C1286" s="292"/>
      <c r="D1286" s="304"/>
      <c r="E1286" s="304"/>
      <c r="F1286" s="48">
        <f t="shared" si="34"/>
        <v>5235404</v>
      </c>
      <c r="G1286" s="397" t="s">
        <v>10757</v>
      </c>
    </row>
    <row r="1287" spans="1:7" x14ac:dyDescent="0.25">
      <c r="A1287" s="292"/>
      <c r="B1287" s="391"/>
      <c r="C1287" s="292"/>
      <c r="D1287" s="304"/>
      <c r="E1287" s="304"/>
      <c r="F1287" s="48">
        <f t="shared" si="34"/>
        <v>5235404</v>
      </c>
      <c r="G1287" s="397" t="s">
        <v>10757</v>
      </c>
    </row>
    <row r="1288" spans="1:7" x14ac:dyDescent="0.25">
      <c r="A1288" s="292"/>
      <c r="B1288" s="391"/>
      <c r="C1288" s="292"/>
      <c r="D1288" s="304"/>
      <c r="E1288" s="304"/>
      <c r="F1288" s="48">
        <f t="shared" si="34"/>
        <v>5235404</v>
      </c>
      <c r="G1288" s="397" t="s">
        <v>10757</v>
      </c>
    </row>
    <row r="1289" spans="1:7" x14ac:dyDescent="0.25">
      <c r="A1289" s="292"/>
      <c r="B1289" s="391"/>
      <c r="C1289" s="292"/>
      <c r="D1289" s="304"/>
      <c r="E1289" s="304"/>
      <c r="F1289" s="48">
        <f t="shared" si="34"/>
        <v>5235404</v>
      </c>
      <c r="G1289" s="397" t="s">
        <v>10757</v>
      </c>
    </row>
    <row r="1290" spans="1:7" x14ac:dyDescent="0.25">
      <c r="A1290" s="292"/>
      <c r="B1290" s="391"/>
      <c r="C1290" s="292"/>
      <c r="D1290" s="304"/>
      <c r="E1290" s="304"/>
      <c r="F1290" s="48">
        <f t="shared" si="34"/>
        <v>5235404</v>
      </c>
      <c r="G1290" s="397" t="s">
        <v>10757</v>
      </c>
    </row>
    <row r="1291" spans="1:7" x14ac:dyDescent="0.25">
      <c r="A1291" s="292"/>
      <c r="B1291" s="391"/>
      <c r="C1291" s="292"/>
      <c r="D1291" s="304"/>
      <c r="E1291" s="304"/>
      <c r="F1291" s="48">
        <f t="shared" si="34"/>
        <v>5235404</v>
      </c>
      <c r="G1291" s="397" t="s">
        <v>10757</v>
      </c>
    </row>
    <row r="1292" spans="1:7" x14ac:dyDescent="0.25">
      <c r="A1292" s="292"/>
      <c r="B1292" s="391"/>
      <c r="C1292" s="292"/>
      <c r="D1292" s="304"/>
      <c r="E1292" s="304"/>
      <c r="F1292" s="48">
        <f t="shared" si="34"/>
        <v>5235404</v>
      </c>
      <c r="G1292" s="397" t="s">
        <v>10757</v>
      </c>
    </row>
    <row r="1293" spans="1:7" x14ac:dyDescent="0.25">
      <c r="A1293" s="292"/>
      <c r="B1293" s="391"/>
      <c r="C1293" s="292"/>
      <c r="D1293" s="304"/>
      <c r="E1293" s="304"/>
      <c r="F1293" s="48">
        <f t="shared" si="34"/>
        <v>5235404</v>
      </c>
      <c r="G1293" s="397" t="s">
        <v>10757</v>
      </c>
    </row>
    <row r="1294" spans="1:7" x14ac:dyDescent="0.25">
      <c r="A1294" s="292"/>
      <c r="B1294" s="391"/>
      <c r="C1294" s="292"/>
      <c r="D1294" s="304"/>
      <c r="E1294" s="304"/>
      <c r="F1294" s="48">
        <f t="shared" si="34"/>
        <v>5235404</v>
      </c>
      <c r="G1294" s="397" t="s">
        <v>10757</v>
      </c>
    </row>
    <row r="1295" spans="1:7" x14ac:dyDescent="0.25">
      <c r="A1295" s="292"/>
      <c r="B1295" s="391"/>
      <c r="C1295" s="292"/>
      <c r="D1295" s="304"/>
      <c r="E1295" s="304"/>
      <c r="F1295" s="48">
        <f t="shared" si="34"/>
        <v>5235404</v>
      </c>
      <c r="G1295" s="397" t="s">
        <v>10757</v>
      </c>
    </row>
    <row r="1296" spans="1:7" x14ac:dyDescent="0.25">
      <c r="A1296" s="292"/>
      <c r="B1296" s="391"/>
      <c r="C1296" s="292"/>
      <c r="D1296" s="304"/>
      <c r="E1296" s="304"/>
      <c r="F1296" s="48">
        <f t="shared" si="34"/>
        <v>5235404</v>
      </c>
      <c r="G1296" s="397" t="s">
        <v>10757</v>
      </c>
    </row>
    <row r="1297" spans="1:7" x14ac:dyDescent="0.25">
      <c r="A1297" s="292"/>
      <c r="B1297" s="391"/>
      <c r="C1297" s="292"/>
      <c r="D1297" s="304"/>
      <c r="E1297" s="304"/>
      <c r="F1297" s="48">
        <f t="shared" si="34"/>
        <v>5235404</v>
      </c>
      <c r="G1297" s="397" t="s">
        <v>10757</v>
      </c>
    </row>
    <row r="1298" spans="1:7" x14ac:dyDescent="0.25">
      <c r="A1298" s="292"/>
      <c r="B1298" s="391"/>
      <c r="C1298" s="292"/>
      <c r="D1298" s="304"/>
      <c r="E1298" s="304"/>
      <c r="F1298" s="48">
        <f t="shared" si="34"/>
        <v>5235404</v>
      </c>
      <c r="G1298" s="397" t="s">
        <v>10757</v>
      </c>
    </row>
    <row r="1299" spans="1:7" x14ac:dyDescent="0.25">
      <c r="A1299" s="292"/>
      <c r="B1299" s="391"/>
      <c r="C1299" s="292"/>
      <c r="D1299" s="304"/>
      <c r="E1299" s="304"/>
      <c r="F1299" s="48">
        <f t="shared" si="34"/>
        <v>5235404</v>
      </c>
      <c r="G1299" s="397" t="s">
        <v>10757</v>
      </c>
    </row>
    <row r="1300" spans="1:7" x14ac:dyDescent="0.25">
      <c r="A1300" s="292"/>
      <c r="B1300" s="391"/>
      <c r="C1300" s="292"/>
      <c r="D1300" s="304"/>
      <c r="E1300" s="304"/>
      <c r="F1300" s="48">
        <f t="shared" si="34"/>
        <v>5235404</v>
      </c>
      <c r="G1300" s="397" t="s">
        <v>10757</v>
      </c>
    </row>
    <row r="1301" spans="1:7" x14ac:dyDescent="0.25">
      <c r="A1301" s="292"/>
      <c r="B1301" s="391"/>
      <c r="C1301" s="292"/>
      <c r="D1301" s="304"/>
      <c r="E1301" s="304"/>
      <c r="F1301" s="48">
        <f t="shared" si="34"/>
        <v>5235404</v>
      </c>
      <c r="G1301" s="397" t="s">
        <v>10757</v>
      </c>
    </row>
    <row r="1302" spans="1:7" x14ac:dyDescent="0.25">
      <c r="A1302" s="292"/>
      <c r="B1302" s="391"/>
      <c r="C1302" s="292"/>
      <c r="D1302" s="304"/>
      <c r="E1302" s="304"/>
      <c r="F1302" s="48">
        <f t="shared" si="34"/>
        <v>5235404</v>
      </c>
      <c r="G1302" s="397" t="s">
        <v>10757</v>
      </c>
    </row>
    <row r="1303" spans="1:7" x14ac:dyDescent="0.25">
      <c r="A1303" s="292"/>
      <c r="B1303" s="391"/>
      <c r="C1303" s="292"/>
      <c r="D1303" s="304"/>
      <c r="E1303" s="304"/>
      <c r="F1303" s="48">
        <f t="shared" si="34"/>
        <v>5235404</v>
      </c>
      <c r="G1303" s="397" t="s">
        <v>10757</v>
      </c>
    </row>
    <row r="1304" spans="1:7" x14ac:dyDescent="0.25">
      <c r="A1304" s="292"/>
      <c r="B1304" s="391"/>
      <c r="C1304" s="292"/>
      <c r="D1304" s="304"/>
      <c r="E1304" s="304"/>
      <c r="F1304" s="48">
        <f t="shared" si="34"/>
        <v>5235404</v>
      </c>
      <c r="G1304" s="397" t="s">
        <v>10757</v>
      </c>
    </row>
    <row r="1305" spans="1:7" x14ac:dyDescent="0.25">
      <c r="A1305" s="292"/>
      <c r="B1305" s="391"/>
      <c r="C1305" s="292"/>
      <c r="D1305" s="304"/>
      <c r="E1305" s="304"/>
      <c r="F1305" s="48">
        <f t="shared" si="34"/>
        <v>5235404</v>
      </c>
      <c r="G1305" s="397" t="s">
        <v>10757</v>
      </c>
    </row>
    <row r="1306" spans="1:7" x14ac:dyDescent="0.25">
      <c r="A1306" s="292"/>
      <c r="B1306" s="391"/>
      <c r="C1306" s="292"/>
      <c r="D1306" s="304"/>
      <c r="E1306" s="304"/>
      <c r="F1306" s="48">
        <f t="shared" si="34"/>
        <v>5235404</v>
      </c>
      <c r="G1306" s="397" t="s">
        <v>10757</v>
      </c>
    </row>
    <row r="1307" spans="1:7" x14ac:dyDescent="0.25">
      <c r="A1307" s="292"/>
      <c r="B1307" s="391"/>
      <c r="C1307" s="292"/>
      <c r="D1307" s="304"/>
      <c r="E1307" s="304"/>
      <c r="F1307" s="48">
        <f t="shared" si="34"/>
        <v>5235404</v>
      </c>
      <c r="G1307" s="397" t="s">
        <v>10757</v>
      </c>
    </row>
    <row r="1308" spans="1:7" x14ac:dyDescent="0.25">
      <c r="A1308" s="292"/>
      <c r="B1308" s="391"/>
      <c r="C1308" s="292"/>
      <c r="D1308" s="304"/>
      <c r="E1308" s="304"/>
      <c r="F1308" s="48">
        <f t="shared" si="34"/>
        <v>5235404</v>
      </c>
      <c r="G1308" s="397" t="s">
        <v>10757</v>
      </c>
    </row>
    <row r="1309" spans="1:7" x14ac:dyDescent="0.25">
      <c r="A1309" s="292"/>
      <c r="B1309" s="391"/>
      <c r="C1309" s="292"/>
      <c r="D1309" s="304"/>
      <c r="E1309" s="304"/>
      <c r="F1309" s="48">
        <f t="shared" si="34"/>
        <v>5235404</v>
      </c>
      <c r="G1309" s="397" t="s">
        <v>10757</v>
      </c>
    </row>
    <row r="1310" spans="1:7" x14ac:dyDescent="0.25">
      <c r="A1310" s="292"/>
      <c r="B1310" s="391"/>
      <c r="C1310" s="292"/>
      <c r="D1310" s="304"/>
      <c r="E1310" s="304"/>
      <c r="F1310" s="48">
        <f t="shared" si="34"/>
        <v>5235404</v>
      </c>
      <c r="G1310" s="397" t="s">
        <v>10757</v>
      </c>
    </row>
    <row r="1311" spans="1:7" x14ac:dyDescent="0.25">
      <c r="A1311" s="292"/>
      <c r="B1311" s="391"/>
      <c r="C1311" s="292"/>
      <c r="D1311" s="304"/>
      <c r="E1311" s="304"/>
      <c r="F1311" s="48">
        <f t="shared" si="34"/>
        <v>5235404</v>
      </c>
      <c r="G1311" s="397" t="s">
        <v>10757</v>
      </c>
    </row>
    <row r="1312" spans="1:7" x14ac:dyDescent="0.25">
      <c r="A1312" s="292"/>
      <c r="B1312" s="391"/>
      <c r="C1312" s="292"/>
      <c r="D1312" s="304"/>
      <c r="E1312" s="304"/>
      <c r="F1312" s="48">
        <f t="shared" si="34"/>
        <v>5235404</v>
      </c>
      <c r="G1312" s="397" t="s">
        <v>10757</v>
      </c>
    </row>
    <row r="1313" spans="1:7" x14ac:dyDescent="0.25">
      <c r="A1313" s="292"/>
      <c r="B1313" s="391"/>
      <c r="C1313" s="292"/>
      <c r="D1313" s="304"/>
      <c r="E1313" s="304"/>
      <c r="F1313" s="48">
        <f t="shared" si="34"/>
        <v>5235404</v>
      </c>
      <c r="G1313" s="397" t="s">
        <v>10757</v>
      </c>
    </row>
    <row r="1314" spans="1:7" x14ac:dyDescent="0.25">
      <c r="A1314" s="292"/>
      <c r="B1314" s="391"/>
      <c r="C1314" s="292"/>
      <c r="D1314" s="304"/>
      <c r="E1314" s="304"/>
      <c r="F1314" s="48">
        <f t="shared" si="34"/>
        <v>5235404</v>
      </c>
      <c r="G1314" s="397" t="s">
        <v>10757</v>
      </c>
    </row>
    <row r="1315" spans="1:7" x14ac:dyDescent="0.25">
      <c r="A1315" s="292"/>
      <c r="B1315" s="391"/>
      <c r="C1315" s="292"/>
      <c r="D1315" s="304"/>
      <c r="E1315" s="304"/>
      <c r="F1315" s="48">
        <f t="shared" si="34"/>
        <v>5235404</v>
      </c>
      <c r="G1315" s="397" t="s">
        <v>10757</v>
      </c>
    </row>
    <row r="1316" spans="1:7" x14ac:dyDescent="0.25">
      <c r="A1316" s="292"/>
      <c r="B1316" s="391"/>
      <c r="C1316" s="292"/>
      <c r="D1316" s="304"/>
      <c r="E1316" s="304"/>
      <c r="F1316" s="48">
        <f t="shared" ref="F1316:F1379" si="35">F1315+E1316-D1316</f>
        <v>5235404</v>
      </c>
      <c r="G1316" s="397" t="s">
        <v>10757</v>
      </c>
    </row>
    <row r="1317" spans="1:7" x14ac:dyDescent="0.25">
      <c r="A1317" s="292"/>
      <c r="B1317" s="391"/>
      <c r="C1317" s="292"/>
      <c r="D1317" s="304"/>
      <c r="E1317" s="304"/>
      <c r="F1317" s="48">
        <f t="shared" si="35"/>
        <v>5235404</v>
      </c>
      <c r="G1317" s="397" t="s">
        <v>10757</v>
      </c>
    </row>
    <row r="1318" spans="1:7" x14ac:dyDescent="0.25">
      <c r="A1318" s="292"/>
      <c r="B1318" s="391"/>
      <c r="C1318" s="292"/>
      <c r="D1318" s="304"/>
      <c r="E1318" s="304"/>
      <c r="F1318" s="48">
        <f t="shared" si="35"/>
        <v>5235404</v>
      </c>
      <c r="G1318" s="397" t="s">
        <v>10757</v>
      </c>
    </row>
    <row r="1319" spans="1:7" x14ac:dyDescent="0.25">
      <c r="A1319" s="292"/>
      <c r="B1319" s="391"/>
      <c r="C1319" s="292"/>
      <c r="D1319" s="304"/>
      <c r="E1319" s="304"/>
      <c r="F1319" s="48">
        <f t="shared" si="35"/>
        <v>5235404</v>
      </c>
      <c r="G1319" s="397" t="s">
        <v>10757</v>
      </c>
    </row>
    <row r="1320" spans="1:7" x14ac:dyDescent="0.25">
      <c r="A1320" s="292"/>
      <c r="B1320" s="391"/>
      <c r="C1320" s="292"/>
      <c r="D1320" s="304"/>
      <c r="E1320" s="304"/>
      <c r="F1320" s="48">
        <f t="shared" si="35"/>
        <v>5235404</v>
      </c>
      <c r="G1320" s="397" t="s">
        <v>10757</v>
      </c>
    </row>
    <row r="1321" spans="1:7" x14ac:dyDescent="0.25">
      <c r="A1321" s="292"/>
      <c r="B1321" s="391"/>
      <c r="C1321" s="292"/>
      <c r="D1321" s="304"/>
      <c r="E1321" s="304"/>
      <c r="F1321" s="48">
        <f t="shared" si="35"/>
        <v>5235404</v>
      </c>
      <c r="G1321" s="397" t="s">
        <v>10757</v>
      </c>
    </row>
    <row r="1322" spans="1:7" x14ac:dyDescent="0.25">
      <c r="A1322" s="292"/>
      <c r="B1322" s="391"/>
      <c r="C1322" s="292"/>
      <c r="D1322" s="304"/>
      <c r="E1322" s="304"/>
      <c r="F1322" s="48">
        <f t="shared" si="35"/>
        <v>5235404</v>
      </c>
      <c r="G1322" s="397" t="s">
        <v>10757</v>
      </c>
    </row>
    <row r="1323" spans="1:7" x14ac:dyDescent="0.25">
      <c r="A1323" s="292"/>
      <c r="B1323" s="391"/>
      <c r="C1323" s="292"/>
      <c r="D1323" s="304"/>
      <c r="E1323" s="304"/>
      <c r="F1323" s="48">
        <f t="shared" si="35"/>
        <v>5235404</v>
      </c>
      <c r="G1323" s="397" t="s">
        <v>10757</v>
      </c>
    </row>
    <row r="1324" spans="1:7" x14ac:dyDescent="0.25">
      <c r="A1324" s="292"/>
      <c r="B1324" s="391"/>
      <c r="C1324" s="292"/>
      <c r="D1324" s="304"/>
      <c r="E1324" s="304"/>
      <c r="F1324" s="48">
        <f t="shared" si="35"/>
        <v>5235404</v>
      </c>
      <c r="G1324" s="397" t="s">
        <v>10757</v>
      </c>
    </row>
    <row r="1325" spans="1:7" x14ac:dyDescent="0.25">
      <c r="A1325" s="292"/>
      <c r="B1325" s="391"/>
      <c r="C1325" s="292"/>
      <c r="D1325" s="304"/>
      <c r="E1325" s="304"/>
      <c r="F1325" s="48">
        <f t="shared" si="35"/>
        <v>5235404</v>
      </c>
      <c r="G1325" s="397" t="s">
        <v>10757</v>
      </c>
    </row>
    <row r="1326" spans="1:7" x14ac:dyDescent="0.25">
      <c r="A1326" s="292"/>
      <c r="B1326" s="391"/>
      <c r="C1326" s="292"/>
      <c r="D1326" s="304"/>
      <c r="E1326" s="304"/>
      <c r="F1326" s="48">
        <f t="shared" si="35"/>
        <v>5235404</v>
      </c>
      <c r="G1326" s="397" t="s">
        <v>10757</v>
      </c>
    </row>
    <row r="1327" spans="1:7" x14ac:dyDescent="0.25">
      <c r="A1327" s="292"/>
      <c r="B1327" s="391"/>
      <c r="C1327" s="292"/>
      <c r="D1327" s="304"/>
      <c r="E1327" s="304"/>
      <c r="F1327" s="48">
        <f t="shared" si="35"/>
        <v>5235404</v>
      </c>
      <c r="G1327" s="397" t="s">
        <v>10757</v>
      </c>
    </row>
    <row r="1328" spans="1:7" x14ac:dyDescent="0.25">
      <c r="A1328" s="292"/>
      <c r="B1328" s="391"/>
      <c r="C1328" s="292"/>
      <c r="D1328" s="304"/>
      <c r="E1328" s="304"/>
      <c r="F1328" s="48">
        <f t="shared" si="35"/>
        <v>5235404</v>
      </c>
      <c r="G1328" s="397" t="s">
        <v>10757</v>
      </c>
    </row>
    <row r="1329" spans="1:7" x14ac:dyDescent="0.25">
      <c r="A1329" s="292"/>
      <c r="B1329" s="391"/>
      <c r="C1329" s="292"/>
      <c r="D1329" s="304"/>
      <c r="E1329" s="304"/>
      <c r="F1329" s="48">
        <f t="shared" si="35"/>
        <v>5235404</v>
      </c>
      <c r="G1329" s="397" t="s">
        <v>10757</v>
      </c>
    </row>
    <row r="1330" spans="1:7" x14ac:dyDescent="0.25">
      <c r="A1330" s="292"/>
      <c r="B1330" s="391"/>
      <c r="C1330" s="292"/>
      <c r="D1330" s="304"/>
      <c r="E1330" s="304"/>
      <c r="F1330" s="48">
        <f t="shared" si="35"/>
        <v>5235404</v>
      </c>
      <c r="G1330" s="397" t="s">
        <v>10757</v>
      </c>
    </row>
    <row r="1331" spans="1:7" x14ac:dyDescent="0.25">
      <c r="A1331" s="292"/>
      <c r="B1331" s="391"/>
      <c r="C1331" s="292"/>
      <c r="D1331" s="304"/>
      <c r="E1331" s="304"/>
      <c r="F1331" s="48">
        <f t="shared" si="35"/>
        <v>5235404</v>
      </c>
      <c r="G1331" s="397" t="s">
        <v>10757</v>
      </c>
    </row>
    <row r="1332" spans="1:7" x14ac:dyDescent="0.25">
      <c r="A1332" s="292"/>
      <c r="B1332" s="391"/>
      <c r="C1332" s="292"/>
      <c r="D1332" s="304"/>
      <c r="E1332" s="304"/>
      <c r="F1332" s="48">
        <f t="shared" si="35"/>
        <v>5235404</v>
      </c>
      <c r="G1332" s="397" t="s">
        <v>10757</v>
      </c>
    </row>
    <row r="1333" spans="1:7" x14ac:dyDescent="0.25">
      <c r="A1333" s="292"/>
      <c r="B1333" s="391"/>
      <c r="C1333" s="292"/>
      <c r="D1333" s="304"/>
      <c r="E1333" s="304"/>
      <c r="F1333" s="48">
        <f t="shared" si="35"/>
        <v>5235404</v>
      </c>
      <c r="G1333" s="397" t="s">
        <v>10757</v>
      </c>
    </row>
    <row r="1334" spans="1:7" x14ac:dyDescent="0.25">
      <c r="A1334" s="292"/>
      <c r="B1334" s="391"/>
      <c r="C1334" s="292"/>
      <c r="D1334" s="304"/>
      <c r="E1334" s="304"/>
      <c r="F1334" s="48">
        <f t="shared" si="35"/>
        <v>5235404</v>
      </c>
      <c r="G1334" s="397" t="s">
        <v>10757</v>
      </c>
    </row>
    <row r="1335" spans="1:7" x14ac:dyDescent="0.25">
      <c r="A1335" s="292"/>
      <c r="B1335" s="391"/>
      <c r="C1335" s="292"/>
      <c r="D1335" s="304"/>
      <c r="E1335" s="304"/>
      <c r="F1335" s="48">
        <f t="shared" si="35"/>
        <v>5235404</v>
      </c>
      <c r="G1335" s="397" t="s">
        <v>10757</v>
      </c>
    </row>
    <row r="1336" spans="1:7" x14ac:dyDescent="0.25">
      <c r="A1336" s="292"/>
      <c r="B1336" s="391"/>
      <c r="C1336" s="292"/>
      <c r="D1336" s="304"/>
      <c r="E1336" s="304"/>
      <c r="F1336" s="48">
        <f t="shared" si="35"/>
        <v>5235404</v>
      </c>
      <c r="G1336" s="397" t="s">
        <v>10757</v>
      </c>
    </row>
    <row r="1337" spans="1:7" x14ac:dyDescent="0.25">
      <c r="A1337" s="292"/>
      <c r="B1337" s="391"/>
      <c r="C1337" s="292"/>
      <c r="D1337" s="304"/>
      <c r="E1337" s="304"/>
      <c r="F1337" s="48">
        <f t="shared" si="35"/>
        <v>5235404</v>
      </c>
      <c r="G1337" s="397" t="s">
        <v>10757</v>
      </c>
    </row>
    <row r="1338" spans="1:7" x14ac:dyDescent="0.25">
      <c r="A1338" s="292"/>
      <c r="B1338" s="391"/>
      <c r="C1338" s="292"/>
      <c r="D1338" s="304"/>
      <c r="E1338" s="304"/>
      <c r="F1338" s="48">
        <f t="shared" si="35"/>
        <v>5235404</v>
      </c>
      <c r="G1338" s="397" t="s">
        <v>10757</v>
      </c>
    </row>
    <row r="1339" spans="1:7" x14ac:dyDescent="0.25">
      <c r="A1339" s="292"/>
      <c r="B1339" s="391"/>
      <c r="C1339" s="292"/>
      <c r="D1339" s="304"/>
      <c r="E1339" s="304"/>
      <c r="F1339" s="48">
        <f t="shared" si="35"/>
        <v>5235404</v>
      </c>
      <c r="G1339" s="397" t="s">
        <v>10757</v>
      </c>
    </row>
    <row r="1340" spans="1:7" x14ac:dyDescent="0.25">
      <c r="A1340" s="292"/>
      <c r="B1340" s="391"/>
      <c r="C1340" s="292"/>
      <c r="D1340" s="304"/>
      <c r="E1340" s="304"/>
      <c r="F1340" s="48">
        <f t="shared" si="35"/>
        <v>5235404</v>
      </c>
      <c r="G1340" s="397" t="s">
        <v>10757</v>
      </c>
    </row>
    <row r="1341" spans="1:7" x14ac:dyDescent="0.25">
      <c r="A1341" s="292"/>
      <c r="B1341" s="391"/>
      <c r="C1341" s="292"/>
      <c r="D1341" s="304"/>
      <c r="E1341" s="304"/>
      <c r="F1341" s="48">
        <f t="shared" si="35"/>
        <v>5235404</v>
      </c>
      <c r="G1341" s="397" t="s">
        <v>10757</v>
      </c>
    </row>
    <row r="1342" spans="1:7" x14ac:dyDescent="0.25">
      <c r="A1342" s="292"/>
      <c r="B1342" s="391"/>
      <c r="C1342" s="292"/>
      <c r="D1342" s="304"/>
      <c r="E1342" s="304"/>
      <c r="F1342" s="48">
        <f t="shared" si="35"/>
        <v>5235404</v>
      </c>
      <c r="G1342" s="397" t="s">
        <v>10757</v>
      </c>
    </row>
    <row r="1343" spans="1:7" x14ac:dyDescent="0.25">
      <c r="A1343" s="292"/>
      <c r="B1343" s="391"/>
      <c r="C1343" s="292"/>
      <c r="D1343" s="304"/>
      <c r="E1343" s="304"/>
      <c r="F1343" s="48">
        <f t="shared" si="35"/>
        <v>5235404</v>
      </c>
      <c r="G1343" s="397" t="s">
        <v>10757</v>
      </c>
    </row>
    <row r="1344" spans="1:7" x14ac:dyDescent="0.25">
      <c r="A1344" s="292"/>
      <c r="B1344" s="391"/>
      <c r="C1344" s="292"/>
      <c r="D1344" s="304"/>
      <c r="E1344" s="304"/>
      <c r="F1344" s="48">
        <f t="shared" si="35"/>
        <v>5235404</v>
      </c>
      <c r="G1344" s="397" t="s">
        <v>10757</v>
      </c>
    </row>
    <row r="1345" spans="1:7" x14ac:dyDescent="0.25">
      <c r="A1345" s="292"/>
      <c r="B1345" s="391"/>
      <c r="C1345" s="292"/>
      <c r="D1345" s="304"/>
      <c r="E1345" s="304"/>
      <c r="F1345" s="48">
        <f t="shared" si="35"/>
        <v>5235404</v>
      </c>
      <c r="G1345" s="397" t="s">
        <v>10757</v>
      </c>
    </row>
    <row r="1346" spans="1:7" x14ac:dyDescent="0.25">
      <c r="A1346" s="292"/>
      <c r="B1346" s="391"/>
      <c r="C1346" s="292"/>
      <c r="D1346" s="304"/>
      <c r="E1346" s="304"/>
      <c r="F1346" s="48">
        <f t="shared" si="35"/>
        <v>5235404</v>
      </c>
      <c r="G1346" s="397" t="s">
        <v>10757</v>
      </c>
    </row>
    <row r="1347" spans="1:7" x14ac:dyDescent="0.25">
      <c r="A1347" s="292"/>
      <c r="B1347" s="391"/>
      <c r="C1347" s="292"/>
      <c r="D1347" s="304"/>
      <c r="E1347" s="304"/>
      <c r="F1347" s="48">
        <f t="shared" si="35"/>
        <v>5235404</v>
      </c>
      <c r="G1347" s="397" t="s">
        <v>10757</v>
      </c>
    </row>
    <row r="1348" spans="1:7" x14ac:dyDescent="0.25">
      <c r="A1348" s="292"/>
      <c r="B1348" s="391"/>
      <c r="C1348" s="292"/>
      <c r="D1348" s="304"/>
      <c r="E1348" s="304"/>
      <c r="F1348" s="48">
        <f t="shared" si="35"/>
        <v>5235404</v>
      </c>
      <c r="G1348" s="397" t="s">
        <v>10757</v>
      </c>
    </row>
    <row r="1349" spans="1:7" x14ac:dyDescent="0.25">
      <c r="A1349" s="292"/>
      <c r="B1349" s="391"/>
      <c r="C1349" s="292"/>
      <c r="D1349" s="304"/>
      <c r="E1349" s="304"/>
      <c r="F1349" s="48">
        <f t="shared" si="35"/>
        <v>5235404</v>
      </c>
      <c r="G1349" s="397" t="s">
        <v>10757</v>
      </c>
    </row>
    <row r="1350" spans="1:7" x14ac:dyDescent="0.25">
      <c r="A1350" s="292"/>
      <c r="B1350" s="391"/>
      <c r="C1350" s="292"/>
      <c r="D1350" s="304"/>
      <c r="E1350" s="304"/>
      <c r="F1350" s="48">
        <f t="shared" si="35"/>
        <v>5235404</v>
      </c>
      <c r="G1350" s="397" t="s">
        <v>10757</v>
      </c>
    </row>
    <row r="1351" spans="1:7" x14ac:dyDescent="0.25">
      <c r="A1351" s="292"/>
      <c r="B1351" s="391"/>
      <c r="C1351" s="292"/>
      <c r="D1351" s="304"/>
      <c r="E1351" s="304"/>
      <c r="F1351" s="48">
        <f t="shared" si="35"/>
        <v>5235404</v>
      </c>
      <c r="G1351" s="397" t="s">
        <v>10757</v>
      </c>
    </row>
    <row r="1352" spans="1:7" x14ac:dyDescent="0.25">
      <c r="A1352" s="292"/>
      <c r="B1352" s="391"/>
      <c r="C1352" s="292"/>
      <c r="D1352" s="304"/>
      <c r="E1352" s="304"/>
      <c r="F1352" s="48">
        <f t="shared" si="35"/>
        <v>5235404</v>
      </c>
      <c r="G1352" s="397" t="s">
        <v>10757</v>
      </c>
    </row>
    <row r="1353" spans="1:7" x14ac:dyDescent="0.25">
      <c r="A1353" s="292"/>
      <c r="B1353" s="391"/>
      <c r="C1353" s="292"/>
      <c r="D1353" s="304"/>
      <c r="E1353" s="304"/>
      <c r="F1353" s="48">
        <f t="shared" si="35"/>
        <v>5235404</v>
      </c>
      <c r="G1353" s="397" t="s">
        <v>10757</v>
      </c>
    </row>
    <row r="1354" spans="1:7" x14ac:dyDescent="0.25">
      <c r="A1354" s="292"/>
      <c r="B1354" s="391"/>
      <c r="C1354" s="292"/>
      <c r="D1354" s="304"/>
      <c r="E1354" s="304"/>
      <c r="F1354" s="48">
        <f t="shared" si="35"/>
        <v>5235404</v>
      </c>
      <c r="G1354" s="397" t="s">
        <v>10757</v>
      </c>
    </row>
    <row r="1355" spans="1:7" x14ac:dyDescent="0.25">
      <c r="A1355" s="292"/>
      <c r="B1355" s="391"/>
      <c r="C1355" s="292"/>
      <c r="D1355" s="304"/>
      <c r="E1355" s="304"/>
      <c r="F1355" s="48">
        <f t="shared" si="35"/>
        <v>5235404</v>
      </c>
      <c r="G1355" s="397" t="s">
        <v>10757</v>
      </c>
    </row>
    <row r="1356" spans="1:7" x14ac:dyDescent="0.25">
      <c r="A1356" s="292"/>
      <c r="B1356" s="391"/>
      <c r="C1356" s="292"/>
      <c r="D1356" s="304"/>
      <c r="E1356" s="304"/>
      <c r="F1356" s="48">
        <f t="shared" si="35"/>
        <v>5235404</v>
      </c>
      <c r="G1356" s="397" t="s">
        <v>10757</v>
      </c>
    </row>
    <row r="1357" spans="1:7" x14ac:dyDescent="0.25">
      <c r="A1357" s="292"/>
      <c r="B1357" s="391"/>
      <c r="C1357" s="292"/>
      <c r="D1357" s="304"/>
      <c r="E1357" s="304"/>
      <c r="F1357" s="48">
        <f t="shared" si="35"/>
        <v>5235404</v>
      </c>
      <c r="G1357" s="397" t="s">
        <v>10757</v>
      </c>
    </row>
    <row r="1358" spans="1:7" x14ac:dyDescent="0.25">
      <c r="A1358" s="292"/>
      <c r="B1358" s="391"/>
      <c r="C1358" s="292"/>
      <c r="D1358" s="304"/>
      <c r="E1358" s="304"/>
      <c r="F1358" s="48">
        <f t="shared" si="35"/>
        <v>5235404</v>
      </c>
      <c r="G1358" s="397" t="s">
        <v>10757</v>
      </c>
    </row>
    <row r="1359" spans="1:7" x14ac:dyDescent="0.25">
      <c r="A1359" s="292"/>
      <c r="B1359" s="391"/>
      <c r="C1359" s="292"/>
      <c r="D1359" s="304"/>
      <c r="E1359" s="304"/>
      <c r="F1359" s="48">
        <f t="shared" si="35"/>
        <v>5235404</v>
      </c>
      <c r="G1359" s="397" t="s">
        <v>10757</v>
      </c>
    </row>
    <row r="1360" spans="1:7" x14ac:dyDescent="0.25">
      <c r="A1360" s="292"/>
      <c r="B1360" s="391"/>
      <c r="C1360" s="292"/>
      <c r="D1360" s="304"/>
      <c r="E1360" s="304"/>
      <c r="F1360" s="48">
        <f t="shared" si="35"/>
        <v>5235404</v>
      </c>
      <c r="G1360" s="397" t="s">
        <v>10757</v>
      </c>
    </row>
    <row r="1361" spans="1:7" x14ac:dyDescent="0.25">
      <c r="A1361" s="292"/>
      <c r="B1361" s="391"/>
      <c r="C1361" s="292"/>
      <c r="D1361" s="304"/>
      <c r="E1361" s="304"/>
      <c r="F1361" s="48">
        <f t="shared" si="35"/>
        <v>5235404</v>
      </c>
      <c r="G1361" s="397" t="s">
        <v>10757</v>
      </c>
    </row>
    <row r="1362" spans="1:7" x14ac:dyDescent="0.25">
      <c r="A1362" s="292"/>
      <c r="B1362" s="391"/>
      <c r="C1362" s="292"/>
      <c r="D1362" s="304"/>
      <c r="E1362" s="304"/>
      <c r="F1362" s="48">
        <f t="shared" si="35"/>
        <v>5235404</v>
      </c>
      <c r="G1362" s="397" t="s">
        <v>10757</v>
      </c>
    </row>
    <row r="1363" spans="1:7" x14ac:dyDescent="0.25">
      <c r="A1363" s="292"/>
      <c r="B1363" s="391"/>
      <c r="C1363" s="292"/>
      <c r="D1363" s="304"/>
      <c r="E1363" s="304"/>
      <c r="F1363" s="48">
        <f t="shared" si="35"/>
        <v>5235404</v>
      </c>
      <c r="G1363" s="397" t="s">
        <v>10757</v>
      </c>
    </row>
    <row r="1364" spans="1:7" x14ac:dyDescent="0.25">
      <c r="A1364" s="292"/>
      <c r="B1364" s="391"/>
      <c r="C1364" s="292"/>
      <c r="D1364" s="304"/>
      <c r="E1364" s="304"/>
      <c r="F1364" s="48">
        <f t="shared" si="35"/>
        <v>5235404</v>
      </c>
      <c r="G1364" s="397" t="s">
        <v>10757</v>
      </c>
    </row>
    <row r="1365" spans="1:7" x14ac:dyDescent="0.25">
      <c r="A1365" s="292"/>
      <c r="B1365" s="391"/>
      <c r="C1365" s="292"/>
      <c r="D1365" s="304"/>
      <c r="E1365" s="304"/>
      <c r="F1365" s="48">
        <f t="shared" si="35"/>
        <v>5235404</v>
      </c>
      <c r="G1365" s="397" t="s">
        <v>10757</v>
      </c>
    </row>
    <row r="1366" spans="1:7" x14ac:dyDescent="0.25">
      <c r="A1366" s="292"/>
      <c r="B1366" s="391"/>
      <c r="C1366" s="292"/>
      <c r="D1366" s="304"/>
      <c r="E1366" s="304"/>
      <c r="F1366" s="48">
        <f t="shared" si="35"/>
        <v>5235404</v>
      </c>
      <c r="G1366" s="397" t="s">
        <v>10757</v>
      </c>
    </row>
    <row r="1367" spans="1:7" x14ac:dyDescent="0.25">
      <c r="A1367" s="292"/>
      <c r="B1367" s="391"/>
      <c r="C1367" s="292"/>
      <c r="D1367" s="304"/>
      <c r="E1367" s="304"/>
      <c r="F1367" s="48">
        <f t="shared" si="35"/>
        <v>5235404</v>
      </c>
      <c r="G1367" s="397" t="s">
        <v>10757</v>
      </c>
    </row>
    <row r="1368" spans="1:7" x14ac:dyDescent="0.25">
      <c r="A1368" s="292"/>
      <c r="B1368" s="391"/>
      <c r="C1368" s="292"/>
      <c r="D1368" s="304"/>
      <c r="E1368" s="304"/>
      <c r="F1368" s="48">
        <f t="shared" si="35"/>
        <v>5235404</v>
      </c>
      <c r="G1368" s="397" t="s">
        <v>10757</v>
      </c>
    </row>
    <row r="1369" spans="1:7" x14ac:dyDescent="0.25">
      <c r="A1369" s="292"/>
      <c r="B1369" s="391"/>
      <c r="C1369" s="292"/>
      <c r="D1369" s="304"/>
      <c r="E1369" s="304"/>
      <c r="F1369" s="48">
        <f t="shared" si="35"/>
        <v>5235404</v>
      </c>
      <c r="G1369" s="397" t="s">
        <v>10757</v>
      </c>
    </row>
    <row r="1370" spans="1:7" x14ac:dyDescent="0.25">
      <c r="A1370" s="292"/>
      <c r="B1370" s="391"/>
      <c r="C1370" s="292"/>
      <c r="D1370" s="304"/>
      <c r="E1370" s="304"/>
      <c r="F1370" s="48">
        <f t="shared" si="35"/>
        <v>5235404</v>
      </c>
      <c r="G1370" s="397" t="s">
        <v>10757</v>
      </c>
    </row>
    <row r="1371" spans="1:7" x14ac:dyDescent="0.25">
      <c r="A1371" s="292"/>
      <c r="B1371" s="391"/>
      <c r="C1371" s="292"/>
      <c r="D1371" s="304"/>
      <c r="E1371" s="304"/>
      <c r="F1371" s="48">
        <f t="shared" si="35"/>
        <v>5235404</v>
      </c>
      <c r="G1371" s="397" t="s">
        <v>10757</v>
      </c>
    </row>
    <row r="1372" spans="1:7" x14ac:dyDescent="0.25">
      <c r="A1372" s="292"/>
      <c r="B1372" s="391"/>
      <c r="C1372" s="292"/>
      <c r="D1372" s="304"/>
      <c r="E1372" s="304"/>
      <c r="F1372" s="48">
        <f t="shared" si="35"/>
        <v>5235404</v>
      </c>
      <c r="G1372" s="397" t="s">
        <v>10757</v>
      </c>
    </row>
    <row r="1373" spans="1:7" x14ac:dyDescent="0.25">
      <c r="A1373" s="292"/>
      <c r="B1373" s="391"/>
      <c r="C1373" s="292"/>
      <c r="D1373" s="304"/>
      <c r="E1373" s="304"/>
      <c r="F1373" s="48">
        <f t="shared" si="35"/>
        <v>5235404</v>
      </c>
      <c r="G1373" s="397" t="s">
        <v>10757</v>
      </c>
    </row>
    <row r="1374" spans="1:7" x14ac:dyDescent="0.25">
      <c r="A1374" s="292"/>
      <c r="B1374" s="391"/>
      <c r="C1374" s="292"/>
      <c r="D1374" s="304"/>
      <c r="E1374" s="304"/>
      <c r="F1374" s="48">
        <f t="shared" si="35"/>
        <v>5235404</v>
      </c>
      <c r="G1374" s="397" t="s">
        <v>10757</v>
      </c>
    </row>
    <row r="1375" spans="1:7" x14ac:dyDescent="0.25">
      <c r="A1375" s="292"/>
      <c r="B1375" s="391"/>
      <c r="C1375" s="292"/>
      <c r="D1375" s="304"/>
      <c r="E1375" s="304"/>
      <c r="F1375" s="48">
        <f t="shared" si="35"/>
        <v>5235404</v>
      </c>
      <c r="G1375" s="397" t="s">
        <v>10757</v>
      </c>
    </row>
    <row r="1376" spans="1:7" x14ac:dyDescent="0.25">
      <c r="A1376" s="292"/>
      <c r="B1376" s="391"/>
      <c r="C1376" s="292"/>
      <c r="D1376" s="304"/>
      <c r="E1376" s="304"/>
      <c r="F1376" s="48">
        <f t="shared" si="35"/>
        <v>5235404</v>
      </c>
      <c r="G1376" s="397" t="s">
        <v>10757</v>
      </c>
    </row>
    <row r="1377" spans="1:7" x14ac:dyDescent="0.25">
      <c r="A1377" s="292"/>
      <c r="B1377" s="391"/>
      <c r="C1377" s="292"/>
      <c r="D1377" s="304"/>
      <c r="E1377" s="304"/>
      <c r="F1377" s="48">
        <f t="shared" si="35"/>
        <v>5235404</v>
      </c>
      <c r="G1377" s="397" t="s">
        <v>10757</v>
      </c>
    </row>
    <row r="1378" spans="1:7" x14ac:dyDescent="0.25">
      <c r="A1378" s="292"/>
      <c r="B1378" s="391"/>
      <c r="C1378" s="292"/>
      <c r="D1378" s="304"/>
      <c r="E1378" s="304"/>
      <c r="F1378" s="48">
        <f t="shared" si="35"/>
        <v>5235404</v>
      </c>
      <c r="G1378" s="397" t="s">
        <v>10757</v>
      </c>
    </row>
    <row r="1379" spans="1:7" x14ac:dyDescent="0.25">
      <c r="A1379" s="292"/>
      <c r="B1379" s="391"/>
      <c r="C1379" s="292"/>
      <c r="D1379" s="304"/>
      <c r="E1379" s="304"/>
      <c r="F1379" s="48">
        <f t="shared" si="35"/>
        <v>5235404</v>
      </c>
      <c r="G1379" s="397" t="s">
        <v>10757</v>
      </c>
    </row>
    <row r="1380" spans="1:7" x14ac:dyDescent="0.25">
      <c r="A1380" s="292"/>
      <c r="B1380" s="391"/>
      <c r="C1380" s="292"/>
      <c r="D1380" s="304"/>
      <c r="E1380" s="304"/>
      <c r="F1380" s="48">
        <f t="shared" ref="F1380:F1443" si="36">F1379+E1380-D1380</f>
        <v>5235404</v>
      </c>
      <c r="G1380" s="397" t="s">
        <v>10757</v>
      </c>
    </row>
    <row r="1381" spans="1:7" x14ac:dyDescent="0.25">
      <c r="A1381" s="292"/>
      <c r="B1381" s="391"/>
      <c r="C1381" s="292"/>
      <c r="D1381" s="304"/>
      <c r="E1381" s="304"/>
      <c r="F1381" s="48">
        <f t="shared" si="36"/>
        <v>5235404</v>
      </c>
      <c r="G1381" s="397" t="s">
        <v>10757</v>
      </c>
    </row>
    <row r="1382" spans="1:7" x14ac:dyDescent="0.25">
      <c r="A1382" s="292"/>
      <c r="B1382" s="391"/>
      <c r="C1382" s="292"/>
      <c r="D1382" s="304"/>
      <c r="E1382" s="304"/>
      <c r="F1382" s="48">
        <f t="shared" si="36"/>
        <v>5235404</v>
      </c>
      <c r="G1382" s="397" t="s">
        <v>10757</v>
      </c>
    </row>
    <row r="1383" spans="1:7" x14ac:dyDescent="0.25">
      <c r="A1383" s="292"/>
      <c r="B1383" s="391"/>
      <c r="C1383" s="292"/>
      <c r="D1383" s="304"/>
      <c r="E1383" s="304"/>
      <c r="F1383" s="48">
        <f t="shared" si="36"/>
        <v>5235404</v>
      </c>
      <c r="G1383" s="397" t="s">
        <v>10757</v>
      </c>
    </row>
    <row r="1384" spans="1:7" x14ac:dyDescent="0.25">
      <c r="A1384" s="292"/>
      <c r="B1384" s="391"/>
      <c r="C1384" s="292"/>
      <c r="D1384" s="304"/>
      <c r="E1384" s="304"/>
      <c r="F1384" s="48">
        <f t="shared" si="36"/>
        <v>5235404</v>
      </c>
      <c r="G1384" s="397" t="s">
        <v>10757</v>
      </c>
    </row>
    <row r="1385" spans="1:7" x14ac:dyDescent="0.25">
      <c r="A1385" s="292"/>
      <c r="B1385" s="391"/>
      <c r="C1385" s="292"/>
      <c r="D1385" s="304"/>
      <c r="E1385" s="304"/>
      <c r="F1385" s="48">
        <f t="shared" si="36"/>
        <v>5235404</v>
      </c>
      <c r="G1385" s="397" t="s">
        <v>10757</v>
      </c>
    </row>
    <row r="1386" spans="1:7" x14ac:dyDescent="0.25">
      <c r="A1386" s="292"/>
      <c r="B1386" s="391"/>
      <c r="C1386" s="292"/>
      <c r="D1386" s="304"/>
      <c r="E1386" s="304"/>
      <c r="F1386" s="48">
        <f t="shared" si="36"/>
        <v>5235404</v>
      </c>
      <c r="G1386" s="397" t="s">
        <v>10757</v>
      </c>
    </row>
    <row r="1387" spans="1:7" x14ac:dyDescent="0.25">
      <c r="A1387" s="292"/>
      <c r="B1387" s="391"/>
      <c r="C1387" s="292"/>
      <c r="D1387" s="304"/>
      <c r="E1387" s="304"/>
      <c r="F1387" s="48">
        <f t="shared" si="36"/>
        <v>5235404</v>
      </c>
      <c r="G1387" s="397" t="s">
        <v>10757</v>
      </c>
    </row>
    <row r="1388" spans="1:7" x14ac:dyDescent="0.25">
      <c r="A1388" s="292"/>
      <c r="B1388" s="391"/>
      <c r="C1388" s="292"/>
      <c r="D1388" s="304"/>
      <c r="E1388" s="304"/>
      <c r="F1388" s="48">
        <f t="shared" si="36"/>
        <v>5235404</v>
      </c>
      <c r="G1388" s="397" t="s">
        <v>10757</v>
      </c>
    </row>
    <row r="1389" spans="1:7" x14ac:dyDescent="0.25">
      <c r="A1389" s="292"/>
      <c r="B1389" s="391"/>
      <c r="C1389" s="292"/>
      <c r="D1389" s="304"/>
      <c r="E1389" s="304"/>
      <c r="F1389" s="48">
        <f t="shared" si="36"/>
        <v>5235404</v>
      </c>
      <c r="G1389" s="397" t="s">
        <v>10757</v>
      </c>
    </row>
    <row r="1390" spans="1:7" x14ac:dyDescent="0.25">
      <c r="A1390" s="292"/>
      <c r="B1390" s="391"/>
      <c r="C1390" s="292"/>
      <c r="D1390" s="304"/>
      <c r="E1390" s="304"/>
      <c r="F1390" s="48">
        <f t="shared" si="36"/>
        <v>5235404</v>
      </c>
      <c r="G1390" s="397" t="s">
        <v>10757</v>
      </c>
    </row>
    <row r="1391" spans="1:7" x14ac:dyDescent="0.25">
      <c r="A1391" s="292"/>
      <c r="B1391" s="391"/>
      <c r="C1391" s="292"/>
      <c r="D1391" s="304"/>
      <c r="E1391" s="304"/>
      <c r="F1391" s="48">
        <f t="shared" si="36"/>
        <v>5235404</v>
      </c>
      <c r="G1391" s="397" t="s">
        <v>10757</v>
      </c>
    </row>
    <row r="1392" spans="1:7" x14ac:dyDescent="0.25">
      <c r="A1392" s="292"/>
      <c r="B1392" s="391"/>
      <c r="C1392" s="292"/>
      <c r="D1392" s="304"/>
      <c r="E1392" s="304"/>
      <c r="F1392" s="48">
        <f t="shared" si="36"/>
        <v>5235404</v>
      </c>
      <c r="G1392" s="397" t="s">
        <v>10757</v>
      </c>
    </row>
    <row r="1393" spans="1:7" x14ac:dyDescent="0.25">
      <c r="A1393" s="292"/>
      <c r="B1393" s="391"/>
      <c r="C1393" s="292"/>
      <c r="D1393" s="304"/>
      <c r="E1393" s="304"/>
      <c r="F1393" s="48">
        <f t="shared" si="36"/>
        <v>5235404</v>
      </c>
      <c r="G1393" s="397" t="s">
        <v>10757</v>
      </c>
    </row>
    <row r="1394" spans="1:7" x14ac:dyDescent="0.25">
      <c r="A1394" s="292"/>
      <c r="B1394" s="391"/>
      <c r="C1394" s="292"/>
      <c r="D1394" s="304"/>
      <c r="E1394" s="304"/>
      <c r="F1394" s="48">
        <f t="shared" si="36"/>
        <v>5235404</v>
      </c>
      <c r="G1394" s="397" t="s">
        <v>10757</v>
      </c>
    </row>
    <row r="1395" spans="1:7" x14ac:dyDescent="0.25">
      <c r="A1395" s="292"/>
      <c r="B1395" s="391"/>
      <c r="C1395" s="292"/>
      <c r="D1395" s="304"/>
      <c r="E1395" s="304"/>
      <c r="F1395" s="48">
        <f t="shared" si="36"/>
        <v>5235404</v>
      </c>
      <c r="G1395" s="397" t="s">
        <v>10757</v>
      </c>
    </row>
    <row r="1396" spans="1:7" x14ac:dyDescent="0.25">
      <c r="A1396" s="292"/>
      <c r="B1396" s="391"/>
      <c r="C1396" s="292"/>
      <c r="D1396" s="304"/>
      <c r="E1396" s="304"/>
      <c r="F1396" s="48">
        <f t="shared" si="36"/>
        <v>5235404</v>
      </c>
      <c r="G1396" s="397" t="s">
        <v>10757</v>
      </c>
    </row>
    <row r="1397" spans="1:7" x14ac:dyDescent="0.25">
      <c r="A1397" s="292"/>
      <c r="B1397" s="391"/>
      <c r="C1397" s="292"/>
      <c r="D1397" s="304"/>
      <c r="E1397" s="304"/>
      <c r="F1397" s="48">
        <f t="shared" si="36"/>
        <v>5235404</v>
      </c>
      <c r="G1397" s="397" t="s">
        <v>10757</v>
      </c>
    </row>
    <row r="1398" spans="1:7" x14ac:dyDescent="0.25">
      <c r="A1398" s="292"/>
      <c r="B1398" s="391"/>
      <c r="C1398" s="292"/>
      <c r="D1398" s="304"/>
      <c r="E1398" s="304"/>
      <c r="F1398" s="48">
        <f t="shared" si="36"/>
        <v>5235404</v>
      </c>
      <c r="G1398" s="397" t="s">
        <v>10757</v>
      </c>
    </row>
    <row r="1399" spans="1:7" x14ac:dyDescent="0.25">
      <c r="A1399" s="292"/>
      <c r="B1399" s="391"/>
      <c r="C1399" s="292"/>
      <c r="D1399" s="304"/>
      <c r="E1399" s="304"/>
      <c r="F1399" s="48">
        <f t="shared" si="36"/>
        <v>5235404</v>
      </c>
      <c r="G1399" s="397" t="s">
        <v>10757</v>
      </c>
    </row>
    <row r="1400" spans="1:7" x14ac:dyDescent="0.25">
      <c r="A1400" s="292"/>
      <c r="B1400" s="391"/>
      <c r="C1400" s="292"/>
      <c r="D1400" s="304"/>
      <c r="E1400" s="304"/>
      <c r="F1400" s="48">
        <f t="shared" si="36"/>
        <v>5235404</v>
      </c>
      <c r="G1400" s="397" t="s">
        <v>10757</v>
      </c>
    </row>
    <row r="1401" spans="1:7" x14ac:dyDescent="0.25">
      <c r="A1401" s="292"/>
      <c r="B1401" s="391"/>
      <c r="C1401" s="292"/>
      <c r="D1401" s="304"/>
      <c r="E1401" s="304"/>
      <c r="F1401" s="48">
        <f t="shared" si="36"/>
        <v>5235404</v>
      </c>
      <c r="G1401" s="397" t="s">
        <v>10757</v>
      </c>
    </row>
    <row r="1402" spans="1:7" x14ac:dyDescent="0.25">
      <c r="A1402" s="292"/>
      <c r="B1402" s="391"/>
      <c r="C1402" s="292"/>
      <c r="D1402" s="304"/>
      <c r="E1402" s="304"/>
      <c r="F1402" s="48">
        <f t="shared" si="36"/>
        <v>5235404</v>
      </c>
      <c r="G1402" s="397" t="s">
        <v>10757</v>
      </c>
    </row>
    <row r="1403" spans="1:7" x14ac:dyDescent="0.25">
      <c r="A1403" s="292"/>
      <c r="B1403" s="391"/>
      <c r="C1403" s="292"/>
      <c r="D1403" s="304"/>
      <c r="E1403" s="304"/>
      <c r="F1403" s="48">
        <f t="shared" si="36"/>
        <v>5235404</v>
      </c>
      <c r="G1403" s="397" t="s">
        <v>10757</v>
      </c>
    </row>
    <row r="1404" spans="1:7" x14ac:dyDescent="0.25">
      <c r="A1404" s="292"/>
      <c r="B1404" s="391"/>
      <c r="C1404" s="292"/>
      <c r="D1404" s="304"/>
      <c r="E1404" s="304"/>
      <c r="F1404" s="48">
        <f t="shared" si="36"/>
        <v>5235404</v>
      </c>
      <c r="G1404" s="397" t="s">
        <v>10757</v>
      </c>
    </row>
    <row r="1405" spans="1:7" x14ac:dyDescent="0.25">
      <c r="A1405" s="292"/>
      <c r="B1405" s="391"/>
      <c r="C1405" s="292"/>
      <c r="D1405" s="304"/>
      <c r="E1405" s="304"/>
      <c r="F1405" s="48">
        <f t="shared" si="36"/>
        <v>5235404</v>
      </c>
      <c r="G1405" s="397" t="s">
        <v>10757</v>
      </c>
    </row>
    <row r="1406" spans="1:7" x14ac:dyDescent="0.25">
      <c r="A1406" s="292"/>
      <c r="B1406" s="391"/>
      <c r="C1406" s="292"/>
      <c r="D1406" s="304"/>
      <c r="E1406" s="304"/>
      <c r="F1406" s="48">
        <f t="shared" si="36"/>
        <v>5235404</v>
      </c>
      <c r="G1406" s="397" t="s">
        <v>10757</v>
      </c>
    </row>
    <row r="1407" spans="1:7" x14ac:dyDescent="0.25">
      <c r="A1407" s="292"/>
      <c r="B1407" s="391"/>
      <c r="C1407" s="292"/>
      <c r="D1407" s="304"/>
      <c r="E1407" s="304"/>
      <c r="F1407" s="48">
        <f t="shared" si="36"/>
        <v>5235404</v>
      </c>
      <c r="G1407" s="397" t="s">
        <v>10757</v>
      </c>
    </row>
    <row r="1408" spans="1:7" x14ac:dyDescent="0.25">
      <c r="A1408" s="292"/>
      <c r="B1408" s="391"/>
      <c r="C1408" s="292"/>
      <c r="D1408" s="304"/>
      <c r="E1408" s="304"/>
      <c r="F1408" s="48">
        <f t="shared" si="36"/>
        <v>5235404</v>
      </c>
      <c r="G1408" s="397" t="s">
        <v>10757</v>
      </c>
    </row>
    <row r="1409" spans="1:7" x14ac:dyDescent="0.25">
      <c r="A1409" s="292"/>
      <c r="B1409" s="391"/>
      <c r="C1409" s="292"/>
      <c r="D1409" s="304"/>
      <c r="E1409" s="304"/>
      <c r="F1409" s="48">
        <f t="shared" si="36"/>
        <v>5235404</v>
      </c>
      <c r="G1409" s="397" t="s">
        <v>10757</v>
      </c>
    </row>
    <row r="1410" spans="1:7" x14ac:dyDescent="0.25">
      <c r="A1410" s="292"/>
      <c r="B1410" s="391"/>
      <c r="C1410" s="292"/>
      <c r="D1410" s="304"/>
      <c r="E1410" s="304"/>
      <c r="F1410" s="48">
        <f t="shared" si="36"/>
        <v>5235404</v>
      </c>
      <c r="G1410" s="397" t="s">
        <v>10757</v>
      </c>
    </row>
    <row r="1411" spans="1:7" x14ac:dyDescent="0.25">
      <c r="A1411" s="292"/>
      <c r="B1411" s="391"/>
      <c r="C1411" s="292"/>
      <c r="D1411" s="304"/>
      <c r="E1411" s="304"/>
      <c r="F1411" s="48">
        <f t="shared" si="36"/>
        <v>5235404</v>
      </c>
      <c r="G1411" s="397" t="s">
        <v>10757</v>
      </c>
    </row>
    <row r="1412" spans="1:7" x14ac:dyDescent="0.25">
      <c r="A1412" s="292"/>
      <c r="B1412" s="391"/>
      <c r="C1412" s="292"/>
      <c r="D1412" s="304"/>
      <c r="E1412" s="304"/>
      <c r="F1412" s="48">
        <f t="shared" si="36"/>
        <v>5235404</v>
      </c>
      <c r="G1412" s="397" t="s">
        <v>10757</v>
      </c>
    </row>
    <row r="1413" spans="1:7" x14ac:dyDescent="0.25">
      <c r="A1413" s="292"/>
      <c r="B1413" s="391"/>
      <c r="C1413" s="292"/>
      <c r="D1413" s="304"/>
      <c r="E1413" s="304"/>
      <c r="F1413" s="48">
        <f t="shared" si="36"/>
        <v>5235404</v>
      </c>
      <c r="G1413" s="397" t="s">
        <v>10757</v>
      </c>
    </row>
    <row r="1414" spans="1:7" x14ac:dyDescent="0.25">
      <c r="A1414" s="292"/>
      <c r="B1414" s="391"/>
      <c r="C1414" s="292"/>
      <c r="D1414" s="304"/>
      <c r="E1414" s="304"/>
      <c r="F1414" s="48">
        <f t="shared" si="36"/>
        <v>5235404</v>
      </c>
      <c r="G1414" s="397" t="s">
        <v>10757</v>
      </c>
    </row>
    <row r="1415" spans="1:7" x14ac:dyDescent="0.25">
      <c r="A1415" s="292"/>
      <c r="B1415" s="391"/>
      <c r="C1415" s="292"/>
      <c r="D1415" s="304"/>
      <c r="E1415" s="304"/>
      <c r="F1415" s="48">
        <f t="shared" si="36"/>
        <v>5235404</v>
      </c>
      <c r="G1415" s="397" t="s">
        <v>10757</v>
      </c>
    </row>
    <row r="1416" spans="1:7" x14ac:dyDescent="0.25">
      <c r="A1416" s="292"/>
      <c r="B1416" s="391"/>
      <c r="C1416" s="292"/>
      <c r="D1416" s="304"/>
      <c r="E1416" s="304"/>
      <c r="F1416" s="48">
        <f t="shared" si="36"/>
        <v>5235404</v>
      </c>
      <c r="G1416" s="397" t="s">
        <v>10757</v>
      </c>
    </row>
    <row r="1417" spans="1:7" x14ac:dyDescent="0.25">
      <c r="A1417" s="292"/>
      <c r="B1417" s="391"/>
      <c r="C1417" s="292"/>
      <c r="D1417" s="304"/>
      <c r="E1417" s="304"/>
      <c r="F1417" s="48">
        <f t="shared" si="36"/>
        <v>5235404</v>
      </c>
      <c r="G1417" s="397" t="s">
        <v>10757</v>
      </c>
    </row>
    <row r="1418" spans="1:7" x14ac:dyDescent="0.25">
      <c r="A1418" s="292"/>
      <c r="B1418" s="391"/>
      <c r="C1418" s="292"/>
      <c r="D1418" s="304"/>
      <c r="E1418" s="304"/>
      <c r="F1418" s="48">
        <f t="shared" si="36"/>
        <v>5235404</v>
      </c>
      <c r="G1418" s="397" t="s">
        <v>10757</v>
      </c>
    </row>
    <row r="1419" spans="1:7" x14ac:dyDescent="0.25">
      <c r="A1419" s="292"/>
      <c r="B1419" s="391"/>
      <c r="C1419" s="292"/>
      <c r="D1419" s="304"/>
      <c r="E1419" s="304"/>
      <c r="F1419" s="48">
        <f t="shared" si="36"/>
        <v>5235404</v>
      </c>
      <c r="G1419" s="397" t="s">
        <v>10757</v>
      </c>
    </row>
    <row r="1420" spans="1:7" x14ac:dyDescent="0.25">
      <c r="A1420" s="292"/>
      <c r="B1420" s="391"/>
      <c r="C1420" s="292"/>
      <c r="D1420" s="304"/>
      <c r="E1420" s="304"/>
      <c r="F1420" s="48">
        <f t="shared" si="36"/>
        <v>5235404</v>
      </c>
      <c r="G1420" s="397" t="s">
        <v>10757</v>
      </c>
    </row>
    <row r="1421" spans="1:7" x14ac:dyDescent="0.25">
      <c r="A1421" s="292"/>
      <c r="B1421" s="391"/>
      <c r="C1421" s="292"/>
      <c r="D1421" s="304"/>
      <c r="E1421" s="304"/>
      <c r="F1421" s="48">
        <f t="shared" si="36"/>
        <v>5235404</v>
      </c>
      <c r="G1421" s="397" t="s">
        <v>10757</v>
      </c>
    </row>
    <row r="1422" spans="1:7" x14ac:dyDescent="0.25">
      <c r="A1422" s="292"/>
      <c r="B1422" s="391"/>
      <c r="C1422" s="292"/>
      <c r="D1422" s="304"/>
      <c r="E1422" s="304"/>
      <c r="F1422" s="48">
        <f t="shared" si="36"/>
        <v>5235404</v>
      </c>
      <c r="G1422" s="397" t="s">
        <v>10757</v>
      </c>
    </row>
    <row r="1423" spans="1:7" x14ac:dyDescent="0.25">
      <c r="A1423" s="292"/>
      <c r="B1423" s="391"/>
      <c r="C1423" s="292"/>
      <c r="D1423" s="304"/>
      <c r="E1423" s="304"/>
      <c r="F1423" s="48">
        <f t="shared" si="36"/>
        <v>5235404</v>
      </c>
      <c r="G1423" s="397" t="s">
        <v>10757</v>
      </c>
    </row>
    <row r="1424" spans="1:7" x14ac:dyDescent="0.25">
      <c r="A1424" s="292"/>
      <c r="B1424" s="391"/>
      <c r="C1424" s="292"/>
      <c r="D1424" s="304"/>
      <c r="E1424" s="304"/>
      <c r="F1424" s="48">
        <f t="shared" si="36"/>
        <v>5235404</v>
      </c>
      <c r="G1424" s="397" t="s">
        <v>10757</v>
      </c>
    </row>
    <row r="1425" spans="1:7" x14ac:dyDescent="0.25">
      <c r="A1425" s="292"/>
      <c r="B1425" s="391"/>
      <c r="C1425" s="292"/>
      <c r="D1425" s="304"/>
      <c r="E1425" s="304"/>
      <c r="F1425" s="48">
        <f t="shared" si="36"/>
        <v>5235404</v>
      </c>
      <c r="G1425" s="397" t="s">
        <v>10757</v>
      </c>
    </row>
    <row r="1426" spans="1:7" x14ac:dyDescent="0.25">
      <c r="A1426" s="292"/>
      <c r="B1426" s="391"/>
      <c r="C1426" s="292"/>
      <c r="D1426" s="304"/>
      <c r="E1426" s="304"/>
      <c r="F1426" s="48">
        <f t="shared" si="36"/>
        <v>5235404</v>
      </c>
      <c r="G1426" s="397" t="s">
        <v>10757</v>
      </c>
    </row>
    <row r="1427" spans="1:7" x14ac:dyDescent="0.25">
      <c r="A1427" s="292"/>
      <c r="B1427" s="391"/>
      <c r="C1427" s="292"/>
      <c r="D1427" s="304"/>
      <c r="E1427" s="304"/>
      <c r="F1427" s="48">
        <f t="shared" si="36"/>
        <v>5235404</v>
      </c>
      <c r="G1427" s="397" t="s">
        <v>10757</v>
      </c>
    </row>
    <row r="1428" spans="1:7" x14ac:dyDescent="0.25">
      <c r="A1428" s="292"/>
      <c r="B1428" s="391"/>
      <c r="C1428" s="292"/>
      <c r="D1428" s="304"/>
      <c r="E1428" s="304"/>
      <c r="F1428" s="48">
        <f t="shared" si="36"/>
        <v>5235404</v>
      </c>
      <c r="G1428" s="397" t="s">
        <v>10757</v>
      </c>
    </row>
    <row r="1429" spans="1:7" x14ac:dyDescent="0.25">
      <c r="A1429" s="292"/>
      <c r="B1429" s="391"/>
      <c r="C1429" s="292"/>
      <c r="D1429" s="304"/>
      <c r="E1429" s="304"/>
      <c r="F1429" s="48">
        <f t="shared" si="36"/>
        <v>5235404</v>
      </c>
      <c r="G1429" s="397" t="s">
        <v>10757</v>
      </c>
    </row>
    <row r="1430" spans="1:7" x14ac:dyDescent="0.25">
      <c r="A1430" s="292"/>
      <c r="B1430" s="391"/>
      <c r="C1430" s="292"/>
      <c r="D1430" s="304"/>
      <c r="E1430" s="304"/>
      <c r="F1430" s="48">
        <f t="shared" si="36"/>
        <v>5235404</v>
      </c>
      <c r="G1430" s="397" t="s">
        <v>10757</v>
      </c>
    </row>
    <row r="1431" spans="1:7" x14ac:dyDescent="0.25">
      <c r="A1431" s="292"/>
      <c r="B1431" s="391"/>
      <c r="C1431" s="292"/>
      <c r="D1431" s="304"/>
      <c r="E1431" s="304"/>
      <c r="F1431" s="48">
        <f t="shared" si="36"/>
        <v>5235404</v>
      </c>
      <c r="G1431" s="397" t="s">
        <v>10757</v>
      </c>
    </row>
    <row r="1432" spans="1:7" x14ac:dyDescent="0.25">
      <c r="A1432" s="292"/>
      <c r="B1432" s="391"/>
      <c r="C1432" s="292"/>
      <c r="D1432" s="304"/>
      <c r="E1432" s="304"/>
      <c r="F1432" s="48">
        <f t="shared" si="36"/>
        <v>5235404</v>
      </c>
      <c r="G1432" s="397" t="s">
        <v>10757</v>
      </c>
    </row>
    <row r="1433" spans="1:7" x14ac:dyDescent="0.25">
      <c r="A1433" s="292"/>
      <c r="B1433" s="391"/>
      <c r="C1433" s="292"/>
      <c r="D1433" s="304"/>
      <c r="E1433" s="304"/>
      <c r="F1433" s="48">
        <f t="shared" si="36"/>
        <v>5235404</v>
      </c>
      <c r="G1433" s="397" t="s">
        <v>10757</v>
      </c>
    </row>
    <row r="1434" spans="1:7" x14ac:dyDescent="0.25">
      <c r="A1434" s="292"/>
      <c r="B1434" s="391"/>
      <c r="C1434" s="292"/>
      <c r="D1434" s="304"/>
      <c r="E1434" s="304"/>
      <c r="F1434" s="48">
        <f t="shared" si="36"/>
        <v>5235404</v>
      </c>
      <c r="G1434" s="397" t="s">
        <v>10757</v>
      </c>
    </row>
    <row r="1435" spans="1:7" x14ac:dyDescent="0.25">
      <c r="A1435" s="292"/>
      <c r="B1435" s="391"/>
      <c r="C1435" s="292"/>
      <c r="D1435" s="304"/>
      <c r="E1435" s="304"/>
      <c r="F1435" s="48">
        <f t="shared" si="36"/>
        <v>5235404</v>
      </c>
      <c r="G1435" s="397" t="s">
        <v>10757</v>
      </c>
    </row>
    <row r="1436" spans="1:7" x14ac:dyDescent="0.25">
      <c r="A1436" s="292"/>
      <c r="B1436" s="391"/>
      <c r="C1436" s="292"/>
      <c r="D1436" s="304"/>
      <c r="E1436" s="304"/>
      <c r="F1436" s="48">
        <f t="shared" si="36"/>
        <v>5235404</v>
      </c>
      <c r="G1436" s="397" t="s">
        <v>10757</v>
      </c>
    </row>
    <row r="1437" spans="1:7" x14ac:dyDescent="0.25">
      <c r="A1437" s="292"/>
      <c r="B1437" s="391"/>
      <c r="C1437" s="292"/>
      <c r="D1437" s="304"/>
      <c r="E1437" s="304"/>
      <c r="F1437" s="48">
        <f t="shared" si="36"/>
        <v>5235404</v>
      </c>
      <c r="G1437" s="397" t="s">
        <v>10757</v>
      </c>
    </row>
    <row r="1438" spans="1:7" x14ac:dyDescent="0.25">
      <c r="A1438" s="292"/>
      <c r="B1438" s="391"/>
      <c r="C1438" s="292"/>
      <c r="D1438" s="304"/>
      <c r="E1438" s="304"/>
      <c r="F1438" s="48">
        <f t="shared" si="36"/>
        <v>5235404</v>
      </c>
      <c r="G1438" s="397" t="s">
        <v>10757</v>
      </c>
    </row>
    <row r="1439" spans="1:7" x14ac:dyDescent="0.25">
      <c r="A1439" s="292"/>
      <c r="B1439" s="391"/>
      <c r="C1439" s="292"/>
      <c r="D1439" s="304"/>
      <c r="E1439" s="304"/>
      <c r="F1439" s="48">
        <f t="shared" si="36"/>
        <v>5235404</v>
      </c>
      <c r="G1439" s="397" t="s">
        <v>10757</v>
      </c>
    </row>
    <row r="1440" spans="1:7" x14ac:dyDescent="0.25">
      <c r="A1440" s="292"/>
      <c r="B1440" s="391"/>
      <c r="C1440" s="292"/>
      <c r="D1440" s="304"/>
      <c r="E1440" s="304"/>
      <c r="F1440" s="48">
        <f t="shared" si="36"/>
        <v>5235404</v>
      </c>
      <c r="G1440" s="397" t="s">
        <v>10757</v>
      </c>
    </row>
    <row r="1441" spans="1:7" x14ac:dyDescent="0.25">
      <c r="A1441" s="292"/>
      <c r="B1441" s="391"/>
      <c r="C1441" s="292"/>
      <c r="D1441" s="304"/>
      <c r="E1441" s="304"/>
      <c r="F1441" s="48">
        <f t="shared" si="36"/>
        <v>5235404</v>
      </c>
      <c r="G1441" s="397" t="s">
        <v>10757</v>
      </c>
    </row>
    <row r="1442" spans="1:7" x14ac:dyDescent="0.25">
      <c r="A1442" s="292"/>
      <c r="B1442" s="391"/>
      <c r="C1442" s="292"/>
      <c r="D1442" s="304"/>
      <c r="E1442" s="304"/>
      <c r="F1442" s="48">
        <f t="shared" si="36"/>
        <v>5235404</v>
      </c>
      <c r="G1442" s="397" t="s">
        <v>10757</v>
      </c>
    </row>
    <row r="1443" spans="1:7" x14ac:dyDescent="0.25">
      <c r="A1443" s="292"/>
      <c r="B1443" s="391"/>
      <c r="C1443" s="292"/>
      <c r="D1443" s="304"/>
      <c r="E1443" s="304"/>
      <c r="F1443" s="48">
        <f t="shared" si="36"/>
        <v>5235404</v>
      </c>
      <c r="G1443" s="397" t="s">
        <v>10757</v>
      </c>
    </row>
    <row r="1444" spans="1:7" x14ac:dyDescent="0.25">
      <c r="A1444" s="292"/>
      <c r="B1444" s="391"/>
      <c r="C1444" s="292"/>
      <c r="D1444" s="304"/>
      <c r="E1444" s="304"/>
      <c r="F1444" s="48">
        <f t="shared" ref="F1444:F1504" si="37">F1443+E1444-D1444</f>
        <v>5235404</v>
      </c>
      <c r="G1444" s="397" t="s">
        <v>10757</v>
      </c>
    </row>
    <row r="1445" spans="1:7" x14ac:dyDescent="0.25">
      <c r="A1445" s="292"/>
      <c r="B1445" s="391"/>
      <c r="C1445" s="292"/>
      <c r="D1445" s="304"/>
      <c r="E1445" s="304"/>
      <c r="F1445" s="48">
        <f t="shared" si="37"/>
        <v>5235404</v>
      </c>
      <c r="G1445" s="397" t="s">
        <v>10757</v>
      </c>
    </row>
    <row r="1446" spans="1:7" x14ac:dyDescent="0.25">
      <c r="A1446" s="292"/>
      <c r="B1446" s="391"/>
      <c r="C1446" s="292"/>
      <c r="D1446" s="304"/>
      <c r="E1446" s="304"/>
      <c r="F1446" s="48">
        <f t="shared" si="37"/>
        <v>5235404</v>
      </c>
      <c r="G1446" s="397" t="s">
        <v>10757</v>
      </c>
    </row>
    <row r="1447" spans="1:7" x14ac:dyDescent="0.25">
      <c r="A1447" s="292"/>
      <c r="B1447" s="391"/>
      <c r="C1447" s="292"/>
      <c r="D1447" s="304"/>
      <c r="E1447" s="304"/>
      <c r="F1447" s="48">
        <f t="shared" si="37"/>
        <v>5235404</v>
      </c>
      <c r="G1447" s="397" t="s">
        <v>10757</v>
      </c>
    </row>
    <row r="1448" spans="1:7" x14ac:dyDescent="0.25">
      <c r="A1448" s="292"/>
      <c r="B1448" s="391"/>
      <c r="C1448" s="292"/>
      <c r="D1448" s="304"/>
      <c r="E1448" s="304"/>
      <c r="F1448" s="48">
        <f t="shared" si="37"/>
        <v>5235404</v>
      </c>
      <c r="G1448" s="397" t="s">
        <v>10757</v>
      </c>
    </row>
    <row r="1449" spans="1:7" x14ac:dyDescent="0.25">
      <c r="A1449" s="292"/>
      <c r="B1449" s="391"/>
      <c r="C1449" s="292"/>
      <c r="D1449" s="304"/>
      <c r="E1449" s="304"/>
      <c r="F1449" s="48">
        <f t="shared" si="37"/>
        <v>5235404</v>
      </c>
      <c r="G1449" s="397" t="s">
        <v>10757</v>
      </c>
    </row>
    <row r="1450" spans="1:7" x14ac:dyDescent="0.25">
      <c r="A1450" s="292"/>
      <c r="B1450" s="391"/>
      <c r="C1450" s="292"/>
      <c r="D1450" s="304"/>
      <c r="E1450" s="304"/>
      <c r="F1450" s="48">
        <f t="shared" si="37"/>
        <v>5235404</v>
      </c>
      <c r="G1450" s="397" t="s">
        <v>10757</v>
      </c>
    </row>
    <row r="1451" spans="1:7" x14ac:dyDescent="0.25">
      <c r="A1451" s="292"/>
      <c r="B1451" s="391"/>
      <c r="C1451" s="292"/>
      <c r="D1451" s="304"/>
      <c r="E1451" s="304"/>
      <c r="F1451" s="48">
        <f t="shared" si="37"/>
        <v>5235404</v>
      </c>
      <c r="G1451" s="397" t="s">
        <v>10757</v>
      </c>
    </row>
    <row r="1452" spans="1:7" x14ac:dyDescent="0.25">
      <c r="A1452" s="292"/>
      <c r="B1452" s="391"/>
      <c r="C1452" s="292"/>
      <c r="D1452" s="304"/>
      <c r="E1452" s="304"/>
      <c r="F1452" s="48">
        <f t="shared" si="37"/>
        <v>5235404</v>
      </c>
      <c r="G1452" s="397" t="s">
        <v>10757</v>
      </c>
    </row>
    <row r="1453" spans="1:7" x14ac:dyDescent="0.25">
      <c r="A1453" s="292"/>
      <c r="B1453" s="391"/>
      <c r="C1453" s="292"/>
      <c r="D1453" s="304"/>
      <c r="E1453" s="304"/>
      <c r="F1453" s="48">
        <f t="shared" si="37"/>
        <v>5235404</v>
      </c>
      <c r="G1453" s="397" t="s">
        <v>10757</v>
      </c>
    </row>
    <row r="1454" spans="1:7" x14ac:dyDescent="0.25">
      <c r="A1454" s="292"/>
      <c r="B1454" s="391"/>
      <c r="C1454" s="292"/>
      <c r="D1454" s="304"/>
      <c r="E1454" s="304"/>
      <c r="F1454" s="48">
        <f t="shared" si="37"/>
        <v>5235404</v>
      </c>
      <c r="G1454" s="397" t="s">
        <v>10757</v>
      </c>
    </row>
    <row r="1455" spans="1:7" x14ac:dyDescent="0.25">
      <c r="A1455" s="292"/>
      <c r="B1455" s="391"/>
      <c r="C1455" s="292"/>
      <c r="D1455" s="304"/>
      <c r="E1455" s="304"/>
      <c r="F1455" s="48">
        <f t="shared" si="37"/>
        <v>5235404</v>
      </c>
      <c r="G1455" s="397" t="s">
        <v>10757</v>
      </c>
    </row>
    <row r="1456" spans="1:7" x14ac:dyDescent="0.25">
      <c r="A1456" s="292"/>
      <c r="B1456" s="391"/>
      <c r="C1456" s="292"/>
      <c r="D1456" s="304"/>
      <c r="E1456" s="304"/>
      <c r="F1456" s="48">
        <f t="shared" si="37"/>
        <v>5235404</v>
      </c>
      <c r="G1456" s="397" t="s">
        <v>10757</v>
      </c>
    </row>
    <row r="1457" spans="1:7" x14ac:dyDescent="0.25">
      <c r="A1457" s="292"/>
      <c r="B1457" s="391"/>
      <c r="C1457" s="292"/>
      <c r="D1457" s="304"/>
      <c r="E1457" s="304"/>
      <c r="F1457" s="48">
        <f t="shared" si="37"/>
        <v>5235404</v>
      </c>
      <c r="G1457" s="397" t="s">
        <v>10757</v>
      </c>
    </row>
    <row r="1458" spans="1:7" x14ac:dyDescent="0.25">
      <c r="A1458" s="292"/>
      <c r="B1458" s="391"/>
      <c r="C1458" s="292"/>
      <c r="D1458" s="304"/>
      <c r="E1458" s="304"/>
      <c r="F1458" s="48">
        <f t="shared" si="37"/>
        <v>5235404</v>
      </c>
      <c r="G1458" s="397" t="s">
        <v>10757</v>
      </c>
    </row>
    <row r="1459" spans="1:7" x14ac:dyDescent="0.25">
      <c r="A1459" s="292"/>
      <c r="B1459" s="391"/>
      <c r="C1459" s="292"/>
      <c r="D1459" s="304"/>
      <c r="E1459" s="304"/>
      <c r="F1459" s="48">
        <f t="shared" si="37"/>
        <v>5235404</v>
      </c>
      <c r="G1459" s="397" t="s">
        <v>10757</v>
      </c>
    </row>
    <row r="1460" spans="1:7" x14ac:dyDescent="0.25">
      <c r="A1460" s="292"/>
      <c r="B1460" s="391"/>
      <c r="C1460" s="292"/>
      <c r="D1460" s="304"/>
      <c r="E1460" s="304"/>
      <c r="F1460" s="48">
        <f t="shared" si="37"/>
        <v>5235404</v>
      </c>
      <c r="G1460" s="397" t="s">
        <v>10757</v>
      </c>
    </row>
    <row r="1461" spans="1:7" x14ac:dyDescent="0.25">
      <c r="A1461" s="292"/>
      <c r="B1461" s="391"/>
      <c r="C1461" s="292"/>
      <c r="D1461" s="304"/>
      <c r="E1461" s="304"/>
      <c r="F1461" s="48">
        <f t="shared" si="37"/>
        <v>5235404</v>
      </c>
      <c r="G1461" s="397" t="s">
        <v>10757</v>
      </c>
    </row>
    <row r="1462" spans="1:7" x14ac:dyDescent="0.25">
      <c r="A1462" s="292"/>
      <c r="B1462" s="391"/>
      <c r="C1462" s="292"/>
      <c r="D1462" s="304"/>
      <c r="E1462" s="304"/>
      <c r="F1462" s="48">
        <f t="shared" si="37"/>
        <v>5235404</v>
      </c>
      <c r="G1462" s="397" t="s">
        <v>10757</v>
      </c>
    </row>
    <row r="1463" spans="1:7" x14ac:dyDescent="0.25">
      <c r="A1463" s="292"/>
      <c r="B1463" s="391"/>
      <c r="C1463" s="292"/>
      <c r="D1463" s="304"/>
      <c r="E1463" s="304"/>
      <c r="F1463" s="48">
        <f t="shared" si="37"/>
        <v>5235404</v>
      </c>
      <c r="G1463" s="397" t="s">
        <v>10757</v>
      </c>
    </row>
    <row r="1464" spans="1:7" x14ac:dyDescent="0.25">
      <c r="A1464" s="292"/>
      <c r="B1464" s="391"/>
      <c r="C1464" s="292"/>
      <c r="D1464" s="304"/>
      <c r="E1464" s="304"/>
      <c r="F1464" s="48">
        <f t="shared" si="37"/>
        <v>5235404</v>
      </c>
      <c r="G1464" s="397" t="s">
        <v>10757</v>
      </c>
    </row>
    <row r="1465" spans="1:7" x14ac:dyDescent="0.25">
      <c r="A1465" s="292"/>
      <c r="B1465" s="391"/>
      <c r="C1465" s="292"/>
      <c r="D1465" s="304"/>
      <c r="E1465" s="304"/>
      <c r="F1465" s="48">
        <f t="shared" si="37"/>
        <v>5235404</v>
      </c>
      <c r="G1465" s="397" t="s">
        <v>10757</v>
      </c>
    </row>
    <row r="1466" spans="1:7" x14ac:dyDescent="0.25">
      <c r="A1466" s="292"/>
      <c r="B1466" s="391"/>
      <c r="C1466" s="292"/>
      <c r="D1466" s="304"/>
      <c r="E1466" s="304"/>
      <c r="F1466" s="48">
        <f t="shared" si="37"/>
        <v>5235404</v>
      </c>
      <c r="G1466" s="397" t="s">
        <v>10757</v>
      </c>
    </row>
    <row r="1467" spans="1:7" x14ac:dyDescent="0.25">
      <c r="A1467" s="292"/>
      <c r="B1467" s="391"/>
      <c r="C1467" s="292"/>
      <c r="D1467" s="304"/>
      <c r="E1467" s="304"/>
      <c r="F1467" s="48">
        <f t="shared" si="37"/>
        <v>5235404</v>
      </c>
      <c r="G1467" s="397" t="s">
        <v>10757</v>
      </c>
    </row>
    <row r="1468" spans="1:7" x14ac:dyDescent="0.25">
      <c r="A1468" s="292"/>
      <c r="B1468" s="391"/>
      <c r="C1468" s="292"/>
      <c r="D1468" s="304"/>
      <c r="E1468" s="304"/>
      <c r="F1468" s="48">
        <f t="shared" si="37"/>
        <v>5235404</v>
      </c>
      <c r="G1468" s="397" t="s">
        <v>10757</v>
      </c>
    </row>
    <row r="1469" spans="1:7" x14ac:dyDescent="0.25">
      <c r="A1469" s="292"/>
      <c r="B1469" s="391"/>
      <c r="C1469" s="292"/>
      <c r="D1469" s="304"/>
      <c r="E1469" s="304"/>
      <c r="F1469" s="48">
        <f t="shared" si="37"/>
        <v>5235404</v>
      </c>
      <c r="G1469" s="397" t="s">
        <v>10757</v>
      </c>
    </row>
    <row r="1470" spans="1:7" x14ac:dyDescent="0.25">
      <c r="A1470" s="292"/>
      <c r="B1470" s="391"/>
      <c r="C1470" s="292"/>
      <c r="D1470" s="304"/>
      <c r="E1470" s="304"/>
      <c r="F1470" s="48">
        <f t="shared" si="37"/>
        <v>5235404</v>
      </c>
      <c r="G1470" s="397" t="s">
        <v>10757</v>
      </c>
    </row>
    <row r="1471" spans="1:7" x14ac:dyDescent="0.25">
      <c r="A1471" s="292"/>
      <c r="B1471" s="391"/>
      <c r="C1471" s="292"/>
      <c r="D1471" s="304"/>
      <c r="E1471" s="304"/>
      <c r="F1471" s="48">
        <f t="shared" si="37"/>
        <v>5235404</v>
      </c>
      <c r="G1471" s="397" t="s">
        <v>10757</v>
      </c>
    </row>
    <row r="1472" spans="1:7" x14ac:dyDescent="0.25">
      <c r="A1472" s="292"/>
      <c r="B1472" s="391"/>
      <c r="C1472" s="292"/>
      <c r="D1472" s="304"/>
      <c r="E1472" s="304"/>
      <c r="F1472" s="48">
        <f t="shared" si="37"/>
        <v>5235404</v>
      </c>
      <c r="G1472" s="397" t="s">
        <v>10757</v>
      </c>
    </row>
    <row r="1473" spans="1:7" x14ac:dyDescent="0.25">
      <c r="A1473" s="292"/>
      <c r="B1473" s="391"/>
      <c r="C1473" s="292"/>
      <c r="D1473" s="304"/>
      <c r="E1473" s="304"/>
      <c r="F1473" s="48">
        <f t="shared" si="37"/>
        <v>5235404</v>
      </c>
      <c r="G1473" s="397" t="s">
        <v>10757</v>
      </c>
    </row>
    <row r="1474" spans="1:7" x14ac:dyDescent="0.25">
      <c r="A1474" s="292"/>
      <c r="B1474" s="391"/>
      <c r="C1474" s="292"/>
      <c r="D1474" s="304"/>
      <c r="E1474" s="304"/>
      <c r="F1474" s="48">
        <f t="shared" si="37"/>
        <v>5235404</v>
      </c>
      <c r="G1474" s="397" t="s">
        <v>10757</v>
      </c>
    </row>
    <row r="1475" spans="1:7" x14ac:dyDescent="0.25">
      <c r="A1475" s="292"/>
      <c r="B1475" s="391"/>
      <c r="C1475" s="292"/>
      <c r="D1475" s="304"/>
      <c r="E1475" s="304"/>
      <c r="F1475" s="48">
        <f t="shared" si="37"/>
        <v>5235404</v>
      </c>
      <c r="G1475" s="397" t="s">
        <v>10757</v>
      </c>
    </row>
    <row r="1476" spans="1:7" x14ac:dyDescent="0.25">
      <c r="A1476" s="292"/>
      <c r="B1476" s="391"/>
      <c r="C1476" s="292"/>
      <c r="D1476" s="304"/>
      <c r="E1476" s="304"/>
      <c r="F1476" s="48">
        <f t="shared" si="37"/>
        <v>5235404</v>
      </c>
      <c r="G1476" s="397" t="s">
        <v>10757</v>
      </c>
    </row>
    <row r="1477" spans="1:7" x14ac:dyDescent="0.25">
      <c r="A1477" s="292"/>
      <c r="B1477" s="391"/>
      <c r="C1477" s="292"/>
      <c r="D1477" s="304"/>
      <c r="E1477" s="304"/>
      <c r="F1477" s="48">
        <f t="shared" si="37"/>
        <v>5235404</v>
      </c>
      <c r="G1477" s="397" t="s">
        <v>10757</v>
      </c>
    </row>
    <row r="1478" spans="1:7" x14ac:dyDescent="0.25">
      <c r="A1478" s="292"/>
      <c r="B1478" s="391"/>
      <c r="C1478" s="292"/>
      <c r="D1478" s="304"/>
      <c r="E1478" s="304"/>
      <c r="F1478" s="48">
        <f t="shared" si="37"/>
        <v>5235404</v>
      </c>
      <c r="G1478" s="397" t="s">
        <v>10757</v>
      </c>
    </row>
    <row r="1479" spans="1:7" x14ac:dyDescent="0.25">
      <c r="A1479" s="292"/>
      <c r="B1479" s="391"/>
      <c r="C1479" s="292"/>
      <c r="D1479" s="304"/>
      <c r="E1479" s="304"/>
      <c r="F1479" s="48">
        <f t="shared" si="37"/>
        <v>5235404</v>
      </c>
      <c r="G1479" s="397" t="s">
        <v>10757</v>
      </c>
    </row>
    <row r="1480" spans="1:7" x14ac:dyDescent="0.25">
      <c r="A1480" s="292"/>
      <c r="B1480" s="391"/>
      <c r="C1480" s="292"/>
      <c r="D1480" s="304"/>
      <c r="E1480" s="304"/>
      <c r="F1480" s="48">
        <f t="shared" si="37"/>
        <v>5235404</v>
      </c>
      <c r="G1480" s="397" t="s">
        <v>10757</v>
      </c>
    </row>
    <row r="1481" spans="1:7" x14ac:dyDescent="0.25">
      <c r="A1481" s="292"/>
      <c r="B1481" s="391"/>
      <c r="C1481" s="292"/>
      <c r="D1481" s="304"/>
      <c r="E1481" s="304"/>
      <c r="F1481" s="48">
        <f t="shared" si="37"/>
        <v>5235404</v>
      </c>
      <c r="G1481" s="397" t="s">
        <v>10757</v>
      </c>
    </row>
    <row r="1482" spans="1:7" x14ac:dyDescent="0.25">
      <c r="A1482" s="292"/>
      <c r="B1482" s="391"/>
      <c r="C1482" s="292"/>
      <c r="D1482" s="304"/>
      <c r="E1482" s="304"/>
      <c r="F1482" s="48">
        <f t="shared" si="37"/>
        <v>5235404</v>
      </c>
      <c r="G1482" s="397" t="s">
        <v>10757</v>
      </c>
    </row>
    <row r="1483" spans="1:7" x14ac:dyDescent="0.25">
      <c r="A1483" s="292"/>
      <c r="B1483" s="391"/>
      <c r="C1483" s="292"/>
      <c r="D1483" s="304"/>
      <c r="E1483" s="304"/>
      <c r="F1483" s="48">
        <f t="shared" si="37"/>
        <v>5235404</v>
      </c>
      <c r="G1483" s="397" t="s">
        <v>10757</v>
      </c>
    </row>
    <row r="1484" spans="1:7" x14ac:dyDescent="0.25">
      <c r="A1484" s="292"/>
      <c r="B1484" s="391"/>
      <c r="C1484" s="292"/>
      <c r="D1484" s="304"/>
      <c r="E1484" s="304"/>
      <c r="F1484" s="48">
        <f t="shared" si="37"/>
        <v>5235404</v>
      </c>
      <c r="G1484" s="397" t="s">
        <v>10757</v>
      </c>
    </row>
    <row r="1485" spans="1:7" x14ac:dyDescent="0.25">
      <c r="A1485" s="292"/>
      <c r="B1485" s="391"/>
      <c r="C1485" s="292"/>
      <c r="D1485" s="304"/>
      <c r="E1485" s="304"/>
      <c r="F1485" s="48">
        <f t="shared" si="37"/>
        <v>5235404</v>
      </c>
      <c r="G1485" s="397" t="s">
        <v>10757</v>
      </c>
    </row>
    <row r="1486" spans="1:7" x14ac:dyDescent="0.25">
      <c r="A1486" s="292"/>
      <c r="B1486" s="391"/>
      <c r="C1486" s="292"/>
      <c r="D1486" s="304"/>
      <c r="E1486" s="304"/>
      <c r="F1486" s="48">
        <f t="shared" si="37"/>
        <v>5235404</v>
      </c>
      <c r="G1486" s="397" t="s">
        <v>10757</v>
      </c>
    </row>
    <row r="1487" spans="1:7" x14ac:dyDescent="0.25">
      <c r="A1487" s="292"/>
      <c r="B1487" s="391"/>
      <c r="C1487" s="292"/>
      <c r="D1487" s="304"/>
      <c r="E1487" s="304"/>
      <c r="F1487" s="48">
        <f t="shared" si="37"/>
        <v>5235404</v>
      </c>
      <c r="G1487" s="397" t="s">
        <v>10757</v>
      </c>
    </row>
    <row r="1488" spans="1:7" x14ac:dyDescent="0.25">
      <c r="A1488" s="292"/>
      <c r="B1488" s="391"/>
      <c r="C1488" s="292"/>
      <c r="D1488" s="304"/>
      <c r="E1488" s="304"/>
      <c r="F1488" s="48">
        <f t="shared" si="37"/>
        <v>5235404</v>
      </c>
      <c r="G1488" s="397" t="s">
        <v>10757</v>
      </c>
    </row>
    <row r="1489" spans="1:7" x14ac:dyDescent="0.25">
      <c r="A1489" s="292"/>
      <c r="B1489" s="391"/>
      <c r="C1489" s="292"/>
      <c r="D1489" s="304"/>
      <c r="E1489" s="304"/>
      <c r="F1489" s="48">
        <f t="shared" si="37"/>
        <v>5235404</v>
      </c>
      <c r="G1489" s="397" t="s">
        <v>10757</v>
      </c>
    </row>
    <row r="1490" spans="1:7" x14ac:dyDescent="0.25">
      <c r="A1490" s="292"/>
      <c r="B1490" s="391"/>
      <c r="C1490" s="292"/>
      <c r="D1490" s="304"/>
      <c r="E1490" s="304"/>
      <c r="F1490" s="48">
        <f t="shared" si="37"/>
        <v>5235404</v>
      </c>
      <c r="G1490" s="397" t="s">
        <v>10757</v>
      </c>
    </row>
    <row r="1491" spans="1:7" x14ac:dyDescent="0.25">
      <c r="A1491" s="292"/>
      <c r="B1491" s="391"/>
      <c r="C1491" s="292"/>
      <c r="D1491" s="304"/>
      <c r="E1491" s="304"/>
      <c r="F1491" s="48">
        <f t="shared" si="37"/>
        <v>5235404</v>
      </c>
      <c r="G1491" s="397" t="s">
        <v>10757</v>
      </c>
    </row>
    <row r="1492" spans="1:7" x14ac:dyDescent="0.25">
      <c r="A1492" s="292"/>
      <c r="B1492" s="391"/>
      <c r="C1492" s="292"/>
      <c r="D1492" s="304"/>
      <c r="E1492" s="304"/>
      <c r="F1492" s="48">
        <f t="shared" si="37"/>
        <v>5235404</v>
      </c>
      <c r="G1492" s="397" t="s">
        <v>10757</v>
      </c>
    </row>
    <row r="1493" spans="1:7" x14ac:dyDescent="0.25">
      <c r="A1493" s="292"/>
      <c r="B1493" s="391"/>
      <c r="C1493" s="292"/>
      <c r="D1493" s="304"/>
      <c r="E1493" s="304"/>
      <c r="F1493" s="48">
        <f t="shared" si="37"/>
        <v>5235404</v>
      </c>
      <c r="G1493" s="397" t="s">
        <v>10757</v>
      </c>
    </row>
    <row r="1494" spans="1:7" x14ac:dyDescent="0.25">
      <c r="A1494" s="292"/>
      <c r="B1494" s="391"/>
      <c r="C1494" s="292"/>
      <c r="D1494" s="304"/>
      <c r="E1494" s="304"/>
      <c r="F1494" s="48">
        <f t="shared" si="37"/>
        <v>5235404</v>
      </c>
      <c r="G1494" s="397" t="s">
        <v>10757</v>
      </c>
    </row>
    <row r="1495" spans="1:7" x14ac:dyDescent="0.25">
      <c r="A1495" s="292"/>
      <c r="B1495" s="391"/>
      <c r="C1495" s="292"/>
      <c r="D1495" s="304"/>
      <c r="E1495" s="304"/>
      <c r="F1495" s="48">
        <f t="shared" si="37"/>
        <v>5235404</v>
      </c>
      <c r="G1495" s="397" t="s">
        <v>10757</v>
      </c>
    </row>
    <row r="1496" spans="1:7" x14ac:dyDescent="0.25">
      <c r="A1496" s="292"/>
      <c r="B1496" s="391"/>
      <c r="C1496" s="292"/>
      <c r="D1496" s="304"/>
      <c r="E1496" s="304"/>
      <c r="F1496" s="48">
        <f t="shared" si="37"/>
        <v>5235404</v>
      </c>
      <c r="G1496" s="397" t="s">
        <v>10757</v>
      </c>
    </row>
    <row r="1497" spans="1:7" x14ac:dyDescent="0.25">
      <c r="A1497" s="292"/>
      <c r="B1497" s="391"/>
      <c r="C1497" s="292"/>
      <c r="D1497" s="304"/>
      <c r="E1497" s="304"/>
      <c r="F1497" s="48">
        <f t="shared" si="37"/>
        <v>5235404</v>
      </c>
      <c r="G1497" s="397" t="s">
        <v>10757</v>
      </c>
    </row>
    <row r="1498" spans="1:7" x14ac:dyDescent="0.25">
      <c r="A1498" s="292"/>
      <c r="B1498" s="391"/>
      <c r="C1498" s="292"/>
      <c r="D1498" s="304"/>
      <c r="E1498" s="304"/>
      <c r="F1498" s="48">
        <f t="shared" si="37"/>
        <v>5235404</v>
      </c>
      <c r="G1498" s="397" t="s">
        <v>10757</v>
      </c>
    </row>
    <row r="1499" spans="1:7" x14ac:dyDescent="0.25">
      <c r="A1499" s="292"/>
      <c r="B1499" s="391"/>
      <c r="C1499" s="292"/>
      <c r="D1499" s="304"/>
      <c r="E1499" s="304"/>
      <c r="F1499" s="48">
        <f t="shared" si="37"/>
        <v>5235404</v>
      </c>
      <c r="G1499" s="397" t="s">
        <v>10757</v>
      </c>
    </row>
    <row r="1500" spans="1:7" x14ac:dyDescent="0.25">
      <c r="A1500" s="292"/>
      <c r="B1500" s="391"/>
      <c r="C1500" s="292"/>
      <c r="D1500" s="304"/>
      <c r="E1500" s="304"/>
      <c r="F1500" s="48">
        <f t="shared" si="37"/>
        <v>5235404</v>
      </c>
      <c r="G1500" s="397" t="s">
        <v>10757</v>
      </c>
    </row>
    <row r="1501" spans="1:7" x14ac:dyDescent="0.25">
      <c r="A1501" s="292"/>
      <c r="B1501" s="391"/>
      <c r="C1501" s="292"/>
      <c r="D1501" s="304"/>
      <c r="E1501" s="304"/>
      <c r="F1501" s="48">
        <f t="shared" si="37"/>
        <v>5235404</v>
      </c>
      <c r="G1501" s="397" t="s">
        <v>10757</v>
      </c>
    </row>
    <row r="1502" spans="1:7" x14ac:dyDescent="0.25">
      <c r="A1502" s="292"/>
      <c r="B1502" s="391"/>
      <c r="C1502" s="292"/>
      <c r="D1502" s="304"/>
      <c r="E1502" s="304"/>
      <c r="F1502" s="48">
        <f t="shared" si="37"/>
        <v>5235404</v>
      </c>
      <c r="G1502" s="397" t="s">
        <v>10757</v>
      </c>
    </row>
    <row r="1503" spans="1:7" x14ac:dyDescent="0.25">
      <c r="A1503" s="292"/>
      <c r="B1503" s="391"/>
      <c r="C1503" s="292"/>
      <c r="D1503" s="304"/>
      <c r="E1503" s="304"/>
      <c r="F1503" s="48">
        <f t="shared" si="37"/>
        <v>5235404</v>
      </c>
      <c r="G1503" s="397" t="s">
        <v>10757</v>
      </c>
    </row>
    <row r="1504" spans="1:7" x14ac:dyDescent="0.25">
      <c r="A1504" s="292"/>
      <c r="B1504" s="391"/>
      <c r="C1504" s="292"/>
      <c r="D1504" s="304"/>
      <c r="E1504" s="304"/>
      <c r="F1504" s="48">
        <f t="shared" si="37"/>
        <v>5235404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B29" sqref="B2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8" t="s">
        <v>6974</v>
      </c>
      <c r="B2" s="719"/>
      <c r="C2" s="719"/>
      <c r="D2" s="719"/>
      <c r="E2" s="720"/>
      <c r="I2" s="441"/>
      <c r="J2" s="441"/>
      <c r="K2" s="441"/>
      <c r="L2" s="442"/>
      <c r="M2" s="442"/>
      <c r="N2" s="442"/>
    </row>
    <row r="3" spans="1:19 16384:16384" ht="32.25" thickBot="1" x14ac:dyDescent="0.55000000000000004">
      <c r="A3" s="721" t="s">
        <v>862</v>
      </c>
      <c r="B3" s="722"/>
      <c r="C3" s="722"/>
      <c r="D3" s="722"/>
      <c r="E3" s="723"/>
      <c r="I3" s="443"/>
      <c r="J3" s="443">
        <f ca="1">SUM(J5:J471)</f>
        <v>143137879</v>
      </c>
      <c r="K3" s="443">
        <f>SUM(K5:K471)</f>
        <v>-6838266</v>
      </c>
      <c r="L3" s="444"/>
      <c r="M3" s="473">
        <v>44928</v>
      </c>
      <c r="N3" s="443">
        <f>SUM(N5:N473)</f>
        <v>-74292061.539999992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4" t="s">
        <v>8178</v>
      </c>
      <c r="B5" s="725"/>
      <c r="C5" s="726"/>
      <c r="D5" s="727">
        <f>DIB!H2</f>
        <v>-28265</v>
      </c>
      <c r="E5" s="728"/>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Summary'!$O$21-D16-J3+K3-N3+O3+'[2]Main Summary'!$C$21</f>
        <v>2533759.6756029129</v>
      </c>
      <c r="N5" s="445"/>
      <c r="O5" s="445"/>
      <c r="Q5" s="449"/>
      <c r="R5" s="308"/>
      <c r="S5" s="308"/>
    </row>
    <row r="6" spans="1:19 16384:16384" ht="26.25" x14ac:dyDescent="0.25">
      <c r="A6" s="729" t="s">
        <v>8179</v>
      </c>
      <c r="B6" s="730"/>
      <c r="C6" s="730"/>
      <c r="D6" s="727">
        <f>MCB!H2</f>
        <v>46867258.75120002</v>
      </c>
      <c r="E6" s="728"/>
      <c r="I6" s="748" t="s">
        <v>9892</v>
      </c>
      <c r="J6" s="748"/>
      <c r="K6" s="748"/>
      <c r="L6" s="450"/>
      <c r="M6" s="748" t="s">
        <v>9892</v>
      </c>
      <c r="N6" s="748"/>
      <c r="O6" s="748"/>
      <c r="Q6" s="449"/>
      <c r="R6" s="308"/>
      <c r="S6" s="308"/>
    </row>
    <row r="7" spans="1:19 16384:16384" ht="26.25" x14ac:dyDescent="0.25">
      <c r="A7" s="729" t="s">
        <v>8180</v>
      </c>
      <c r="B7" s="730"/>
      <c r="C7" s="730"/>
      <c r="D7" s="727">
        <f>'PES MCB'!H2</f>
        <v>1043202</v>
      </c>
      <c r="E7" s="728"/>
      <c r="I7" s="749" t="s">
        <v>9750</v>
      </c>
      <c r="J7" s="750"/>
      <c r="K7" s="751"/>
      <c r="L7" s="450"/>
      <c r="M7" s="749" t="s">
        <v>6977</v>
      </c>
      <c r="N7" s="750"/>
      <c r="O7" s="751"/>
      <c r="Q7" s="304"/>
      <c r="R7" s="304"/>
      <c r="S7" s="304"/>
    </row>
    <row r="8" spans="1:19 16384:16384" ht="30" x14ac:dyDescent="0.25">
      <c r="A8" s="729" t="s">
        <v>14813</v>
      </c>
      <c r="B8" s="730"/>
      <c r="C8" s="730"/>
      <c r="D8" s="727">
        <f>Meezan!H2</f>
        <v>4019600</v>
      </c>
      <c r="E8" s="728"/>
      <c r="I8" s="447" t="s">
        <v>3</v>
      </c>
      <c r="J8" s="448" t="s">
        <v>9893</v>
      </c>
      <c r="K8" s="448" t="s">
        <v>10131</v>
      </c>
      <c r="L8" s="451"/>
      <c r="M8" s="447" t="s">
        <v>3</v>
      </c>
      <c r="N8" s="448" t="s">
        <v>10132</v>
      </c>
      <c r="O8" s="448" t="s">
        <v>10133</v>
      </c>
      <c r="Q8" s="304"/>
      <c r="R8" s="304"/>
      <c r="S8" s="304"/>
    </row>
    <row r="9" spans="1:19 16384:16384" ht="26.25" x14ac:dyDescent="0.25">
      <c r="A9" s="729" t="s">
        <v>15051</v>
      </c>
      <c r="B9" s="730"/>
      <c r="C9" s="730"/>
      <c r="D9" s="727">
        <f>BAHL!H2</f>
        <v>2117343.9380000001</v>
      </c>
      <c r="E9" s="728"/>
      <c r="I9" s="449" t="s">
        <v>9566</v>
      </c>
      <c r="J9" s="504">
        <f ca="1">SUMIF(Cash!H:H,cb!I9,Cash!E1:E35788)</f>
        <v>147450</v>
      </c>
      <c r="K9" s="449"/>
      <c r="L9" s="450"/>
      <c r="M9" s="449" t="s">
        <v>12188</v>
      </c>
      <c r="N9" s="449">
        <f>S54</f>
        <v>-74292061.539999992</v>
      </c>
      <c r="O9" s="449"/>
      <c r="Q9" s="304"/>
      <c r="R9" s="304"/>
      <c r="S9" s="304"/>
    </row>
    <row r="10" spans="1:19 16384:16384" ht="26.25" x14ac:dyDescent="0.25">
      <c r="A10" s="731" t="s">
        <v>9221</v>
      </c>
      <c r="B10" s="732"/>
      <c r="C10" s="732"/>
      <c r="D10" s="733">
        <f>'Bilal bhai'!F1504</f>
        <v>5235404</v>
      </c>
      <c r="E10" s="734"/>
      <c r="I10" s="449" t="s">
        <v>4989</v>
      </c>
      <c r="J10" s="504"/>
      <c r="K10" s="449"/>
      <c r="L10" s="450"/>
      <c r="M10" s="449"/>
      <c r="N10" s="308"/>
      <c r="O10" s="304">
        <v>78000</v>
      </c>
      <c r="Q10" s="304"/>
      <c r="R10" s="304"/>
      <c r="S10" s="304"/>
    </row>
    <row r="11" spans="1:19 16384:16384" ht="26.25" x14ac:dyDescent="0.25">
      <c r="A11" s="731" t="s">
        <v>9222</v>
      </c>
      <c r="B11" s="732"/>
      <c r="C11" s="732"/>
      <c r="D11" s="733">
        <f>'Nadeem bhai'!F2008</f>
        <v>876287</v>
      </c>
      <c r="E11" s="734"/>
      <c r="I11" s="449" t="s">
        <v>1449</v>
      </c>
      <c r="J11" s="504">
        <f>SUMIF(Cash!C5392:C35790,cb!I11,Cash!E5392:E35790)+2000+1000+16500+1000+1000+7500+5000+10500+4000+5000+2000+2000+2000+500-60000+1000+500+30000+15000+1000+9000+40000+5000+6000+19000+500+2000+3000+5000+10000+1000+500+10000+7000</f>
        <v>2615000</v>
      </c>
      <c r="K11" s="449"/>
      <c r="L11" s="450"/>
      <c r="M11" s="449"/>
      <c r="N11" s="308"/>
      <c r="O11" s="304">
        <v>12000</v>
      </c>
      <c r="Q11" s="304"/>
      <c r="R11" s="304"/>
      <c r="S11" s="304"/>
    </row>
    <row r="12" spans="1:19 16384:16384" ht="26.25" x14ac:dyDescent="0.25">
      <c r="A12" s="735" t="s">
        <v>9223</v>
      </c>
      <c r="B12" s="736"/>
      <c r="C12" s="736"/>
      <c r="D12" s="737">
        <f>Cash!G11674</f>
        <v>18237.878476084501</v>
      </c>
      <c r="E12" s="738"/>
      <c r="I12" s="449" t="s">
        <v>12540</v>
      </c>
      <c r="J12" s="504">
        <f>SUM(H21:H1000)</f>
        <v>592370</v>
      </c>
      <c r="K12" s="449"/>
      <c r="L12" s="450"/>
      <c r="M12" s="304"/>
      <c r="N12" s="304"/>
      <c r="O12" s="304">
        <v>13300</v>
      </c>
      <c r="Q12" s="304"/>
      <c r="R12" s="304"/>
      <c r="S12" s="304"/>
    </row>
    <row r="13" spans="1:19 16384:16384" ht="26.25" x14ac:dyDescent="0.25">
      <c r="A13" s="735" t="s">
        <v>9293</v>
      </c>
      <c r="B13" s="736"/>
      <c r="C13" s="736"/>
      <c r="D13" s="737">
        <f ca="1">staff!M528</f>
        <v>132006</v>
      </c>
      <c r="E13" s="738"/>
      <c r="I13" s="304" t="s">
        <v>10972</v>
      </c>
      <c r="J13" s="504">
        <f>'[3]Zakat 2020-21'!$L$23+'[3]Zakat 2020-21'!$C$23</f>
        <v>896655</v>
      </c>
      <c r="K13" s="449"/>
      <c r="L13" s="450"/>
      <c r="M13" s="304"/>
      <c r="N13" s="304"/>
      <c r="O13" s="449"/>
      <c r="P13" s="277"/>
      <c r="Q13" s="449"/>
      <c r="R13" s="308"/>
      <c r="S13" s="308"/>
    </row>
    <row r="14" spans="1:19 16384:16384" ht="26.25" x14ac:dyDescent="0.25">
      <c r="A14" s="735" t="s">
        <v>10899</v>
      </c>
      <c r="B14" s="736"/>
      <c r="C14" s="736"/>
      <c r="D14" s="737">
        <v>300000</v>
      </c>
      <c r="E14" s="738"/>
      <c r="I14" s="449"/>
      <c r="J14" s="449"/>
      <c r="K14" s="449"/>
      <c r="L14" s="451"/>
      <c r="M14" s="304"/>
      <c r="N14" s="304"/>
      <c r="O14" s="449"/>
      <c r="Q14" s="304"/>
      <c r="R14" s="308"/>
      <c r="S14" s="308"/>
      <c r="XFD14" s="277">
        <f>SUM(F14:XFC14)</f>
        <v>0</v>
      </c>
    </row>
    <row r="15" spans="1:19 16384:16384" ht="23.25" x14ac:dyDescent="0.25">
      <c r="A15" s="744" t="s">
        <v>12895</v>
      </c>
      <c r="B15" s="745"/>
      <c r="C15" s="745"/>
      <c r="D15" s="737">
        <v>100000</v>
      </c>
      <c r="E15" s="738"/>
      <c r="I15" s="449"/>
      <c r="J15" s="449"/>
      <c r="K15" s="449">
        <v>642</v>
      </c>
      <c r="L15" s="451"/>
      <c r="M15" s="304"/>
      <c r="N15" s="304"/>
      <c r="O15" s="449"/>
      <c r="P15" s="277"/>
      <c r="Q15" s="304"/>
      <c r="R15" s="308"/>
      <c r="S15" s="308"/>
    </row>
    <row r="16" spans="1:19 16384:16384" ht="29.25" thickBot="1" x14ac:dyDescent="0.5">
      <c r="A16" s="739" t="s">
        <v>6976</v>
      </c>
      <c r="B16" s="740"/>
      <c r="C16" s="741"/>
      <c r="D16" s="742">
        <f ca="1">SUM(D5:E15)</f>
        <v>60681074.567676105</v>
      </c>
      <c r="E16" s="743"/>
      <c r="I16" s="449"/>
      <c r="J16" s="449"/>
      <c r="K16" s="304">
        <v>25</v>
      </c>
      <c r="L16" s="450"/>
      <c r="M16" s="449"/>
      <c r="N16" s="308"/>
      <c r="O16" s="449"/>
      <c r="Q16" s="304"/>
      <c r="R16" s="308"/>
      <c r="S16" s="308"/>
    </row>
    <row r="17" spans="1:21" x14ac:dyDescent="0.25">
      <c r="H17" s="277"/>
      <c r="I17" s="304" t="s">
        <v>15053</v>
      </c>
      <c r="J17" s="449">
        <v>650000</v>
      </c>
      <c r="K17" s="304">
        <v>50000</v>
      </c>
      <c r="L17" s="450"/>
      <c r="M17" s="449"/>
      <c r="N17" s="308"/>
      <c r="O17" s="449"/>
      <c r="P17" s="308"/>
      <c r="Q17" s="304"/>
      <c r="R17" s="308"/>
      <c r="S17" s="308"/>
    </row>
    <row r="18" spans="1:21" x14ac:dyDescent="0.25">
      <c r="I18" s="304" t="s">
        <v>15053</v>
      </c>
      <c r="J18" s="449">
        <v>541200</v>
      </c>
      <c r="K18" s="304">
        <v>50000</v>
      </c>
      <c r="L18" s="452"/>
      <c r="M18" s="449"/>
      <c r="N18" s="308"/>
      <c r="O18" s="304"/>
      <c r="P18" s="308"/>
      <c r="Q18" s="449"/>
      <c r="R18" s="308"/>
      <c r="S18" s="308"/>
    </row>
    <row r="19" spans="1:21" ht="26.25" x14ac:dyDescent="0.25">
      <c r="A19" s="735" t="s">
        <v>14227</v>
      </c>
      <c r="B19" s="736"/>
      <c r="C19" s="736"/>
      <c r="D19" s="737">
        <f>E31</f>
        <v>2680536.150000006</v>
      </c>
      <c r="E19" s="738"/>
      <c r="I19" s="449"/>
      <c r="J19" s="449">
        <v>40000</v>
      </c>
      <c r="K19" s="304">
        <v>50000</v>
      </c>
      <c r="L19" s="452"/>
      <c r="M19" s="449"/>
      <c r="N19" s="308"/>
      <c r="O19" s="304"/>
      <c r="P19" s="2"/>
      <c r="Q19" s="304"/>
      <c r="R19" s="308"/>
      <c r="S19" s="308"/>
    </row>
    <row r="20" spans="1:21" ht="26.25" x14ac:dyDescent="0.3">
      <c r="A20" s="735" t="s">
        <v>14228</v>
      </c>
      <c r="B20" s="736"/>
      <c r="C20" s="736"/>
      <c r="D20" s="737">
        <f>E32</f>
        <v>-797805.01999999583</v>
      </c>
      <c r="E20" s="738"/>
      <c r="G20" s="746" t="s">
        <v>12540</v>
      </c>
      <c r="H20" s="747"/>
      <c r="I20" s="449"/>
      <c r="J20" s="449">
        <v>40000</v>
      </c>
      <c r="K20" s="304">
        <v>50000</v>
      </c>
      <c r="L20" s="452"/>
      <c r="M20" s="304"/>
      <c r="N20" s="304"/>
      <c r="O20" s="304"/>
      <c r="P20" s="2"/>
      <c r="Q20" s="304"/>
      <c r="R20" s="308"/>
      <c r="S20" s="308"/>
    </row>
    <row r="21" spans="1:21" ht="26.25" x14ac:dyDescent="0.25">
      <c r="A21" s="735" t="s">
        <v>14229</v>
      </c>
      <c r="B21" s="736"/>
      <c r="C21" s="736"/>
      <c r="D21" s="737">
        <f>'PES MCB'!J21</f>
        <v>2393849</v>
      </c>
      <c r="E21" s="738"/>
      <c r="G21" t="s">
        <v>12626</v>
      </c>
      <c r="H21" s="2">
        <v>7000</v>
      </c>
      <c r="I21" s="449"/>
      <c r="J21" s="449">
        <v>3600000</v>
      </c>
      <c r="K21" s="304"/>
      <c r="L21" s="452"/>
      <c r="M21" s="304"/>
      <c r="N21" s="304"/>
      <c r="O21" s="304"/>
      <c r="Q21" s="304"/>
      <c r="R21" s="308"/>
      <c r="S21" s="308"/>
      <c r="U21" s="277"/>
    </row>
    <row r="22" spans="1:21" x14ac:dyDescent="0.25">
      <c r="G22" t="s">
        <v>12704</v>
      </c>
      <c r="H22" s="2">
        <v>50000</v>
      </c>
      <c r="I22" s="449"/>
      <c r="J22" s="449">
        <v>21000</v>
      </c>
      <c r="K22" s="304"/>
      <c r="L22" s="452"/>
      <c r="M22" s="304"/>
      <c r="N22" s="304"/>
      <c r="O22" s="304"/>
      <c r="Q22" s="304"/>
      <c r="R22" s="308"/>
      <c r="S22" s="308"/>
      <c r="U22" s="277">
        <f>SUM(S44:S51)</f>
        <v>0</v>
      </c>
    </row>
    <row r="23" spans="1:21" ht="28.5" x14ac:dyDescent="0.25">
      <c r="A23" s="752" t="s">
        <v>6976</v>
      </c>
      <c r="B23" s="753"/>
      <c r="C23" s="753"/>
      <c r="D23" s="754">
        <f ca="1">D21+D20+D19+D16</f>
        <v>64957654.697676115</v>
      </c>
      <c r="E23" s="755"/>
      <c r="G23" t="s">
        <v>6959</v>
      </c>
      <c r="H23" s="594">
        <v>1000</v>
      </c>
      <c r="I23" s="304" t="s">
        <v>15053</v>
      </c>
      <c r="J23" s="304">
        <v>3000000</v>
      </c>
      <c r="K23" s="302"/>
      <c r="L23" s="452"/>
      <c r="M23" s="304"/>
      <c r="N23" s="304"/>
      <c r="O23" s="304"/>
      <c r="Q23" s="304"/>
      <c r="R23" s="308"/>
      <c r="S23" s="308"/>
    </row>
    <row r="24" spans="1:21" x14ac:dyDescent="0.25">
      <c r="G24" t="s">
        <v>12740</v>
      </c>
      <c r="H24" s="302">
        <v>500</v>
      </c>
      <c r="I24" s="304" t="s">
        <v>15053</v>
      </c>
      <c r="J24" s="304">
        <v>500000</v>
      </c>
      <c r="K24" s="302"/>
      <c r="L24" s="452"/>
      <c r="M24" s="304"/>
      <c r="N24" s="449"/>
      <c r="O24" s="304"/>
      <c r="Q24" s="304"/>
      <c r="R24" s="308"/>
      <c r="S24" s="308"/>
    </row>
    <row r="25" spans="1:21" x14ac:dyDescent="0.25">
      <c r="G25" t="s">
        <v>12626</v>
      </c>
      <c r="H25" s="2">
        <v>7000</v>
      </c>
      <c r="I25" s="304" t="s">
        <v>15053</v>
      </c>
      <c r="J25" s="304">
        <v>1000000</v>
      </c>
      <c r="K25" s="302"/>
      <c r="L25" s="452"/>
      <c r="M25" s="304"/>
      <c r="N25" s="304"/>
      <c r="O25" s="304"/>
      <c r="Q25" s="304"/>
      <c r="R25" s="308"/>
      <c r="S25" s="308"/>
    </row>
    <row r="26" spans="1:21" x14ac:dyDescent="0.25">
      <c r="G26" t="s">
        <v>12926</v>
      </c>
      <c r="H26" s="2">
        <v>1000</v>
      </c>
      <c r="I26" s="304" t="s">
        <v>15053</v>
      </c>
      <c r="J26" s="449">
        <v>80000</v>
      </c>
      <c r="K26" s="302"/>
      <c r="L26" s="452"/>
      <c r="M26" s="304"/>
      <c r="N26" s="304"/>
      <c r="O26" s="302"/>
      <c r="Q26" s="304"/>
      <c r="R26" s="308"/>
      <c r="S26" s="308"/>
    </row>
    <row r="27" spans="1:21" x14ac:dyDescent="0.25">
      <c r="G27" t="s">
        <v>13082</v>
      </c>
      <c r="H27" s="614">
        <v>7000</v>
      </c>
      <c r="I27" s="304" t="s">
        <v>15053</v>
      </c>
      <c r="J27" s="449">
        <v>420000</v>
      </c>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14062</v>
      </c>
      <c r="E29" s="2">
        <f ca="1">D16</f>
        <v>60681074.567676105</v>
      </c>
      <c r="G29" t="s">
        <v>13106</v>
      </c>
      <c r="H29" s="614">
        <v>1000</v>
      </c>
      <c r="I29" s="449"/>
      <c r="J29" s="449"/>
      <c r="K29" s="302"/>
      <c r="L29" s="433"/>
      <c r="M29" s="302"/>
      <c r="N29" s="302"/>
      <c r="O29" s="302"/>
      <c r="Q29" s="304"/>
      <c r="R29" s="308"/>
      <c r="S29" s="308"/>
    </row>
    <row r="30" spans="1:21" x14ac:dyDescent="0.25">
      <c r="G30" t="s">
        <v>13124</v>
      </c>
      <c r="H30">
        <f>5000+4000</f>
        <v>9000</v>
      </c>
      <c r="I30" s="449"/>
      <c r="J30" s="304"/>
      <c r="K30" s="302"/>
      <c r="L30" s="433"/>
      <c r="M30" s="302"/>
      <c r="N30" s="302"/>
      <c r="O30" s="302"/>
      <c r="Q30" s="304"/>
      <c r="R30" s="308"/>
      <c r="S30" s="308"/>
    </row>
    <row r="31" spans="1:21" x14ac:dyDescent="0.25">
      <c r="D31" s="2" t="s">
        <v>14063</v>
      </c>
      <c r="E31" s="2">
        <f>'[4]Al madina'!$P$11</f>
        <v>2680536.150000006</v>
      </c>
      <c r="G31" t="s">
        <v>13125</v>
      </c>
      <c r="H31" s="614">
        <v>5000</v>
      </c>
      <c r="I31" s="449"/>
      <c r="J31" s="304"/>
      <c r="K31" s="302"/>
      <c r="L31" s="433"/>
      <c r="M31" s="302"/>
      <c r="N31" s="302"/>
      <c r="O31" s="302"/>
      <c r="Q31" s="304"/>
      <c r="R31" s="308"/>
      <c r="S31" s="308"/>
    </row>
    <row r="32" spans="1:21" x14ac:dyDescent="0.25">
      <c r="D32" s="2" t="s">
        <v>14064</v>
      </c>
      <c r="E32" s="2">
        <f>'[4]Al madina'!$Q$11</f>
        <v>-797805.01999999583</v>
      </c>
      <c r="G32" t="s">
        <v>13082</v>
      </c>
      <c r="H32" s="614">
        <v>7000</v>
      </c>
      <c r="I32" s="449"/>
      <c r="J32" s="304"/>
      <c r="K32" s="302"/>
      <c r="L32" s="433"/>
      <c r="M32" s="302"/>
      <c r="N32" s="302"/>
      <c r="O32" s="302"/>
      <c r="Q32" s="304"/>
      <c r="R32" s="308"/>
      <c r="S32" s="308"/>
    </row>
    <row r="33" spans="4:19" x14ac:dyDescent="0.25">
      <c r="G33" t="s">
        <v>13170</v>
      </c>
      <c r="H33">
        <v>5000</v>
      </c>
      <c r="I33" s="449"/>
      <c r="J33" s="304"/>
      <c r="K33" s="302"/>
      <c r="L33" s="433"/>
      <c r="M33" s="302"/>
      <c r="N33" s="302"/>
      <c r="O33" s="302"/>
      <c r="Q33" s="304"/>
      <c r="R33" s="308"/>
      <c r="S33" s="308"/>
    </row>
    <row r="34" spans="4:19" x14ac:dyDescent="0.25">
      <c r="D34" s="2" t="s">
        <v>12372</v>
      </c>
      <c r="E34" s="2">
        <f>'PES MCB'!J21</f>
        <v>2393849</v>
      </c>
      <c r="G34" t="s">
        <v>13197</v>
      </c>
      <c r="H34" s="277">
        <v>5000</v>
      </c>
      <c r="I34" s="449"/>
      <c r="J34" s="304"/>
      <c r="K34" s="302"/>
      <c r="L34" s="433"/>
      <c r="M34" s="302"/>
      <c r="N34" s="302"/>
      <c r="O34" s="302"/>
      <c r="Q34" s="304"/>
      <c r="R34" s="308"/>
      <c r="S34" s="308"/>
    </row>
    <row r="35" spans="4:19" x14ac:dyDescent="0.25">
      <c r="G35" t="s">
        <v>13258</v>
      </c>
      <c r="H35" s="277">
        <v>2000</v>
      </c>
      <c r="I35" s="449" t="s">
        <v>15052</v>
      </c>
      <c r="J35" s="449">
        <v>912000</v>
      </c>
      <c r="K35" s="302"/>
      <c r="L35" s="433"/>
      <c r="M35" s="302"/>
      <c r="N35" s="302"/>
      <c r="O35" s="302"/>
      <c r="Q35" s="304"/>
      <c r="R35" s="308"/>
      <c r="S35" s="308"/>
    </row>
    <row r="36" spans="4:19" x14ac:dyDescent="0.25">
      <c r="D36" s="2" t="s">
        <v>9746</v>
      </c>
      <c r="E36" s="2">
        <f ca="1">SUM(E29:E35)</f>
        <v>64957654.697676115</v>
      </c>
      <c r="G36" t="s">
        <v>13316</v>
      </c>
      <c r="H36">
        <v>1000</v>
      </c>
      <c r="I36" s="449" t="s">
        <v>15052</v>
      </c>
      <c r="J36" s="449">
        <v>1100000</v>
      </c>
      <c r="K36" s="302"/>
      <c r="L36" s="433"/>
      <c r="M36" s="302"/>
      <c r="N36" s="302"/>
      <c r="O36" s="302"/>
      <c r="Q36" s="304"/>
      <c r="R36" s="308"/>
      <c r="S36" s="308"/>
    </row>
    <row r="37" spans="4:19" x14ac:dyDescent="0.25">
      <c r="G37" t="s">
        <v>13317</v>
      </c>
      <c r="H37">
        <v>1000</v>
      </c>
      <c r="I37" s="449" t="s">
        <v>15056</v>
      </c>
      <c r="J37" s="304">
        <v>1000000</v>
      </c>
      <c r="K37" s="302"/>
      <c r="L37" s="433"/>
      <c r="M37" s="302"/>
      <c r="N37" s="302"/>
      <c r="O37" s="302"/>
      <c r="Q37" s="304"/>
      <c r="R37" s="308"/>
      <c r="S37" s="308"/>
    </row>
    <row r="38" spans="4:19" x14ac:dyDescent="0.25">
      <c r="D38" s="2" t="s">
        <v>14065</v>
      </c>
      <c r="E38" s="2">
        <f ca="1">[2]Profit!$J$29+[2]Profit!$I$29+[2]Profit!$H$29+[2]Profit!$E$29+[2]Profit!$D$29+[2]Profit!$C$29</f>
        <v>67611137.856708348</v>
      </c>
      <c r="G38" t="s">
        <v>13318</v>
      </c>
      <c r="H38">
        <v>3000</v>
      </c>
      <c r="I38" s="449" t="s">
        <v>15056</v>
      </c>
      <c r="J38" s="304">
        <v>1000000</v>
      </c>
      <c r="K38" s="302"/>
      <c r="L38" s="433"/>
      <c r="M38" s="302"/>
      <c r="N38" s="302"/>
      <c r="O38" s="302"/>
      <c r="Q38" s="304"/>
      <c r="R38" s="308"/>
      <c r="S38" s="308"/>
    </row>
    <row r="39" spans="4:19" x14ac:dyDescent="0.25">
      <c r="G39" t="s">
        <v>13319</v>
      </c>
      <c r="H39">
        <v>500</v>
      </c>
      <c r="I39" s="449" t="s">
        <v>15056</v>
      </c>
      <c r="J39" s="304">
        <v>1000000</v>
      </c>
      <c r="K39" s="302"/>
      <c r="L39" s="433"/>
      <c r="M39" s="302"/>
      <c r="N39" s="302"/>
      <c r="O39" s="302"/>
      <c r="Q39" s="304"/>
      <c r="R39" s="308"/>
      <c r="S39" s="308"/>
    </row>
    <row r="40" spans="4:19" x14ac:dyDescent="0.25">
      <c r="D40" s="2" t="s">
        <v>14066</v>
      </c>
      <c r="E40" s="2">
        <f ca="1">E36-E38</f>
        <v>-2653483.1590322331</v>
      </c>
      <c r="G40" t="s">
        <v>13318</v>
      </c>
      <c r="H40">
        <v>4000</v>
      </c>
      <c r="I40" s="449" t="s">
        <v>15056</v>
      </c>
      <c r="J40" s="304">
        <v>1000000</v>
      </c>
      <c r="K40" s="302"/>
      <c r="L40" s="433"/>
      <c r="M40" s="302"/>
      <c r="N40" s="302"/>
      <c r="O40" s="302"/>
      <c r="Q40" s="304"/>
      <c r="R40" s="308"/>
      <c r="S40" s="308"/>
    </row>
    <row r="41" spans="4:19" x14ac:dyDescent="0.25">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-74292061.539999992</v>
      </c>
    </row>
    <row r="55" spans="7:19" ht="18.75" x14ac:dyDescent="0.25">
      <c r="G55" t="s">
        <v>13772</v>
      </c>
      <c r="H55">
        <v>5000</v>
      </c>
      <c r="I55" s="302"/>
      <c r="J55" s="302"/>
      <c r="K55" s="302"/>
      <c r="L55" s="433"/>
      <c r="M55" s="302"/>
      <c r="N55" s="302"/>
      <c r="O55" s="302"/>
      <c r="Q55" s="28" t="s">
        <v>9746</v>
      </c>
      <c r="R55" s="28">
        <f>'[4]Al madina'!$P$15</f>
        <v>112054782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3:15" x14ac:dyDescent="0.25">
      <c r="G65" t="s">
        <v>14775</v>
      </c>
      <c r="H65">
        <v>100000</v>
      </c>
      <c r="I65" s="302"/>
      <c r="J65" s="302"/>
      <c r="K65" s="302"/>
      <c r="L65" s="433"/>
      <c r="M65" s="302"/>
      <c r="N65" s="302"/>
      <c r="O65" s="302"/>
    </row>
    <row r="66" spans="3:15" x14ac:dyDescent="0.25">
      <c r="G66" t="s">
        <v>14816</v>
      </c>
      <c r="H66">
        <v>5000</v>
      </c>
      <c r="I66" s="302"/>
      <c r="J66" s="302"/>
      <c r="K66" s="302"/>
      <c r="L66" s="433"/>
      <c r="M66" s="302"/>
      <c r="N66" s="302"/>
      <c r="O66" s="302"/>
    </row>
    <row r="67" spans="3:15" x14ac:dyDescent="0.25">
      <c r="G67" t="s">
        <v>14874</v>
      </c>
      <c r="H67">
        <v>2000</v>
      </c>
      <c r="I67" s="302"/>
      <c r="J67" s="302"/>
      <c r="K67" s="302"/>
      <c r="L67" s="433"/>
      <c r="M67" s="302"/>
      <c r="N67" s="302"/>
      <c r="O67" s="302"/>
    </row>
    <row r="68" spans="3:15" x14ac:dyDescent="0.25">
      <c r="G68" t="s">
        <v>14986</v>
      </c>
      <c r="H68">
        <v>10000</v>
      </c>
      <c r="I68" s="302"/>
      <c r="J68" s="302"/>
      <c r="K68" s="302"/>
      <c r="L68" s="433"/>
      <c r="M68" s="302"/>
      <c r="N68" s="302"/>
      <c r="O68" s="302"/>
    </row>
    <row r="69" spans="3:15" x14ac:dyDescent="0.25">
      <c r="E69" s="694" t="s">
        <v>14985</v>
      </c>
      <c r="G69" t="s">
        <v>14988</v>
      </c>
      <c r="H69">
        <v>5000</v>
      </c>
      <c r="I69" s="302"/>
      <c r="J69" s="302"/>
      <c r="K69" s="302"/>
      <c r="L69" s="433"/>
      <c r="M69" s="302"/>
      <c r="N69" s="302"/>
      <c r="O69" s="302"/>
    </row>
    <row r="70" spans="3:15" x14ac:dyDescent="0.25">
      <c r="E70" s="694" t="s">
        <v>14985</v>
      </c>
      <c r="G70" t="s">
        <v>14987</v>
      </c>
      <c r="H70">
        <v>3000</v>
      </c>
      <c r="I70" s="302"/>
      <c r="J70" s="302"/>
      <c r="K70" s="302"/>
      <c r="L70" s="433"/>
      <c r="M70" s="302"/>
      <c r="N70" s="302"/>
      <c r="O70" s="302"/>
    </row>
    <row r="71" spans="3:15" x14ac:dyDescent="0.25">
      <c r="E71" s="694" t="s">
        <v>15083</v>
      </c>
      <c r="G71" s="698" t="s">
        <v>15084</v>
      </c>
      <c r="H71" s="594">
        <v>10000</v>
      </c>
      <c r="I71" s="302"/>
      <c r="J71" s="302"/>
      <c r="K71" s="302"/>
      <c r="L71" s="433"/>
      <c r="M71" s="302"/>
      <c r="N71" s="302"/>
      <c r="O71" s="302"/>
    </row>
    <row r="72" spans="3:15" x14ac:dyDescent="0.25">
      <c r="E72" s="694" t="s">
        <v>15083</v>
      </c>
      <c r="G72" s="292" t="s">
        <v>15085</v>
      </c>
      <c r="H72" s="302">
        <v>3000</v>
      </c>
      <c r="I72" s="302"/>
      <c r="J72" s="302"/>
      <c r="K72" s="302"/>
      <c r="L72" s="433"/>
      <c r="M72" s="302"/>
      <c r="N72" s="302"/>
      <c r="O72" s="302"/>
    </row>
    <row r="73" spans="3:15" x14ac:dyDescent="0.25">
      <c r="E73" s="694" t="s">
        <v>15083</v>
      </c>
      <c r="G73" s="698" t="s">
        <v>15086</v>
      </c>
      <c r="H73" s="594">
        <v>2000</v>
      </c>
      <c r="I73" s="302"/>
      <c r="J73" s="302"/>
      <c r="K73" s="302"/>
      <c r="L73" s="433"/>
      <c r="M73" s="302"/>
      <c r="N73" s="302"/>
      <c r="O73" s="302"/>
    </row>
    <row r="74" spans="3:15" x14ac:dyDescent="0.25">
      <c r="G74" t="s">
        <v>15097</v>
      </c>
      <c r="H74">
        <v>10000</v>
      </c>
      <c r="I74" s="302"/>
      <c r="J74" s="302"/>
      <c r="K74" s="302"/>
      <c r="L74" s="433"/>
      <c r="M74" s="302"/>
      <c r="N74" s="302"/>
      <c r="O74" s="302"/>
    </row>
    <row r="75" spans="3:15" x14ac:dyDescent="0.25">
      <c r="C75" s="2" t="s">
        <v>15161</v>
      </c>
      <c r="E75" s="694" t="s">
        <v>15159</v>
      </c>
      <c r="G75" s="701" t="s">
        <v>15160</v>
      </c>
      <c r="H75">
        <v>5000</v>
      </c>
      <c r="I75" s="302"/>
      <c r="J75" s="302"/>
      <c r="K75" s="302"/>
      <c r="L75" s="433"/>
      <c r="M75" s="302"/>
      <c r="N75" s="302"/>
      <c r="O75" s="302"/>
    </row>
    <row r="76" spans="3:15" x14ac:dyDescent="0.25">
      <c r="I76" s="302"/>
      <c r="J76" s="302"/>
      <c r="K76" s="302"/>
      <c r="L76" s="433"/>
      <c r="M76" s="302"/>
      <c r="N76" s="302"/>
      <c r="O76" s="302"/>
    </row>
    <row r="77" spans="3:15" x14ac:dyDescent="0.25">
      <c r="I77" s="302"/>
      <c r="J77" s="302"/>
      <c r="K77" s="302"/>
      <c r="L77" s="433"/>
      <c r="M77" s="302"/>
      <c r="N77" s="302"/>
      <c r="O77" s="302"/>
    </row>
    <row r="78" spans="3:15" x14ac:dyDescent="0.25">
      <c r="I78" s="302"/>
      <c r="J78" s="302"/>
      <c r="K78" s="302"/>
      <c r="L78" s="433"/>
      <c r="M78" s="302"/>
      <c r="N78" s="302"/>
      <c r="O78" s="302"/>
    </row>
    <row r="79" spans="3:15" x14ac:dyDescent="0.25">
      <c r="I79" s="302"/>
      <c r="J79" s="302"/>
      <c r="K79" s="302"/>
      <c r="L79" s="433"/>
      <c r="M79" s="302"/>
      <c r="N79" s="302"/>
      <c r="O79" s="302"/>
    </row>
    <row r="80" spans="3: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9">
    <mergeCell ref="A23:C23"/>
    <mergeCell ref="D23:E23"/>
    <mergeCell ref="A19:C19"/>
    <mergeCell ref="D19:E19"/>
    <mergeCell ref="A20:C20"/>
    <mergeCell ref="D20:E20"/>
    <mergeCell ref="A21:C21"/>
    <mergeCell ref="D21:E21"/>
    <mergeCell ref="G20:H20"/>
    <mergeCell ref="M6:O6"/>
    <mergeCell ref="I7:K7"/>
    <mergeCell ref="M7:O7"/>
    <mergeCell ref="I6:K6"/>
    <mergeCell ref="A16:C16"/>
    <mergeCell ref="D16:E16"/>
    <mergeCell ref="A11:C11"/>
    <mergeCell ref="D11:E11"/>
    <mergeCell ref="A12:C12"/>
    <mergeCell ref="D12:E12"/>
    <mergeCell ref="A13:C13"/>
    <mergeCell ref="D13:E13"/>
    <mergeCell ref="A15:C15"/>
    <mergeCell ref="D15:E15"/>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3" workbookViewId="0">
      <selection activeCell="B30" sqref="B30"/>
    </sheetView>
  </sheetViews>
  <sheetFormatPr defaultRowHeight="15" x14ac:dyDescent="0.25"/>
  <cols>
    <col min="1" max="1" width="41" customWidth="1"/>
    <col min="2" max="2" width="21.140625" customWidth="1"/>
    <col min="3" max="3" width="21.28515625" customWidth="1"/>
  </cols>
  <sheetData>
    <row r="1" spans="1:8" ht="36" x14ac:dyDescent="0.55000000000000004">
      <c r="A1" s="756" t="s">
        <v>12118</v>
      </c>
      <c r="B1" s="756"/>
      <c r="C1" s="756"/>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6"/>
      <c r="G4" s="716"/>
      <c r="H4" s="640"/>
    </row>
    <row r="5" spans="1:8" s="354" customFormat="1" ht="26.25" x14ac:dyDescent="0.25">
      <c r="A5" s="654" t="s">
        <v>12070</v>
      </c>
      <c r="B5" s="653" t="s">
        <v>55</v>
      </c>
      <c r="C5" s="656">
        <v>10000</v>
      </c>
      <c r="E5" s="639"/>
      <c r="F5" s="716"/>
      <c r="G5" s="716"/>
      <c r="H5" s="640"/>
    </row>
    <row r="6" spans="1:8" s="354" customFormat="1" ht="26.25" x14ac:dyDescent="0.25">
      <c r="A6" s="654" t="s">
        <v>13209</v>
      </c>
      <c r="B6" s="653" t="s">
        <v>55</v>
      </c>
      <c r="C6" s="656">
        <v>5000</v>
      </c>
      <c r="E6" s="639"/>
      <c r="F6" s="716"/>
      <c r="G6" s="716"/>
      <c r="H6" s="640"/>
    </row>
    <row r="7" spans="1:8" s="354" customFormat="1" ht="26.25" x14ac:dyDescent="0.25">
      <c r="A7" s="654" t="s">
        <v>13400</v>
      </c>
      <c r="B7" s="653" t="s">
        <v>55</v>
      </c>
      <c r="C7" s="656">
        <v>5000</v>
      </c>
      <c r="E7" s="639"/>
      <c r="F7" s="716"/>
      <c r="G7" s="716"/>
      <c r="H7" s="640"/>
    </row>
    <row r="8" spans="1:8" s="354" customFormat="1" ht="26.25" x14ac:dyDescent="0.25">
      <c r="A8" s="654" t="s">
        <v>13406</v>
      </c>
      <c r="B8" s="653" t="s">
        <v>55</v>
      </c>
      <c r="C8" s="656">
        <v>5000</v>
      </c>
      <c r="E8" s="639"/>
      <c r="F8" s="716"/>
      <c r="G8" s="716"/>
      <c r="H8" s="640"/>
    </row>
    <row r="9" spans="1:8" s="354" customFormat="1" ht="26.25" x14ac:dyDescent="0.25">
      <c r="A9" s="654" t="s">
        <v>13479</v>
      </c>
      <c r="B9" s="653" t="s">
        <v>55</v>
      </c>
      <c r="C9" s="656">
        <v>5000</v>
      </c>
      <c r="E9" s="639"/>
      <c r="F9" s="716"/>
      <c r="G9" s="716"/>
      <c r="H9" s="640"/>
    </row>
    <row r="10" spans="1:8" s="354" customFormat="1" ht="26.25" x14ac:dyDescent="0.25">
      <c r="A10" s="654" t="s">
        <v>13475</v>
      </c>
      <c r="B10" s="653" t="s">
        <v>55</v>
      </c>
      <c r="C10" s="656">
        <v>5000</v>
      </c>
      <c r="E10" s="639"/>
      <c r="F10" s="716"/>
      <c r="G10" s="716"/>
      <c r="H10" s="640"/>
    </row>
    <row r="11" spans="1:8" s="354" customFormat="1" ht="26.25" x14ac:dyDescent="0.25">
      <c r="A11" s="654" t="s">
        <v>13737</v>
      </c>
      <c r="B11" s="653" t="s">
        <v>55</v>
      </c>
      <c r="C11" s="656">
        <v>10000</v>
      </c>
      <c r="E11" s="639"/>
      <c r="F11" s="716"/>
      <c r="G11" s="716"/>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7"/>
      <c r="F13" s="717"/>
      <c r="G13" s="717"/>
      <c r="H13" s="641"/>
    </row>
    <row r="14" spans="1:8" s="354" customFormat="1" ht="26.25" x14ac:dyDescent="0.25">
      <c r="A14" s="654" t="s">
        <v>13847</v>
      </c>
      <c r="B14" s="653" t="s">
        <v>55</v>
      </c>
      <c r="C14" s="656">
        <v>10000</v>
      </c>
      <c r="E14" s="639"/>
      <c r="F14" s="716"/>
      <c r="G14" s="716"/>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t="s">
        <v>15012</v>
      </c>
      <c r="B26" s="653" t="s">
        <v>55</v>
      </c>
      <c r="C26" s="656">
        <v>5000</v>
      </c>
    </row>
    <row r="27" spans="1:7" ht="26.25" x14ac:dyDescent="0.25">
      <c r="A27" s="654" t="s">
        <v>15087</v>
      </c>
      <c r="B27" s="653" t="s">
        <v>55</v>
      </c>
      <c r="C27" s="656">
        <v>10000</v>
      </c>
    </row>
    <row r="28" spans="1:7" ht="26.25" x14ac:dyDescent="0.25">
      <c r="A28" s="654" t="s">
        <v>15098</v>
      </c>
      <c r="B28" s="653" t="s">
        <v>15099</v>
      </c>
      <c r="C28" s="656"/>
    </row>
    <row r="29" spans="1:7" ht="26.25" x14ac:dyDescent="0.25">
      <c r="A29" s="654" t="s">
        <v>15100</v>
      </c>
      <c r="B29" s="653" t="s">
        <v>15099</v>
      </c>
      <c r="C29" s="656"/>
    </row>
    <row r="30" spans="1:7" ht="26.25" x14ac:dyDescent="0.25">
      <c r="A30" s="654" t="s">
        <v>15101</v>
      </c>
      <c r="B30" s="653" t="s">
        <v>15099</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H35"/>
  <sheetViews>
    <sheetView zoomScale="73" zoomScaleNormal="73" workbookViewId="0">
      <selection activeCell="F14" sqref="F14"/>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3.85546875"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1" max="21" width="16.42578125" customWidth="1"/>
    <col min="22" max="22" width="20" customWidth="1"/>
    <col min="23" max="23" width="18.7109375" customWidth="1"/>
    <col min="24" max="24" width="14.28515625" bestFit="1" customWidth="1"/>
    <col min="25" max="25" width="11.7109375" bestFit="1" customWidth="1"/>
    <col min="26" max="26" width="21.42578125" bestFit="1" customWidth="1"/>
    <col min="27" max="27" width="16.42578125" bestFit="1" customWidth="1"/>
    <col min="33" max="33" width="11.42578125" bestFit="1" customWidth="1"/>
  </cols>
  <sheetData>
    <row r="1" spans="1:34"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c r="U1" s="650"/>
      <c r="V1" s="650" t="s">
        <v>1</v>
      </c>
      <c r="W1" s="650" t="s">
        <v>14139</v>
      </c>
      <c r="X1" s="650" t="s">
        <v>14149</v>
      </c>
      <c r="Y1" s="650" t="s">
        <v>14150</v>
      </c>
      <c r="Z1" s="650" t="s">
        <v>11311</v>
      </c>
      <c r="AA1" s="650" t="s">
        <v>55</v>
      </c>
    </row>
    <row r="2" spans="1:34" ht="23.25" x14ac:dyDescent="0.35">
      <c r="A2" s="666">
        <v>45627</v>
      </c>
      <c r="B2" s="651"/>
      <c r="C2" s="651"/>
      <c r="D2" s="651">
        <f t="shared" ref="D2:D7" si="0">C2-B2</f>
        <v>0</v>
      </c>
      <c r="E2" s="686">
        <f>D2/30*248</f>
        <v>0</v>
      </c>
      <c r="F2" s="651">
        <v>175</v>
      </c>
      <c r="G2" s="651"/>
      <c r="H2" s="666">
        <v>45597</v>
      </c>
      <c r="I2" s="651">
        <v>9840</v>
      </c>
      <c r="J2" s="651">
        <v>9938</v>
      </c>
      <c r="K2" s="651">
        <f t="shared" ref="K2:K7" si="1">J2-I2</f>
        <v>98</v>
      </c>
      <c r="L2" s="686">
        <f>K2/30*248</f>
        <v>810.13333333333333</v>
      </c>
      <c r="M2" s="651">
        <v>1720</v>
      </c>
      <c r="N2" s="651"/>
      <c r="O2" s="666">
        <v>45566</v>
      </c>
      <c r="P2" s="651">
        <v>6351</v>
      </c>
      <c r="Q2" s="651">
        <v>6450</v>
      </c>
      <c r="R2" s="651">
        <f t="shared" ref="R2" si="2">Q2-P2</f>
        <v>99</v>
      </c>
      <c r="S2" s="686">
        <f>R2/30*248</f>
        <v>818.4</v>
      </c>
      <c r="T2" s="651">
        <v>1300</v>
      </c>
      <c r="U2" s="651"/>
      <c r="V2" s="666">
        <v>45536</v>
      </c>
      <c r="W2" s="651"/>
      <c r="X2" s="651"/>
      <c r="Y2" s="651"/>
      <c r="Z2" s="651"/>
      <c r="AA2" s="651"/>
    </row>
    <row r="3" spans="1:34" ht="23.25" x14ac:dyDescent="0.35">
      <c r="A3" s="666">
        <v>45628</v>
      </c>
      <c r="B3" s="651">
        <v>12850</v>
      </c>
      <c r="C3" s="651">
        <v>12948</v>
      </c>
      <c r="D3" s="651">
        <f t="shared" si="0"/>
        <v>98</v>
      </c>
      <c r="E3" s="686">
        <f>D3/30*252</f>
        <v>823.19999999999993</v>
      </c>
      <c r="F3" s="651">
        <v>2000</v>
      </c>
      <c r="G3" s="651"/>
      <c r="H3" s="666">
        <v>45598</v>
      </c>
      <c r="I3" s="651">
        <v>9966</v>
      </c>
      <c r="J3" s="651">
        <v>10029</v>
      </c>
      <c r="K3" s="651">
        <f t="shared" si="1"/>
        <v>63</v>
      </c>
      <c r="L3" s="686">
        <f t="shared" ref="L3:L7" si="3">K3/30*270</f>
        <v>567</v>
      </c>
      <c r="M3" s="651"/>
      <c r="N3" s="651"/>
      <c r="O3" s="666">
        <v>45567</v>
      </c>
      <c r="P3" s="651">
        <v>6499</v>
      </c>
      <c r="Q3" s="651">
        <v>6595</v>
      </c>
      <c r="R3" s="651">
        <f t="shared" ref="R3:R7" si="4">Q3-P3</f>
        <v>96</v>
      </c>
      <c r="S3" s="686">
        <f t="shared" ref="S3:S7" si="5">R3/30*270</f>
        <v>864</v>
      </c>
      <c r="T3" s="651">
        <v>1000</v>
      </c>
      <c r="U3" s="651"/>
      <c r="V3" s="666">
        <v>45537</v>
      </c>
      <c r="W3" s="651">
        <v>3489</v>
      </c>
      <c r="X3" s="651">
        <v>3560</v>
      </c>
      <c r="Y3" s="651">
        <f t="shared" ref="Y3:Y7" si="6">X3-W3</f>
        <v>71</v>
      </c>
      <c r="Z3" s="686">
        <f t="shared" ref="Z3:Z7" si="7">Y3/30*270</f>
        <v>639</v>
      </c>
      <c r="AA3" s="651">
        <v>700</v>
      </c>
    </row>
    <row r="4" spans="1:34" ht="23.25" x14ac:dyDescent="0.35">
      <c r="A4" s="666">
        <v>45629</v>
      </c>
      <c r="B4" s="651">
        <v>12969</v>
      </c>
      <c r="C4" s="651">
        <v>13074</v>
      </c>
      <c r="D4" s="651">
        <f t="shared" si="0"/>
        <v>105</v>
      </c>
      <c r="E4" s="686">
        <f t="shared" ref="E4:E31" si="8">D4/30*252</f>
        <v>882</v>
      </c>
      <c r="F4" s="651"/>
      <c r="G4" s="651"/>
      <c r="H4" s="666">
        <v>45599</v>
      </c>
      <c r="I4" s="651"/>
      <c r="J4" s="651"/>
      <c r="K4" s="651">
        <f t="shared" si="1"/>
        <v>0</v>
      </c>
      <c r="L4" s="686">
        <f t="shared" si="3"/>
        <v>0</v>
      </c>
      <c r="M4" s="651"/>
      <c r="N4" s="651"/>
      <c r="O4" s="666">
        <v>45568</v>
      </c>
      <c r="P4" s="651">
        <v>6616</v>
      </c>
      <c r="Q4" s="651">
        <v>6711</v>
      </c>
      <c r="R4" s="651">
        <f t="shared" si="4"/>
        <v>95</v>
      </c>
      <c r="S4" s="686">
        <f t="shared" si="5"/>
        <v>855</v>
      </c>
      <c r="T4" s="651"/>
      <c r="U4" s="651"/>
      <c r="V4" s="666">
        <v>45538</v>
      </c>
      <c r="W4" s="651">
        <v>3572</v>
      </c>
      <c r="X4" s="651">
        <v>3623</v>
      </c>
      <c r="Y4" s="651">
        <f t="shared" si="6"/>
        <v>51</v>
      </c>
      <c r="Z4" s="686">
        <f t="shared" si="7"/>
        <v>459</v>
      </c>
      <c r="AA4" s="651">
        <v>500</v>
      </c>
      <c r="AG4" s="670">
        <v>639</v>
      </c>
      <c r="AH4">
        <v>700</v>
      </c>
    </row>
    <row r="5" spans="1:34" ht="23.25" x14ac:dyDescent="0.35">
      <c r="A5" s="666">
        <v>45630</v>
      </c>
      <c r="B5" s="651"/>
      <c r="C5" s="651"/>
      <c r="D5" s="651">
        <f t="shared" si="0"/>
        <v>0</v>
      </c>
      <c r="E5" s="686">
        <f t="shared" si="8"/>
        <v>0</v>
      </c>
      <c r="F5" s="651"/>
      <c r="G5" s="651"/>
      <c r="H5" s="666">
        <v>45600</v>
      </c>
      <c r="I5" s="651">
        <v>10111</v>
      </c>
      <c r="J5" s="651">
        <v>10196</v>
      </c>
      <c r="K5" s="651">
        <f t="shared" si="1"/>
        <v>85</v>
      </c>
      <c r="L5" s="686">
        <f t="shared" si="3"/>
        <v>765</v>
      </c>
      <c r="M5" s="651">
        <v>1000</v>
      </c>
      <c r="N5" s="651"/>
      <c r="O5" s="666">
        <v>45569</v>
      </c>
      <c r="P5" s="651">
        <v>6730</v>
      </c>
      <c r="Q5" s="651">
        <v>6796</v>
      </c>
      <c r="R5" s="651">
        <f t="shared" si="4"/>
        <v>66</v>
      </c>
      <c r="S5" s="686">
        <f t="shared" si="5"/>
        <v>594</v>
      </c>
      <c r="T5" s="651">
        <v>1500</v>
      </c>
      <c r="U5" s="651"/>
      <c r="V5" s="666">
        <v>45539</v>
      </c>
      <c r="W5" s="651">
        <v>3645</v>
      </c>
      <c r="X5" s="651">
        <v>3723</v>
      </c>
      <c r="Y5" s="651">
        <f t="shared" si="6"/>
        <v>78</v>
      </c>
      <c r="Z5" s="686">
        <f t="shared" si="7"/>
        <v>702</v>
      </c>
      <c r="AA5" s="651">
        <v>350</v>
      </c>
      <c r="AC5">
        <v>702</v>
      </c>
      <c r="AG5" s="670">
        <v>459</v>
      </c>
      <c r="AH5">
        <v>500</v>
      </c>
    </row>
    <row r="6" spans="1:34" ht="23.25" x14ac:dyDescent="0.35">
      <c r="A6" s="666">
        <v>45631</v>
      </c>
      <c r="B6" s="651">
        <v>13100</v>
      </c>
      <c r="C6" s="651">
        <v>13165</v>
      </c>
      <c r="D6" s="651">
        <f t="shared" si="0"/>
        <v>65</v>
      </c>
      <c r="E6" s="686">
        <f t="shared" si="8"/>
        <v>546</v>
      </c>
      <c r="F6" s="651">
        <v>1000</v>
      </c>
      <c r="G6" s="651"/>
      <c r="H6" s="666">
        <v>45601</v>
      </c>
      <c r="I6" s="651">
        <v>10217</v>
      </c>
      <c r="J6" s="651">
        <v>10337</v>
      </c>
      <c r="K6" s="651">
        <f t="shared" si="1"/>
        <v>120</v>
      </c>
      <c r="L6" s="686">
        <f t="shared" si="3"/>
        <v>1080</v>
      </c>
      <c r="M6" s="651"/>
      <c r="N6" s="651"/>
      <c r="O6" s="666">
        <v>45570</v>
      </c>
      <c r="P6" s="651">
        <v>6813</v>
      </c>
      <c r="Q6" s="651">
        <v>6953</v>
      </c>
      <c r="R6" s="651">
        <f t="shared" si="4"/>
        <v>140</v>
      </c>
      <c r="S6" s="686">
        <f t="shared" si="5"/>
        <v>1260</v>
      </c>
      <c r="T6" s="651"/>
      <c r="U6" s="651"/>
      <c r="V6" s="666">
        <v>45540</v>
      </c>
      <c r="W6" s="651">
        <v>3755</v>
      </c>
      <c r="X6" s="651">
        <v>3894</v>
      </c>
      <c r="Y6" s="651">
        <f t="shared" si="6"/>
        <v>139</v>
      </c>
      <c r="Z6" s="686">
        <f t="shared" si="7"/>
        <v>1251</v>
      </c>
      <c r="AA6" s="651">
        <v>1500</v>
      </c>
      <c r="AC6">
        <v>350</v>
      </c>
      <c r="AG6" s="670">
        <v>702</v>
      </c>
      <c r="AH6">
        <v>350</v>
      </c>
    </row>
    <row r="7" spans="1:34" ht="23.25" x14ac:dyDescent="0.35">
      <c r="A7" s="666">
        <v>45632</v>
      </c>
      <c r="B7" s="651"/>
      <c r="C7" s="651"/>
      <c r="D7" s="651">
        <f t="shared" si="0"/>
        <v>0</v>
      </c>
      <c r="E7" s="686">
        <f t="shared" si="8"/>
        <v>0</v>
      </c>
      <c r="F7" s="651">
        <v>3000</v>
      </c>
      <c r="G7" s="651"/>
      <c r="H7" s="666">
        <v>45602</v>
      </c>
      <c r="I7" s="651">
        <v>10356</v>
      </c>
      <c r="J7" s="651">
        <v>10423</v>
      </c>
      <c r="K7" s="651">
        <f t="shared" si="1"/>
        <v>67</v>
      </c>
      <c r="L7" s="686">
        <f t="shared" si="3"/>
        <v>603</v>
      </c>
      <c r="M7" s="651">
        <v>1000</v>
      </c>
      <c r="N7" s="651"/>
      <c r="O7" s="666">
        <v>45571</v>
      </c>
      <c r="P7" s="651"/>
      <c r="Q7" s="651"/>
      <c r="R7" s="651">
        <f t="shared" si="4"/>
        <v>0</v>
      </c>
      <c r="S7" s="686">
        <f t="shared" si="5"/>
        <v>0</v>
      </c>
      <c r="T7" s="651"/>
      <c r="U7" s="651"/>
      <c r="V7" s="666">
        <v>45541</v>
      </c>
      <c r="W7" s="651">
        <v>3916</v>
      </c>
      <c r="X7" s="651">
        <v>3991</v>
      </c>
      <c r="Y7" s="651">
        <f t="shared" si="6"/>
        <v>75</v>
      </c>
      <c r="Z7" s="686">
        <f t="shared" si="7"/>
        <v>675</v>
      </c>
      <c r="AA7" s="651"/>
      <c r="AC7">
        <f>AC5-AC6</f>
        <v>352</v>
      </c>
      <c r="AG7" s="670">
        <v>1251</v>
      </c>
      <c r="AH7">
        <v>1500</v>
      </c>
    </row>
    <row r="8" spans="1:34" ht="23.25" x14ac:dyDescent="0.35">
      <c r="A8" s="666">
        <v>45633</v>
      </c>
      <c r="B8" s="651"/>
      <c r="C8" s="651"/>
      <c r="D8" s="651">
        <f>C8-B8</f>
        <v>0</v>
      </c>
      <c r="E8" s="686">
        <f t="shared" si="8"/>
        <v>0</v>
      </c>
      <c r="F8" s="651">
        <v>-650</v>
      </c>
      <c r="G8" s="651" t="s">
        <v>15142</v>
      </c>
      <c r="H8" s="666">
        <v>45603</v>
      </c>
      <c r="I8" s="651">
        <v>10443</v>
      </c>
      <c r="J8" s="651">
        <v>10555</v>
      </c>
      <c r="K8" s="651">
        <f>J8-I8</f>
        <v>112</v>
      </c>
      <c r="L8" s="686">
        <f>K8/30*270</f>
        <v>1008</v>
      </c>
      <c r="M8" s="651"/>
      <c r="N8" s="651"/>
      <c r="O8" s="666">
        <v>45572</v>
      </c>
      <c r="P8" s="651">
        <v>7002</v>
      </c>
      <c r="Q8" s="651">
        <v>7147</v>
      </c>
      <c r="R8" s="651">
        <f>Q8-P8</f>
        <v>145</v>
      </c>
      <c r="S8" s="686">
        <f>R8/30*270</f>
        <v>1305</v>
      </c>
      <c r="T8" s="651">
        <v>1000</v>
      </c>
      <c r="U8" s="651"/>
      <c r="V8" s="666">
        <v>45542</v>
      </c>
      <c r="W8" s="651">
        <v>4012</v>
      </c>
      <c r="X8" s="651">
        <v>4072</v>
      </c>
      <c r="Y8" s="651">
        <f>X8-W8</f>
        <v>60</v>
      </c>
      <c r="Z8" s="686">
        <f>Y8/30*270</f>
        <v>540</v>
      </c>
      <c r="AA8" s="651">
        <v>1000</v>
      </c>
      <c r="AC8">
        <v>41</v>
      </c>
      <c r="AG8" s="670">
        <v>676</v>
      </c>
      <c r="AH8">
        <f>SUM(AH4:AH7)</f>
        <v>3050</v>
      </c>
    </row>
    <row r="9" spans="1:34" ht="23.25" x14ac:dyDescent="0.35">
      <c r="A9" s="666">
        <v>45634</v>
      </c>
      <c r="B9" s="651"/>
      <c r="C9" s="651"/>
      <c r="D9" s="651">
        <f t="shared" ref="D9:D31" si="9">C9-B9</f>
        <v>0</v>
      </c>
      <c r="E9" s="686">
        <f t="shared" si="8"/>
        <v>0</v>
      </c>
      <c r="F9" s="651">
        <v>-274</v>
      </c>
      <c r="G9" s="651" t="s">
        <v>14871</v>
      </c>
      <c r="H9" s="666">
        <v>45604</v>
      </c>
      <c r="I9" s="651">
        <v>10614</v>
      </c>
      <c r="J9" s="651">
        <v>10667</v>
      </c>
      <c r="K9" s="651">
        <f t="shared" ref="K9:K31" si="10">J9-I9</f>
        <v>53</v>
      </c>
      <c r="L9" s="686">
        <f t="shared" ref="L9:L19" si="11">K9/30*270</f>
        <v>477</v>
      </c>
      <c r="M9" s="651"/>
      <c r="N9" s="651"/>
      <c r="O9" s="666">
        <v>45573</v>
      </c>
      <c r="P9" s="651">
        <v>7164</v>
      </c>
      <c r="Q9" s="651">
        <v>7228</v>
      </c>
      <c r="R9" s="651">
        <f t="shared" ref="R9:R32" si="12">Q9-P9</f>
        <v>64</v>
      </c>
      <c r="S9" s="686">
        <f t="shared" ref="S9:S19" si="13">R9/30*270</f>
        <v>576</v>
      </c>
      <c r="T9" s="651">
        <v>1000</v>
      </c>
      <c r="U9" s="651"/>
      <c r="V9" s="666">
        <v>45543</v>
      </c>
      <c r="W9" s="651"/>
      <c r="X9" s="651"/>
      <c r="Y9" s="651">
        <f t="shared" ref="Y9:Y31" si="14">X9-W9</f>
        <v>0</v>
      </c>
      <c r="Z9" s="686">
        <f t="shared" ref="Z9:Z19" si="15">Y9/30*270</f>
        <v>0</v>
      </c>
      <c r="AA9" s="651"/>
      <c r="AC9">
        <f>AC7-AC8</f>
        <v>311</v>
      </c>
      <c r="AG9" s="670">
        <f>SUM(AG4:AG8)</f>
        <v>3727</v>
      </c>
      <c r="AH9" s="277">
        <f>AG9-AH8</f>
        <v>677</v>
      </c>
    </row>
    <row r="10" spans="1:34" ht="23.25" x14ac:dyDescent="0.35">
      <c r="A10" s="666">
        <v>45635</v>
      </c>
      <c r="B10" s="651"/>
      <c r="C10" s="651"/>
      <c r="D10" s="651">
        <f t="shared" si="9"/>
        <v>0</v>
      </c>
      <c r="E10" s="686">
        <f t="shared" si="8"/>
        <v>0</v>
      </c>
      <c r="F10" s="651"/>
      <c r="G10" s="651"/>
      <c r="H10" s="666">
        <v>45605</v>
      </c>
      <c r="I10" s="651"/>
      <c r="J10" s="651"/>
      <c r="K10" s="651">
        <f t="shared" si="10"/>
        <v>0</v>
      </c>
      <c r="L10" s="686">
        <f t="shared" si="11"/>
        <v>0</v>
      </c>
      <c r="M10" s="651"/>
      <c r="N10" s="651"/>
      <c r="O10" s="666">
        <v>45574</v>
      </c>
      <c r="P10" s="651">
        <v>7260</v>
      </c>
      <c r="Q10" s="651">
        <v>7317</v>
      </c>
      <c r="R10" s="651">
        <f t="shared" si="12"/>
        <v>57</v>
      </c>
      <c r="S10" s="686">
        <f t="shared" si="13"/>
        <v>513</v>
      </c>
      <c r="T10" s="651"/>
      <c r="U10" s="651"/>
      <c r="V10" s="666">
        <v>45544</v>
      </c>
      <c r="W10" s="651">
        <v>4192</v>
      </c>
      <c r="X10" s="651">
        <v>4270</v>
      </c>
      <c r="Y10" s="651">
        <f t="shared" si="14"/>
        <v>78</v>
      </c>
      <c r="Z10" s="686">
        <f t="shared" si="15"/>
        <v>702</v>
      </c>
      <c r="AA10" s="651"/>
      <c r="AG10" s="670"/>
    </row>
    <row r="11" spans="1:34" ht="23.25" x14ac:dyDescent="0.35">
      <c r="A11" s="666">
        <v>45636</v>
      </c>
      <c r="B11" s="651"/>
      <c r="C11" s="651"/>
      <c r="D11" s="651">
        <f t="shared" si="9"/>
        <v>0</v>
      </c>
      <c r="E11" s="686">
        <f t="shared" si="8"/>
        <v>0</v>
      </c>
      <c r="F11" s="651"/>
      <c r="G11" s="651"/>
      <c r="H11" s="666">
        <v>45606</v>
      </c>
      <c r="I11" s="651"/>
      <c r="J11" s="651"/>
      <c r="K11" s="651">
        <f t="shared" si="10"/>
        <v>0</v>
      </c>
      <c r="L11" s="686">
        <f t="shared" si="11"/>
        <v>0</v>
      </c>
      <c r="M11" s="651"/>
      <c r="N11" s="651"/>
      <c r="O11" s="666">
        <v>45575</v>
      </c>
      <c r="P11" s="651">
        <v>7395</v>
      </c>
      <c r="Q11" s="651">
        <v>7503</v>
      </c>
      <c r="R11" s="651">
        <f t="shared" si="12"/>
        <v>108</v>
      </c>
      <c r="S11" s="686">
        <f t="shared" si="13"/>
        <v>972</v>
      </c>
      <c r="T11" s="651">
        <v>2400</v>
      </c>
      <c r="U11" s="651"/>
      <c r="V11" s="666">
        <v>45545</v>
      </c>
      <c r="W11" s="651">
        <v>4294</v>
      </c>
      <c r="X11" s="651">
        <v>4370</v>
      </c>
      <c r="Y11" s="651">
        <f t="shared" si="14"/>
        <v>76</v>
      </c>
      <c r="Z11" s="686">
        <f t="shared" si="15"/>
        <v>684</v>
      </c>
      <c r="AA11" s="651">
        <v>2000</v>
      </c>
      <c r="AG11" s="670"/>
    </row>
    <row r="12" spans="1:34" ht="23.25" x14ac:dyDescent="0.35">
      <c r="A12" s="666">
        <v>45637</v>
      </c>
      <c r="B12" s="651"/>
      <c r="C12" s="651"/>
      <c r="D12" s="651">
        <f t="shared" si="9"/>
        <v>0</v>
      </c>
      <c r="E12" s="686">
        <f t="shared" si="8"/>
        <v>0</v>
      </c>
      <c r="F12" s="651"/>
      <c r="G12" s="651"/>
      <c r="H12" s="666">
        <v>45607</v>
      </c>
      <c r="I12" s="651">
        <v>10793</v>
      </c>
      <c r="J12" s="651">
        <v>10887</v>
      </c>
      <c r="K12" s="651">
        <f t="shared" si="10"/>
        <v>94</v>
      </c>
      <c r="L12" s="686">
        <f t="shared" si="11"/>
        <v>846</v>
      </c>
      <c r="M12" s="651">
        <v>2000</v>
      </c>
      <c r="N12" s="651"/>
      <c r="O12" s="666">
        <v>45576</v>
      </c>
      <c r="P12" s="651">
        <v>7524</v>
      </c>
      <c r="Q12" s="651">
        <v>7629</v>
      </c>
      <c r="R12" s="651">
        <f t="shared" si="12"/>
        <v>105</v>
      </c>
      <c r="S12" s="686">
        <f t="shared" si="13"/>
        <v>945</v>
      </c>
      <c r="T12" s="651">
        <v>500</v>
      </c>
      <c r="U12" s="651" t="s">
        <v>14744</v>
      </c>
      <c r="V12" s="666">
        <v>45546</v>
      </c>
      <c r="W12" s="651"/>
      <c r="X12" s="651"/>
      <c r="Y12" s="651">
        <f t="shared" si="14"/>
        <v>0</v>
      </c>
      <c r="Z12" s="686">
        <f t="shared" si="15"/>
        <v>0</v>
      </c>
      <c r="AA12" s="651"/>
    </row>
    <row r="13" spans="1:34" ht="23.25" x14ac:dyDescent="0.35">
      <c r="A13" s="666">
        <v>45638</v>
      </c>
      <c r="B13" s="651"/>
      <c r="C13" s="651"/>
      <c r="D13" s="651">
        <f t="shared" si="9"/>
        <v>0</v>
      </c>
      <c r="E13" s="686">
        <f t="shared" si="8"/>
        <v>0</v>
      </c>
      <c r="F13" s="651">
        <v>1000</v>
      </c>
      <c r="G13" s="651"/>
      <c r="H13" s="666">
        <v>45608</v>
      </c>
      <c r="I13" s="651"/>
      <c r="J13" s="651"/>
      <c r="K13" s="651">
        <f t="shared" si="10"/>
        <v>0</v>
      </c>
      <c r="L13" s="686">
        <f t="shared" si="11"/>
        <v>0</v>
      </c>
      <c r="M13" s="651"/>
      <c r="N13" s="651"/>
      <c r="O13" s="666">
        <v>45577</v>
      </c>
      <c r="P13" s="651">
        <v>7673</v>
      </c>
      <c r="Q13" s="651">
        <v>7789</v>
      </c>
      <c r="R13" s="651">
        <f t="shared" si="12"/>
        <v>116</v>
      </c>
      <c r="S13" s="686">
        <f t="shared" si="13"/>
        <v>1044</v>
      </c>
      <c r="T13" s="651">
        <v>1000</v>
      </c>
      <c r="U13" s="651" t="s">
        <v>12217</v>
      </c>
      <c r="V13" s="666">
        <v>45547</v>
      </c>
      <c r="W13" s="651">
        <v>4439</v>
      </c>
      <c r="X13" s="651">
        <v>4524</v>
      </c>
      <c r="Y13" s="651">
        <f t="shared" si="14"/>
        <v>85</v>
      </c>
      <c r="Z13" s="686">
        <f t="shared" si="15"/>
        <v>765</v>
      </c>
      <c r="AA13" s="651">
        <v>2000</v>
      </c>
    </row>
    <row r="14" spans="1:34" ht="23.25" x14ac:dyDescent="0.35">
      <c r="A14" s="666">
        <v>45639</v>
      </c>
      <c r="B14" s="651"/>
      <c r="C14" s="651"/>
      <c r="D14" s="651">
        <f t="shared" si="9"/>
        <v>0</v>
      </c>
      <c r="E14" s="686">
        <f t="shared" si="8"/>
        <v>0</v>
      </c>
      <c r="F14" s="651"/>
      <c r="G14" s="651"/>
      <c r="H14" s="666">
        <v>45609</v>
      </c>
      <c r="I14" s="651">
        <v>10955</v>
      </c>
      <c r="J14" s="651">
        <v>11039</v>
      </c>
      <c r="K14" s="651">
        <f t="shared" si="10"/>
        <v>84</v>
      </c>
      <c r="L14" s="686">
        <f t="shared" si="11"/>
        <v>756</v>
      </c>
      <c r="M14" s="651">
        <v>1500</v>
      </c>
      <c r="N14" s="651"/>
      <c r="O14" s="666">
        <v>45578</v>
      </c>
      <c r="P14" s="689"/>
      <c r="Q14" s="689"/>
      <c r="R14" s="651">
        <f t="shared" si="12"/>
        <v>0</v>
      </c>
      <c r="S14" s="686">
        <f t="shared" si="13"/>
        <v>0</v>
      </c>
      <c r="T14" s="651"/>
      <c r="U14" s="651"/>
      <c r="V14" s="666">
        <v>45548</v>
      </c>
      <c r="W14" s="651">
        <v>4540</v>
      </c>
      <c r="X14" s="651">
        <v>4635</v>
      </c>
      <c r="Y14" s="651">
        <f t="shared" si="14"/>
        <v>95</v>
      </c>
      <c r="Z14" s="686">
        <f t="shared" si="15"/>
        <v>855</v>
      </c>
      <c r="AA14" s="651"/>
    </row>
    <row r="15" spans="1:34" ht="23.25" x14ac:dyDescent="0.35">
      <c r="A15" s="666">
        <v>45640</v>
      </c>
      <c r="B15" s="651"/>
      <c r="C15" s="651"/>
      <c r="D15" s="651">
        <f t="shared" si="9"/>
        <v>0</v>
      </c>
      <c r="E15" s="686">
        <f t="shared" si="8"/>
        <v>0</v>
      </c>
      <c r="F15" s="651"/>
      <c r="G15" s="651"/>
      <c r="H15" s="666">
        <v>45610</v>
      </c>
      <c r="I15" s="651">
        <v>11066</v>
      </c>
      <c r="J15" s="651">
        <v>11142</v>
      </c>
      <c r="K15" s="651">
        <f t="shared" si="10"/>
        <v>76</v>
      </c>
      <c r="L15" s="686">
        <f t="shared" si="11"/>
        <v>684</v>
      </c>
      <c r="M15" s="651">
        <v>1500</v>
      </c>
      <c r="N15" s="651"/>
      <c r="O15" s="666">
        <v>45579</v>
      </c>
      <c r="P15" s="651">
        <v>7921</v>
      </c>
      <c r="Q15" s="651">
        <v>7950</v>
      </c>
      <c r="R15" s="651">
        <f t="shared" si="12"/>
        <v>29</v>
      </c>
      <c r="S15" s="686">
        <f t="shared" si="13"/>
        <v>261</v>
      </c>
      <c r="T15" s="651"/>
      <c r="U15" s="651"/>
      <c r="V15" s="666">
        <v>45549</v>
      </c>
      <c r="W15" s="651">
        <v>4658</v>
      </c>
      <c r="X15" s="651">
        <v>4728</v>
      </c>
      <c r="Y15" s="651">
        <f t="shared" si="14"/>
        <v>70</v>
      </c>
      <c r="Z15" s="686">
        <f t="shared" si="15"/>
        <v>630</v>
      </c>
      <c r="AA15" s="651"/>
    </row>
    <row r="16" spans="1:34" ht="23.25" x14ac:dyDescent="0.35">
      <c r="A16" s="666">
        <v>45641</v>
      </c>
      <c r="B16" s="651"/>
      <c r="C16" s="651"/>
      <c r="D16" s="651">
        <f t="shared" si="9"/>
        <v>0</v>
      </c>
      <c r="E16" s="686">
        <f t="shared" si="8"/>
        <v>0</v>
      </c>
      <c r="F16" s="651"/>
      <c r="G16" s="651"/>
      <c r="H16" s="666">
        <v>45611</v>
      </c>
      <c r="I16" s="651">
        <v>11176</v>
      </c>
      <c r="J16" s="651">
        <v>11288</v>
      </c>
      <c r="K16" s="651">
        <f t="shared" si="10"/>
        <v>112</v>
      </c>
      <c r="L16" s="686">
        <f t="shared" si="11"/>
        <v>1008</v>
      </c>
      <c r="M16" s="651">
        <v>1000</v>
      </c>
      <c r="N16" s="651"/>
      <c r="O16" s="666">
        <v>45580</v>
      </c>
      <c r="P16" s="651">
        <v>8007</v>
      </c>
      <c r="Q16" s="651">
        <v>8069</v>
      </c>
      <c r="R16" s="651">
        <f t="shared" si="12"/>
        <v>62</v>
      </c>
      <c r="S16" s="686">
        <f t="shared" si="13"/>
        <v>558</v>
      </c>
      <c r="T16" s="651">
        <v>1500</v>
      </c>
      <c r="U16" s="651"/>
      <c r="V16" s="666">
        <v>45550</v>
      </c>
      <c r="W16" s="651"/>
      <c r="X16" s="651"/>
      <c r="Y16" s="651">
        <f t="shared" si="14"/>
        <v>0</v>
      </c>
      <c r="Z16" s="686">
        <f t="shared" si="15"/>
        <v>0</v>
      </c>
      <c r="AA16" s="651"/>
    </row>
    <row r="17" spans="1:29" ht="23.25" x14ac:dyDescent="0.35">
      <c r="A17" s="666">
        <v>45642</v>
      </c>
      <c r="B17" s="651"/>
      <c r="C17" s="651"/>
      <c r="D17" s="651">
        <f t="shared" si="9"/>
        <v>0</v>
      </c>
      <c r="E17" s="686">
        <f t="shared" si="8"/>
        <v>0</v>
      </c>
      <c r="F17" s="651"/>
      <c r="G17" s="651"/>
      <c r="H17" s="666">
        <v>45612</v>
      </c>
      <c r="I17" s="651">
        <v>11290</v>
      </c>
      <c r="J17" s="651">
        <v>11364</v>
      </c>
      <c r="K17" s="651">
        <f t="shared" si="10"/>
        <v>74</v>
      </c>
      <c r="L17" s="686">
        <f t="shared" si="11"/>
        <v>666</v>
      </c>
      <c r="M17" s="651">
        <v>1500</v>
      </c>
      <c r="N17" s="651"/>
      <c r="O17" s="666">
        <v>45581</v>
      </c>
      <c r="P17" s="651">
        <v>8089</v>
      </c>
      <c r="Q17" s="651">
        <v>8224</v>
      </c>
      <c r="R17" s="651">
        <f t="shared" si="12"/>
        <v>135</v>
      </c>
      <c r="S17" s="686">
        <f t="shared" si="13"/>
        <v>1215</v>
      </c>
      <c r="T17" s="651"/>
      <c r="U17" s="651"/>
      <c r="V17" s="666">
        <v>45551</v>
      </c>
      <c r="W17" s="651"/>
      <c r="X17" s="651"/>
      <c r="Y17" s="651">
        <f t="shared" si="14"/>
        <v>0</v>
      </c>
      <c r="Z17" s="686">
        <f t="shared" si="15"/>
        <v>0</v>
      </c>
      <c r="AA17" s="651"/>
    </row>
    <row r="18" spans="1:29" ht="23.25" x14ac:dyDescent="0.35">
      <c r="A18" s="666">
        <v>45643</v>
      </c>
      <c r="B18" s="651"/>
      <c r="C18" s="651"/>
      <c r="D18" s="651">
        <f t="shared" si="9"/>
        <v>0</v>
      </c>
      <c r="E18" s="686">
        <f t="shared" si="8"/>
        <v>0</v>
      </c>
      <c r="F18" s="651"/>
      <c r="G18" s="651"/>
      <c r="H18" s="666">
        <v>45613</v>
      </c>
      <c r="I18" s="651"/>
      <c r="J18" s="651"/>
      <c r="K18" s="651">
        <f t="shared" si="10"/>
        <v>0</v>
      </c>
      <c r="L18" s="686">
        <f t="shared" si="11"/>
        <v>0</v>
      </c>
      <c r="M18" s="651"/>
      <c r="N18" s="651"/>
      <c r="O18" s="666">
        <v>45582</v>
      </c>
      <c r="P18" s="651">
        <v>8260</v>
      </c>
      <c r="Q18" s="651">
        <v>8384</v>
      </c>
      <c r="R18" s="651">
        <f t="shared" si="12"/>
        <v>124</v>
      </c>
      <c r="S18" s="686">
        <f t="shared" si="13"/>
        <v>1116</v>
      </c>
      <c r="T18" s="651"/>
      <c r="U18" s="651"/>
      <c r="V18" s="666">
        <v>45552</v>
      </c>
      <c r="W18" s="651"/>
      <c r="X18" s="651"/>
      <c r="Y18" s="651">
        <f t="shared" si="14"/>
        <v>0</v>
      </c>
      <c r="Z18" s="686">
        <f t="shared" si="15"/>
        <v>0</v>
      </c>
      <c r="AA18" s="651"/>
    </row>
    <row r="19" spans="1:29" ht="23.25" x14ac:dyDescent="0.35">
      <c r="A19" s="666">
        <v>45644</v>
      </c>
      <c r="B19" s="651"/>
      <c r="C19" s="651"/>
      <c r="D19" s="651">
        <f t="shared" si="9"/>
        <v>0</v>
      </c>
      <c r="E19" s="686">
        <f t="shared" si="8"/>
        <v>0</v>
      </c>
      <c r="F19" s="651"/>
      <c r="G19" s="651"/>
      <c r="H19" s="666">
        <v>45614</v>
      </c>
      <c r="I19" s="651">
        <v>11376</v>
      </c>
      <c r="J19" s="651">
        <v>11464</v>
      </c>
      <c r="K19" s="651">
        <f t="shared" si="10"/>
        <v>88</v>
      </c>
      <c r="L19" s="686">
        <f t="shared" si="11"/>
        <v>792</v>
      </c>
      <c r="M19" s="651"/>
      <c r="N19" s="651"/>
      <c r="O19" s="666">
        <v>45583</v>
      </c>
      <c r="P19" s="651">
        <v>8460</v>
      </c>
      <c r="Q19" s="651">
        <v>8523</v>
      </c>
      <c r="R19" s="651">
        <f t="shared" si="12"/>
        <v>63</v>
      </c>
      <c r="S19" s="686">
        <f t="shared" si="13"/>
        <v>567</v>
      </c>
      <c r="T19" s="651">
        <v>1000</v>
      </c>
      <c r="U19" s="651"/>
      <c r="V19" s="666">
        <v>45553</v>
      </c>
      <c r="W19" s="651"/>
      <c r="X19" s="651"/>
      <c r="Y19" s="651">
        <f t="shared" si="14"/>
        <v>0</v>
      </c>
      <c r="Z19" s="686">
        <f t="shared" si="15"/>
        <v>0</v>
      </c>
      <c r="AA19" s="651"/>
    </row>
    <row r="20" spans="1:29" ht="23.25" x14ac:dyDescent="0.35">
      <c r="A20" s="666">
        <v>45645</v>
      </c>
      <c r="B20" s="651"/>
      <c r="C20" s="651"/>
      <c r="D20" s="651">
        <f t="shared" si="9"/>
        <v>0</v>
      </c>
      <c r="E20" s="686">
        <f t="shared" si="8"/>
        <v>0</v>
      </c>
      <c r="F20" s="651"/>
      <c r="G20" s="651"/>
      <c r="H20" s="666">
        <v>45615</v>
      </c>
      <c r="I20" s="651">
        <v>11493</v>
      </c>
      <c r="J20" s="651">
        <v>11590</v>
      </c>
      <c r="K20" s="651">
        <f t="shared" si="10"/>
        <v>97</v>
      </c>
      <c r="L20" s="686">
        <f>K20/30*250</f>
        <v>808.33333333333337</v>
      </c>
      <c r="M20" s="651">
        <v>1500</v>
      </c>
      <c r="N20" s="651"/>
      <c r="O20" s="666">
        <v>45584</v>
      </c>
      <c r="P20" s="689"/>
      <c r="Q20" s="689"/>
      <c r="R20" s="651">
        <f t="shared" si="12"/>
        <v>0</v>
      </c>
      <c r="S20" s="686">
        <f>R20/30*250</f>
        <v>0</v>
      </c>
      <c r="T20" s="651">
        <v>600</v>
      </c>
      <c r="U20" s="651"/>
      <c r="V20" s="666">
        <v>45554</v>
      </c>
      <c r="W20" s="651">
        <v>4937</v>
      </c>
      <c r="X20" s="651">
        <v>5020</v>
      </c>
      <c r="Y20" s="651">
        <f t="shared" si="14"/>
        <v>83</v>
      </c>
      <c r="Z20" s="686">
        <f>Y20/30*250</f>
        <v>691.66666666666663</v>
      </c>
      <c r="AA20" s="651">
        <v>2000</v>
      </c>
    </row>
    <row r="21" spans="1:29" ht="23.25" x14ac:dyDescent="0.35">
      <c r="A21" s="666">
        <v>45646</v>
      </c>
      <c r="B21" s="651"/>
      <c r="C21" s="651"/>
      <c r="D21" s="651">
        <f t="shared" si="9"/>
        <v>0</v>
      </c>
      <c r="E21" s="686">
        <f t="shared" si="8"/>
        <v>0</v>
      </c>
      <c r="F21" s="651"/>
      <c r="G21" s="651"/>
      <c r="H21" s="666">
        <v>45616</v>
      </c>
      <c r="I21" s="651">
        <v>11607</v>
      </c>
      <c r="J21" s="651">
        <v>11680</v>
      </c>
      <c r="K21" s="651">
        <f t="shared" si="10"/>
        <v>73</v>
      </c>
      <c r="L21" s="686">
        <f t="shared" ref="L21:L31" si="16">K21/30*250</f>
        <v>608.33333333333326</v>
      </c>
      <c r="M21" s="651"/>
      <c r="N21" s="651"/>
      <c r="O21" s="666">
        <v>45585</v>
      </c>
      <c r="P21" s="689"/>
      <c r="Q21" s="689"/>
      <c r="R21" s="651">
        <f t="shared" si="12"/>
        <v>0</v>
      </c>
      <c r="S21" s="686">
        <f t="shared" ref="S21:S32" si="17">R21/30*250</f>
        <v>0</v>
      </c>
      <c r="T21" s="651"/>
      <c r="U21" s="651"/>
      <c r="V21" s="666">
        <v>45555</v>
      </c>
      <c r="W21" s="651">
        <v>5051</v>
      </c>
      <c r="X21" s="651">
        <v>5138</v>
      </c>
      <c r="Y21" s="651">
        <f t="shared" si="14"/>
        <v>87</v>
      </c>
      <c r="Z21" s="686">
        <f t="shared" ref="Z21:Z31" si="18">Y21/30*250</f>
        <v>725</v>
      </c>
      <c r="AA21" s="651"/>
    </row>
    <row r="22" spans="1:29" ht="23.25" x14ac:dyDescent="0.35">
      <c r="A22" s="666">
        <v>45647</v>
      </c>
      <c r="B22" s="651"/>
      <c r="C22" s="651"/>
      <c r="D22" s="651">
        <f t="shared" si="9"/>
        <v>0</v>
      </c>
      <c r="E22" s="686">
        <f t="shared" si="8"/>
        <v>0</v>
      </c>
      <c r="F22" s="651"/>
      <c r="G22" s="651"/>
      <c r="H22" s="666">
        <v>45617</v>
      </c>
      <c r="I22" s="651">
        <v>11696</v>
      </c>
      <c r="J22" s="651">
        <v>11826</v>
      </c>
      <c r="K22" s="651">
        <f t="shared" si="10"/>
        <v>130</v>
      </c>
      <c r="L22" s="686">
        <f t="shared" si="16"/>
        <v>1083.3333333333333</v>
      </c>
      <c r="M22" s="651">
        <v>1000</v>
      </c>
      <c r="N22" s="651"/>
      <c r="O22" s="666">
        <v>45586</v>
      </c>
      <c r="P22" s="651">
        <v>8634</v>
      </c>
      <c r="Q22" s="651">
        <v>8716</v>
      </c>
      <c r="R22" s="651">
        <f t="shared" si="12"/>
        <v>82</v>
      </c>
      <c r="S22" s="686">
        <f t="shared" si="17"/>
        <v>683.33333333333337</v>
      </c>
      <c r="T22" s="651">
        <v>1500</v>
      </c>
      <c r="U22" s="651"/>
      <c r="V22" s="666">
        <v>45556</v>
      </c>
      <c r="W22" s="651">
        <v>5169</v>
      </c>
      <c r="X22" s="651">
        <v>5298</v>
      </c>
      <c r="Y22" s="651">
        <f t="shared" si="14"/>
        <v>129</v>
      </c>
      <c r="Z22" s="686">
        <f t="shared" si="18"/>
        <v>1075</v>
      </c>
      <c r="AA22" s="651">
        <v>900</v>
      </c>
    </row>
    <row r="23" spans="1:29" ht="23.25" x14ac:dyDescent="0.35">
      <c r="A23" s="666">
        <v>45648</v>
      </c>
      <c r="B23" s="651"/>
      <c r="C23" s="651"/>
      <c r="D23" s="651">
        <f t="shared" si="9"/>
        <v>0</v>
      </c>
      <c r="E23" s="686">
        <f t="shared" si="8"/>
        <v>0</v>
      </c>
      <c r="F23" s="651"/>
      <c r="G23" s="651"/>
      <c r="H23" s="666">
        <v>45618</v>
      </c>
      <c r="I23" s="651">
        <v>11857</v>
      </c>
      <c r="J23" s="651">
        <v>11978</v>
      </c>
      <c r="K23" s="651">
        <f t="shared" si="10"/>
        <v>121</v>
      </c>
      <c r="L23" s="686">
        <f t="shared" si="16"/>
        <v>1008.3333333333333</v>
      </c>
      <c r="M23" s="651">
        <v>1000</v>
      </c>
      <c r="N23" s="651"/>
      <c r="O23" s="666">
        <v>45587</v>
      </c>
      <c r="P23" s="651">
        <v>8734</v>
      </c>
      <c r="Q23" s="651">
        <v>8862</v>
      </c>
      <c r="R23" s="651">
        <f t="shared" si="12"/>
        <v>128</v>
      </c>
      <c r="S23" s="686">
        <f t="shared" si="17"/>
        <v>1066.6666666666667</v>
      </c>
      <c r="T23" s="651"/>
      <c r="U23" s="651"/>
      <c r="V23" s="666">
        <v>45557</v>
      </c>
      <c r="W23" s="651"/>
      <c r="X23" s="651"/>
      <c r="Y23" s="651">
        <f t="shared" si="14"/>
        <v>0</v>
      </c>
      <c r="Z23" s="686">
        <f t="shared" si="18"/>
        <v>0</v>
      </c>
      <c r="AA23" s="651">
        <v>450</v>
      </c>
    </row>
    <row r="24" spans="1:29" ht="23.25" x14ac:dyDescent="0.35">
      <c r="A24" s="666">
        <v>45649</v>
      </c>
      <c r="B24" s="651"/>
      <c r="C24" s="651"/>
      <c r="D24" s="651">
        <f t="shared" si="9"/>
        <v>0</v>
      </c>
      <c r="E24" s="686">
        <f t="shared" si="8"/>
        <v>0</v>
      </c>
      <c r="F24" s="651"/>
      <c r="G24" s="651"/>
      <c r="H24" s="666">
        <v>45619</v>
      </c>
      <c r="I24" s="651">
        <v>11999</v>
      </c>
      <c r="J24" s="651">
        <v>12054</v>
      </c>
      <c r="K24" s="651">
        <f t="shared" si="10"/>
        <v>55</v>
      </c>
      <c r="L24" s="686">
        <f t="shared" si="16"/>
        <v>458.33333333333331</v>
      </c>
      <c r="M24" s="651"/>
      <c r="N24" s="651"/>
      <c r="O24" s="666">
        <v>45588</v>
      </c>
      <c r="P24" s="651">
        <v>8883</v>
      </c>
      <c r="Q24" s="651">
        <v>8958</v>
      </c>
      <c r="R24" s="651">
        <f t="shared" si="12"/>
        <v>75</v>
      </c>
      <c r="S24" s="686">
        <f t="shared" si="17"/>
        <v>625</v>
      </c>
      <c r="T24" s="651"/>
      <c r="U24" s="651"/>
      <c r="V24" s="666">
        <v>45558</v>
      </c>
      <c r="W24" s="651">
        <v>5404</v>
      </c>
      <c r="X24" s="651">
        <v>5517</v>
      </c>
      <c r="Y24" s="651">
        <f t="shared" si="14"/>
        <v>113</v>
      </c>
      <c r="Z24" s="686">
        <f t="shared" si="18"/>
        <v>941.66666666666663</v>
      </c>
      <c r="AA24" s="651"/>
    </row>
    <row r="25" spans="1:29" ht="23.25" x14ac:dyDescent="0.35">
      <c r="A25" s="666">
        <v>45650</v>
      </c>
      <c r="B25" s="651"/>
      <c r="C25" s="651"/>
      <c r="D25" s="651">
        <f t="shared" si="9"/>
        <v>0</v>
      </c>
      <c r="E25" s="686">
        <f t="shared" si="8"/>
        <v>0</v>
      </c>
      <c r="F25" s="651"/>
      <c r="G25" s="651"/>
      <c r="H25" s="666">
        <v>45620</v>
      </c>
      <c r="I25" s="651"/>
      <c r="J25" s="651"/>
      <c r="K25" s="651">
        <f t="shared" si="10"/>
        <v>0</v>
      </c>
      <c r="L25" s="686">
        <f t="shared" si="16"/>
        <v>0</v>
      </c>
      <c r="M25" s="651"/>
      <c r="N25" s="651"/>
      <c r="O25" s="666">
        <v>45589</v>
      </c>
      <c r="P25" s="651">
        <v>8976</v>
      </c>
      <c r="Q25" s="651">
        <v>9040</v>
      </c>
      <c r="R25" s="651">
        <f t="shared" si="12"/>
        <v>64</v>
      </c>
      <c r="S25" s="686">
        <f t="shared" si="17"/>
        <v>533.33333333333337</v>
      </c>
      <c r="T25" s="651">
        <v>1000</v>
      </c>
      <c r="U25" s="651"/>
      <c r="V25" s="666">
        <v>45559</v>
      </c>
      <c r="W25" s="651">
        <v>5535</v>
      </c>
      <c r="X25" s="651">
        <v>5633</v>
      </c>
      <c r="Y25" s="651">
        <f t="shared" si="14"/>
        <v>98</v>
      </c>
      <c r="Z25" s="686">
        <f t="shared" si="18"/>
        <v>816.66666666666663</v>
      </c>
      <c r="AA25" s="651">
        <v>1500</v>
      </c>
      <c r="AC25">
        <v>5535</v>
      </c>
    </row>
    <row r="26" spans="1:29" ht="23.25" x14ac:dyDescent="0.35">
      <c r="A26" s="666">
        <v>45651</v>
      </c>
      <c r="B26" s="651"/>
      <c r="C26" s="651"/>
      <c r="D26" s="651">
        <f t="shared" si="9"/>
        <v>0</v>
      </c>
      <c r="E26" s="686">
        <f t="shared" si="8"/>
        <v>0</v>
      </c>
      <c r="F26" s="651"/>
      <c r="G26" s="651"/>
      <c r="H26" s="666">
        <v>45621</v>
      </c>
      <c r="I26" s="651">
        <v>12110</v>
      </c>
      <c r="J26" s="651">
        <v>12206</v>
      </c>
      <c r="K26" s="651">
        <f t="shared" si="10"/>
        <v>96</v>
      </c>
      <c r="L26" s="686">
        <f t="shared" si="16"/>
        <v>800</v>
      </c>
      <c r="M26" s="651"/>
      <c r="N26" s="651"/>
      <c r="O26" s="666">
        <v>45590</v>
      </c>
      <c r="P26" s="651">
        <v>9064</v>
      </c>
      <c r="Q26" s="651">
        <v>9175</v>
      </c>
      <c r="R26" s="651">
        <f t="shared" si="12"/>
        <v>111</v>
      </c>
      <c r="S26" s="686">
        <f t="shared" si="17"/>
        <v>925</v>
      </c>
      <c r="T26" s="651">
        <v>2000</v>
      </c>
      <c r="U26" s="651"/>
      <c r="V26" s="666">
        <v>45560</v>
      </c>
      <c r="W26" s="651">
        <v>5644</v>
      </c>
      <c r="X26" s="651">
        <v>5758</v>
      </c>
      <c r="Y26" s="651">
        <f t="shared" si="14"/>
        <v>114</v>
      </c>
      <c r="Z26" s="686">
        <f t="shared" si="18"/>
        <v>950</v>
      </c>
      <c r="AA26" s="651">
        <v>50</v>
      </c>
    </row>
    <row r="27" spans="1:29" ht="23.25" x14ac:dyDescent="0.35">
      <c r="A27" s="666">
        <v>45652</v>
      </c>
      <c r="B27" s="651"/>
      <c r="C27" s="651"/>
      <c r="D27" s="651">
        <f t="shared" si="9"/>
        <v>0</v>
      </c>
      <c r="E27" s="686">
        <f t="shared" si="8"/>
        <v>0</v>
      </c>
      <c r="F27" s="651"/>
      <c r="G27" s="651"/>
      <c r="H27" s="666">
        <v>45622</v>
      </c>
      <c r="I27" s="651">
        <v>12250</v>
      </c>
      <c r="J27" s="651">
        <v>12369</v>
      </c>
      <c r="K27" s="651">
        <f t="shared" si="10"/>
        <v>119</v>
      </c>
      <c r="L27" s="686">
        <f t="shared" si="16"/>
        <v>991.66666666666674</v>
      </c>
      <c r="M27" s="651">
        <v>2000</v>
      </c>
      <c r="N27" s="651"/>
      <c r="O27" s="666">
        <v>45591</v>
      </c>
      <c r="P27" s="651">
        <v>9194</v>
      </c>
      <c r="Q27" s="651">
        <v>9261</v>
      </c>
      <c r="R27" s="651">
        <f t="shared" si="12"/>
        <v>67</v>
      </c>
      <c r="S27" s="686">
        <f t="shared" si="17"/>
        <v>558.33333333333337</v>
      </c>
      <c r="T27" s="651"/>
      <c r="U27" s="651"/>
      <c r="V27" s="666">
        <v>45561</v>
      </c>
      <c r="W27" s="651">
        <v>5778</v>
      </c>
      <c r="X27" s="651">
        <v>5876</v>
      </c>
      <c r="Y27" s="651">
        <f t="shared" si="14"/>
        <v>98</v>
      </c>
      <c r="Z27" s="686">
        <f t="shared" si="18"/>
        <v>816.66666666666663</v>
      </c>
      <c r="AA27" s="651">
        <v>1000</v>
      </c>
    </row>
    <row r="28" spans="1:29" ht="23.25" x14ac:dyDescent="0.35">
      <c r="A28" s="666">
        <v>45653</v>
      </c>
      <c r="B28" s="651"/>
      <c r="C28" s="651"/>
      <c r="D28" s="651">
        <f t="shared" si="9"/>
        <v>0</v>
      </c>
      <c r="E28" s="686">
        <f t="shared" si="8"/>
        <v>0</v>
      </c>
      <c r="F28" s="651"/>
      <c r="G28" s="651"/>
      <c r="H28" s="666">
        <v>45623</v>
      </c>
      <c r="I28" s="651">
        <v>12388</v>
      </c>
      <c r="J28" s="651">
        <v>12479</v>
      </c>
      <c r="K28" s="651">
        <f t="shared" si="10"/>
        <v>91</v>
      </c>
      <c r="L28" s="686">
        <f t="shared" si="16"/>
        <v>758.33333333333326</v>
      </c>
      <c r="M28" s="651"/>
      <c r="N28" s="651"/>
      <c r="O28" s="666">
        <v>45592</v>
      </c>
      <c r="P28" s="651"/>
      <c r="Q28" s="651"/>
      <c r="R28" s="651">
        <f t="shared" si="12"/>
        <v>0</v>
      </c>
      <c r="S28" s="686">
        <f t="shared" si="17"/>
        <v>0</v>
      </c>
      <c r="T28" s="651"/>
      <c r="U28" s="651"/>
      <c r="V28" s="666">
        <v>45562</v>
      </c>
      <c r="W28" s="651">
        <v>5907</v>
      </c>
      <c r="X28" s="651">
        <v>5982</v>
      </c>
      <c r="Y28" s="651">
        <f t="shared" si="14"/>
        <v>75</v>
      </c>
      <c r="Z28" s="686">
        <f t="shared" si="18"/>
        <v>625</v>
      </c>
      <c r="AA28" s="651">
        <v>1200</v>
      </c>
    </row>
    <row r="29" spans="1:29" ht="23.25" x14ac:dyDescent="0.35">
      <c r="A29" s="666">
        <v>45654</v>
      </c>
      <c r="B29" s="651"/>
      <c r="C29" s="651"/>
      <c r="D29" s="651">
        <f t="shared" si="9"/>
        <v>0</v>
      </c>
      <c r="E29" s="686">
        <f t="shared" si="8"/>
        <v>0</v>
      </c>
      <c r="F29" s="651"/>
      <c r="G29" s="651"/>
      <c r="H29" s="666">
        <v>45624</v>
      </c>
      <c r="I29" s="651">
        <v>12501</v>
      </c>
      <c r="J29" s="651">
        <v>12579</v>
      </c>
      <c r="K29" s="651">
        <f t="shared" si="10"/>
        <v>78</v>
      </c>
      <c r="L29" s="686">
        <f t="shared" si="16"/>
        <v>650</v>
      </c>
      <c r="M29" s="651"/>
      <c r="N29" s="651"/>
      <c r="O29" s="666">
        <v>45593</v>
      </c>
      <c r="P29" s="651">
        <v>9332</v>
      </c>
      <c r="Q29" s="651">
        <v>9449</v>
      </c>
      <c r="R29" s="651">
        <f t="shared" si="12"/>
        <v>117</v>
      </c>
      <c r="S29" s="686">
        <f t="shared" si="17"/>
        <v>975</v>
      </c>
      <c r="T29" s="651">
        <v>2000</v>
      </c>
      <c r="U29" s="651"/>
      <c r="V29" s="666">
        <v>45563</v>
      </c>
      <c r="W29" s="651">
        <v>6055</v>
      </c>
      <c r="X29" s="651">
        <v>6091</v>
      </c>
      <c r="Y29" s="651">
        <f t="shared" si="14"/>
        <v>36</v>
      </c>
      <c r="Z29" s="686">
        <f t="shared" si="18"/>
        <v>300</v>
      </c>
      <c r="AA29" s="651"/>
    </row>
    <row r="30" spans="1:29" ht="23.25" x14ac:dyDescent="0.35">
      <c r="A30" s="666">
        <v>45655</v>
      </c>
      <c r="B30" s="651"/>
      <c r="C30" s="651"/>
      <c r="D30" s="651">
        <f t="shared" si="9"/>
        <v>0</v>
      </c>
      <c r="E30" s="686">
        <f t="shared" si="8"/>
        <v>0</v>
      </c>
      <c r="F30" s="651"/>
      <c r="G30" s="651"/>
      <c r="H30" s="666">
        <v>45625</v>
      </c>
      <c r="I30" s="651">
        <v>12592</v>
      </c>
      <c r="J30" s="651">
        <v>12691</v>
      </c>
      <c r="K30" s="651">
        <f t="shared" si="10"/>
        <v>99</v>
      </c>
      <c r="L30" s="686">
        <f t="shared" si="16"/>
        <v>825</v>
      </c>
      <c r="M30" s="651">
        <v>2000</v>
      </c>
      <c r="N30" s="651"/>
      <c r="O30" s="666">
        <v>45594</v>
      </c>
      <c r="P30" s="651">
        <v>9468</v>
      </c>
      <c r="Q30" s="651">
        <v>9572</v>
      </c>
      <c r="R30" s="651">
        <f t="shared" si="12"/>
        <v>104</v>
      </c>
      <c r="S30" s="686">
        <f t="shared" si="17"/>
        <v>866.66666666666674</v>
      </c>
      <c r="T30" s="651">
        <v>1500</v>
      </c>
      <c r="U30" s="651"/>
      <c r="V30" s="666">
        <v>45564</v>
      </c>
      <c r="W30" s="651"/>
      <c r="X30" s="651"/>
      <c r="Y30" s="651">
        <f t="shared" si="14"/>
        <v>0</v>
      </c>
      <c r="Z30" s="686">
        <f t="shared" si="18"/>
        <v>0</v>
      </c>
      <c r="AA30" s="651"/>
    </row>
    <row r="31" spans="1:29" ht="23.25" x14ac:dyDescent="0.35">
      <c r="A31" s="666">
        <v>45656</v>
      </c>
      <c r="B31" s="651"/>
      <c r="C31" s="651"/>
      <c r="D31" s="651">
        <f t="shared" si="9"/>
        <v>0</v>
      </c>
      <c r="E31" s="686">
        <f t="shared" si="8"/>
        <v>0</v>
      </c>
      <c r="F31" s="651"/>
      <c r="G31" s="651"/>
      <c r="H31" s="666">
        <v>45626</v>
      </c>
      <c r="I31" s="651">
        <v>12712</v>
      </c>
      <c r="J31" s="651">
        <v>12771</v>
      </c>
      <c r="K31" s="651">
        <f t="shared" si="10"/>
        <v>59</v>
      </c>
      <c r="L31" s="686">
        <f t="shared" si="16"/>
        <v>491.66666666666663</v>
      </c>
      <c r="M31" s="651"/>
      <c r="N31" s="651"/>
      <c r="O31" s="666">
        <v>45595</v>
      </c>
      <c r="P31" s="651">
        <v>9595</v>
      </c>
      <c r="Q31" s="651">
        <v>9662</v>
      </c>
      <c r="R31" s="651">
        <f t="shared" si="12"/>
        <v>67</v>
      </c>
      <c r="S31" s="686">
        <f t="shared" si="17"/>
        <v>558.33333333333337</v>
      </c>
      <c r="T31" s="651">
        <v>1000</v>
      </c>
      <c r="U31" s="651"/>
      <c r="V31" s="666">
        <v>45565</v>
      </c>
      <c r="W31" s="651">
        <v>6212</v>
      </c>
      <c r="X31" s="651">
        <v>6332</v>
      </c>
      <c r="Y31" s="651">
        <f t="shared" si="14"/>
        <v>120</v>
      </c>
      <c r="Z31" s="686">
        <f t="shared" si="18"/>
        <v>1000</v>
      </c>
      <c r="AA31" s="651">
        <v>2000</v>
      </c>
    </row>
    <row r="32" spans="1:29" ht="28.5" x14ac:dyDescent="0.45">
      <c r="A32" s="666">
        <v>45657</v>
      </c>
      <c r="B32" s="651"/>
      <c r="C32" s="651"/>
      <c r="D32" s="651"/>
      <c r="E32" s="686"/>
      <c r="F32" s="651"/>
      <c r="G32" s="651"/>
      <c r="H32" s="666"/>
      <c r="I32" s="651"/>
      <c r="J32" s="651"/>
      <c r="K32" s="651"/>
      <c r="L32" s="686"/>
      <c r="M32" s="651"/>
      <c r="N32" s="651"/>
      <c r="O32" s="666">
        <v>45596</v>
      </c>
      <c r="P32" s="651">
        <v>9720</v>
      </c>
      <c r="Q32" s="651">
        <v>9819</v>
      </c>
      <c r="R32" s="651">
        <f t="shared" si="12"/>
        <v>99</v>
      </c>
      <c r="S32" s="686">
        <f t="shared" si="17"/>
        <v>825</v>
      </c>
      <c r="T32" s="651">
        <v>1000</v>
      </c>
      <c r="U32" s="651"/>
      <c r="V32" s="666"/>
      <c r="W32" s="651"/>
      <c r="X32" s="651"/>
      <c r="Y32" s="671">
        <f>SUM(Y3:Y31)</f>
        <v>1831</v>
      </c>
      <c r="Z32" s="673">
        <f>SUM(Z3:Z31)</f>
        <v>15843.666666666664</v>
      </c>
      <c r="AA32" s="673">
        <f>SUM(AA3:AA31)</f>
        <v>17150</v>
      </c>
    </row>
    <row r="33" spans="1:27" ht="28.5" x14ac:dyDescent="0.45">
      <c r="A33" s="666"/>
      <c r="B33" s="651"/>
      <c r="C33" s="651"/>
      <c r="D33" s="671">
        <f>SUM(D2:D32)</f>
        <v>268</v>
      </c>
      <c r="E33" s="673">
        <f>SUM(E2:E32)</f>
        <v>2251.1999999999998</v>
      </c>
      <c r="F33" s="673">
        <f>SUM(F2:F32)</f>
        <v>6251</v>
      </c>
      <c r="G33" s="673"/>
      <c r="H33" s="666"/>
      <c r="I33" s="651"/>
      <c r="J33" s="651"/>
      <c r="K33" s="671">
        <f>SUM(K2:K32)</f>
        <v>2144</v>
      </c>
      <c r="L33" s="673">
        <f>SUM(L2:L32)</f>
        <v>18545.466666666671</v>
      </c>
      <c r="M33" s="673">
        <f>SUM(M2:M32)</f>
        <v>18720</v>
      </c>
      <c r="N33" s="673"/>
      <c r="O33" s="666"/>
      <c r="P33" s="651"/>
      <c r="Q33" s="651"/>
      <c r="R33" s="671">
        <f>SUM(R2:R32)</f>
        <v>2418</v>
      </c>
      <c r="S33" s="673">
        <f>SUM(S2:S32)</f>
        <v>21080.066666666666</v>
      </c>
      <c r="T33" s="673">
        <f>SUM(T2:T32)</f>
        <v>22800</v>
      </c>
      <c r="U33" s="673"/>
    </row>
    <row r="34" spans="1:27" ht="23.25" x14ac:dyDescent="0.35">
      <c r="AA34" s="672">
        <f>AA32-Z32</f>
        <v>1306.3333333333358</v>
      </c>
    </row>
    <row r="35" spans="1:27" ht="23.25" x14ac:dyDescent="0.35">
      <c r="F35" s="672">
        <f>F33-E33</f>
        <v>3999.8</v>
      </c>
      <c r="G35" s="672"/>
      <c r="M35" s="672">
        <f>M33-L33</f>
        <v>174.53333333332921</v>
      </c>
      <c r="N35" s="672"/>
      <c r="T35" s="672">
        <f>T33-S33</f>
        <v>1719.9333333333343</v>
      </c>
      <c r="U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7" t="s">
        <v>11426</v>
      </c>
      <c r="B1" s="757"/>
      <c r="C1" s="757"/>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6"/>
      <c r="G4" s="716"/>
      <c r="H4" s="640"/>
    </row>
    <row r="5" spans="1:8" s="354" customFormat="1" x14ac:dyDescent="0.25">
      <c r="A5" s="440">
        <v>45405</v>
      </c>
      <c r="B5" s="307" t="s">
        <v>13616</v>
      </c>
      <c r="C5" s="308">
        <v>800000</v>
      </c>
      <c r="E5" s="639"/>
      <c r="F5" s="716"/>
      <c r="G5" s="716"/>
      <c r="H5" s="640"/>
    </row>
    <row r="6" spans="1:8" s="354" customFormat="1" x14ac:dyDescent="0.25">
      <c r="A6" s="440">
        <v>45405</v>
      </c>
      <c r="B6" s="307" t="s">
        <v>13617</v>
      </c>
      <c r="C6" s="308">
        <v>463000</v>
      </c>
      <c r="E6" s="639"/>
      <c r="F6" s="716"/>
      <c r="G6" s="716"/>
      <c r="H6" s="640"/>
    </row>
    <row r="7" spans="1:8" s="354" customFormat="1" x14ac:dyDescent="0.25">
      <c r="A7" s="440">
        <v>45405</v>
      </c>
      <c r="B7" s="307" t="s">
        <v>13616</v>
      </c>
      <c r="C7" s="308">
        <v>537000</v>
      </c>
      <c r="E7" s="639"/>
      <c r="F7" s="716"/>
      <c r="G7" s="716"/>
      <c r="H7" s="640"/>
    </row>
    <row r="8" spans="1:8" s="354" customFormat="1" x14ac:dyDescent="0.25">
      <c r="A8" s="440">
        <v>45406</v>
      </c>
      <c r="B8" s="307" t="s">
        <v>13620</v>
      </c>
      <c r="C8" s="308">
        <v>800000</v>
      </c>
      <c r="E8" s="639"/>
      <c r="F8" s="716"/>
      <c r="G8" s="716"/>
      <c r="H8" s="640"/>
    </row>
    <row r="9" spans="1:8" s="354" customFormat="1" x14ac:dyDescent="0.25">
      <c r="A9" s="440">
        <v>45406</v>
      </c>
      <c r="B9" s="307" t="s">
        <v>13620</v>
      </c>
      <c r="C9" s="308">
        <v>700000</v>
      </c>
      <c r="E9" s="639"/>
      <c r="F9" s="716"/>
      <c r="G9" s="716"/>
      <c r="H9" s="640"/>
    </row>
    <row r="10" spans="1:8" s="354" customFormat="1" x14ac:dyDescent="0.25">
      <c r="A10" s="440">
        <v>45411</v>
      </c>
      <c r="B10" s="307" t="s">
        <v>13616</v>
      </c>
      <c r="C10" s="308">
        <v>300000</v>
      </c>
      <c r="E10" s="639"/>
      <c r="F10" s="716"/>
      <c r="G10" s="716"/>
      <c r="H10" s="640"/>
    </row>
    <row r="11" spans="1:8" s="354" customFormat="1" x14ac:dyDescent="0.25">
      <c r="A11" s="440">
        <v>45408</v>
      </c>
      <c r="B11" s="307" t="s">
        <v>13621</v>
      </c>
      <c r="C11" s="304">
        <v>250000</v>
      </c>
      <c r="E11" s="639"/>
      <c r="F11" s="716"/>
      <c r="G11" s="716"/>
      <c r="H11" s="640"/>
    </row>
    <row r="12" spans="1:8" s="354" customFormat="1" ht="15.75" x14ac:dyDescent="0.25">
      <c r="A12" s="440">
        <v>45406</v>
      </c>
      <c r="B12" s="307" t="s">
        <v>13619</v>
      </c>
      <c r="C12" s="304">
        <v>355000</v>
      </c>
      <c r="E12" s="717"/>
      <c r="F12" s="717"/>
      <c r="G12" s="717"/>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61" t="s">
        <v>15107</v>
      </c>
      <c r="B1" s="761"/>
      <c r="C1" s="761"/>
      <c r="D1" s="761"/>
      <c r="E1" s="761"/>
      <c r="F1" s="761"/>
      <c r="G1" s="761"/>
      <c r="H1" s="761"/>
      <c r="I1" s="761"/>
      <c r="J1" s="761"/>
      <c r="K1" s="761"/>
      <c r="L1" s="761"/>
      <c r="M1" s="761"/>
      <c r="N1" s="761"/>
      <c r="O1" s="761"/>
    </row>
    <row r="2" spans="1:15" ht="22.9" customHeight="1" x14ac:dyDescent="0.25">
      <c r="A2" s="760" t="s">
        <v>15105</v>
      </c>
      <c r="B2" s="760" t="s">
        <v>9551</v>
      </c>
      <c r="C2" s="760"/>
      <c r="D2" s="760" t="s">
        <v>354</v>
      </c>
      <c r="E2" s="760"/>
      <c r="F2" s="760" t="s">
        <v>11159</v>
      </c>
      <c r="G2" s="760"/>
      <c r="H2" s="760" t="s">
        <v>53</v>
      </c>
      <c r="I2" s="760"/>
      <c r="J2" s="760" t="s">
        <v>9552</v>
      </c>
      <c r="K2" s="760"/>
      <c r="L2" s="760" t="s">
        <v>14130</v>
      </c>
      <c r="M2" s="760"/>
      <c r="N2" s="760" t="s">
        <v>15106</v>
      </c>
      <c r="O2" s="760"/>
    </row>
    <row r="3" spans="1:15" ht="22.9" customHeight="1" x14ac:dyDescent="0.25">
      <c r="A3" s="760"/>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58" t="s">
        <v>15108</v>
      </c>
      <c r="C4" s="759"/>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58" t="s">
        <v>15108</v>
      </c>
      <c r="C11" s="759"/>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58" t="s">
        <v>15108</v>
      </c>
      <c r="C18" s="759"/>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58" t="s">
        <v>15108</v>
      </c>
      <c r="C25" s="759"/>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58" t="s">
        <v>15108</v>
      </c>
      <c r="C32" s="759"/>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7" t="s">
        <v>7053</v>
      </c>
      <c r="B1" s="767"/>
      <c r="C1" s="30" t="s">
        <v>7054</v>
      </c>
      <c r="D1" s="3"/>
      <c r="E1" s="3"/>
      <c r="F1" s="3"/>
      <c r="G1" s="279" t="s">
        <v>7047</v>
      </c>
      <c r="H1" s="31">
        <f ca="1">TODAY()</f>
        <v>45640</v>
      </c>
    </row>
    <row r="2" spans="1:10" ht="21" x14ac:dyDescent="0.3">
      <c r="A2" s="768" t="s">
        <v>4329</v>
      </c>
      <c r="B2" s="769"/>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62" t="s">
        <v>6975</v>
      </c>
      <c r="F4" s="762"/>
      <c r="G4" s="762"/>
      <c r="H4" s="763"/>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5.75" x14ac:dyDescent="0.25">
      <c r="A219" s="259"/>
      <c r="B219" s="284"/>
      <c r="C219" s="19"/>
      <c r="D219" s="34"/>
      <c r="E219" s="13">
        <v>45616</v>
      </c>
      <c r="F219" s="270" t="s">
        <v>15033</v>
      </c>
      <c r="G219" s="261" t="s">
        <v>15035</v>
      </c>
      <c r="H219" s="8">
        <v>912000</v>
      </c>
      <c r="J219" s="322"/>
    </row>
    <row r="220" spans="1:12" s="18" customFormat="1" ht="15.75" x14ac:dyDescent="0.25">
      <c r="A220" s="259"/>
      <c r="B220" s="284"/>
      <c r="C220" s="19"/>
      <c r="D220" s="34"/>
      <c r="E220" s="13">
        <v>45616</v>
      </c>
      <c r="F220" s="270" t="s">
        <v>15034</v>
      </c>
      <c r="G220" s="261" t="s">
        <v>15035</v>
      </c>
      <c r="H220" s="8">
        <v>1100000</v>
      </c>
      <c r="J220" s="322"/>
    </row>
    <row r="221" spans="1:12" s="18" customFormat="1" ht="18.75" x14ac:dyDescent="0.3">
      <c r="A221" s="280" t="s">
        <v>7001</v>
      </c>
      <c r="B221" s="281"/>
      <c r="C221" s="26">
        <f>SUM(C6:C139)</f>
        <v>20858744</v>
      </c>
      <c r="D221" s="34"/>
      <c r="E221" s="764" t="s">
        <v>7001</v>
      </c>
      <c r="F221" s="765"/>
      <c r="G221" s="766"/>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88"/>
  <sheetViews>
    <sheetView workbookViewId="0">
      <pane ySplit="2" topLeftCell="A762" activePane="bottomLeft" state="frozen"/>
      <selection pane="bottomLeft" activeCell="H783" sqref="H78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7" t="s">
        <v>7053</v>
      </c>
      <c r="B1" s="767"/>
      <c r="C1" s="30" t="s">
        <v>7054</v>
      </c>
      <c r="D1" s="3"/>
      <c r="E1" s="3"/>
      <c r="F1" s="3"/>
      <c r="G1" s="279" t="s">
        <v>7047</v>
      </c>
      <c r="H1" s="31">
        <f ca="1">TODAY()</f>
        <v>45640</v>
      </c>
    </row>
    <row r="2" spans="1:8" ht="21" x14ac:dyDescent="0.25">
      <c r="A2" s="768" t="s">
        <v>861</v>
      </c>
      <c r="B2" s="769"/>
      <c r="C2" s="28">
        <v>3551000</v>
      </c>
      <c r="D2" s="3"/>
      <c r="E2" s="3"/>
      <c r="F2" s="3"/>
      <c r="G2" s="27" t="s">
        <v>861</v>
      </c>
      <c r="H2" s="288">
        <f>C2+C783-H783</f>
        <v>46867258.75120002</v>
      </c>
    </row>
    <row r="3" spans="1:8" ht="8.25" customHeight="1" thickBot="1" x14ac:dyDescent="0.3">
      <c r="B3" s="3"/>
      <c r="C3" s="3"/>
      <c r="D3" s="3"/>
      <c r="E3" s="3"/>
      <c r="F3" s="3"/>
      <c r="G3" s="3"/>
      <c r="H3" s="3"/>
    </row>
    <row r="4" spans="1:8" ht="26.25" x14ac:dyDescent="0.4">
      <c r="A4" s="772" t="s">
        <v>5057</v>
      </c>
      <c r="B4" s="762"/>
      <c r="C4" s="762"/>
      <c r="D4" s="20"/>
      <c r="E4" s="762" t="s">
        <v>6975</v>
      </c>
      <c r="F4" s="762"/>
      <c r="G4" s="762"/>
      <c r="H4" s="76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47347258.75120002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14944</v>
      </c>
      <c r="C675" s="19">
        <v>766836</v>
      </c>
      <c r="D675" s="34"/>
      <c r="E675" s="13">
        <v>45418</v>
      </c>
      <c r="F675" s="352">
        <v>1973738893</v>
      </c>
      <c r="G675" s="261" t="s">
        <v>13654</v>
      </c>
      <c r="H675" s="8">
        <v>88649</v>
      </c>
      <c r="J675" s="322"/>
    </row>
    <row r="676" spans="1:10" s="18" customFormat="1" ht="15.75" x14ac:dyDescent="0.25">
      <c r="A676" s="13">
        <v>45611</v>
      </c>
      <c r="B676" s="260" t="s">
        <v>15123</v>
      </c>
      <c r="C676" s="19">
        <v>1947260</v>
      </c>
      <c r="D676" s="34"/>
      <c r="E676" s="13">
        <v>45420</v>
      </c>
      <c r="F676" s="352">
        <v>1973738894</v>
      </c>
      <c r="G676" s="261" t="s">
        <v>9179</v>
      </c>
      <c r="H676" s="8">
        <v>250000</v>
      </c>
      <c r="J676" s="322"/>
    </row>
    <row r="677" spans="1:10" s="18" customFormat="1" ht="15.75" x14ac:dyDescent="0.25">
      <c r="A677" s="13">
        <v>45616</v>
      </c>
      <c r="B677" s="260" t="s">
        <v>15081</v>
      </c>
      <c r="C677" s="19">
        <v>1494840</v>
      </c>
      <c r="D677" s="34"/>
      <c r="E677" s="13">
        <v>45432</v>
      </c>
      <c r="F677" s="352">
        <v>1973738895</v>
      </c>
      <c r="G677" s="261" t="s">
        <v>13757</v>
      </c>
      <c r="H677" s="8">
        <v>2500000</v>
      </c>
      <c r="J677" s="322"/>
    </row>
    <row r="678" spans="1:10" s="18" customFormat="1" ht="15.75" x14ac:dyDescent="0.25">
      <c r="A678" s="13">
        <v>45616</v>
      </c>
      <c r="B678" s="260" t="s">
        <v>15082</v>
      </c>
      <c r="C678" s="19">
        <v>2102201</v>
      </c>
      <c r="D678" s="34"/>
      <c r="E678" s="13">
        <v>45432</v>
      </c>
      <c r="F678" s="352">
        <v>1973738896</v>
      </c>
      <c r="G678" s="261" t="s">
        <v>13757</v>
      </c>
      <c r="H678" s="8">
        <v>2500000</v>
      </c>
      <c r="J678" s="322"/>
    </row>
    <row r="679" spans="1:10" s="18" customFormat="1" ht="15.75" x14ac:dyDescent="0.25">
      <c r="A679" s="13">
        <v>45617</v>
      </c>
      <c r="B679" s="260" t="s">
        <v>15048</v>
      </c>
      <c r="C679" s="19">
        <v>280434</v>
      </c>
      <c r="D679" s="34"/>
      <c r="E679" s="13">
        <v>45432</v>
      </c>
      <c r="F679" s="352">
        <v>1973738897</v>
      </c>
      <c r="G679" s="261" t="s">
        <v>13757</v>
      </c>
      <c r="H679" s="8">
        <v>3000000</v>
      </c>
      <c r="J679" s="322"/>
    </row>
    <row r="680" spans="1:10" s="18" customFormat="1" ht="15.75" x14ac:dyDescent="0.25">
      <c r="A680" s="13">
        <v>45633</v>
      </c>
      <c r="B680" s="260" t="s">
        <v>15167</v>
      </c>
      <c r="C680" s="19">
        <v>401676</v>
      </c>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15164</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14971</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15026</v>
      </c>
      <c r="H765" s="8">
        <v>40000</v>
      </c>
      <c r="J765" s="322"/>
    </row>
    <row r="766" spans="1:10" s="18" customFormat="1" ht="15.75" x14ac:dyDescent="0.25">
      <c r="A766" s="259"/>
      <c r="B766" s="260"/>
      <c r="C766" s="19"/>
      <c r="D766" s="34"/>
      <c r="E766" s="13">
        <v>45616</v>
      </c>
      <c r="F766" s="352">
        <v>2007570390</v>
      </c>
      <c r="G766" s="261" t="s">
        <v>15040</v>
      </c>
      <c r="H766" s="8">
        <v>103425</v>
      </c>
      <c r="J766" s="322"/>
    </row>
    <row r="767" spans="1:10" s="18" customFormat="1" ht="15.75" x14ac:dyDescent="0.25">
      <c r="A767" s="259"/>
      <c r="B767" s="260"/>
      <c r="C767" s="19"/>
      <c r="D767" s="34"/>
      <c r="E767" s="13">
        <v>45622</v>
      </c>
      <c r="F767" s="352">
        <v>2007570391</v>
      </c>
      <c r="G767" s="261" t="s">
        <v>14521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15162</v>
      </c>
      <c r="H770" s="8">
        <v>123270</v>
      </c>
      <c r="J770" s="322"/>
    </row>
    <row r="771" spans="1:10" s="18" customFormat="1" ht="15.75" x14ac:dyDescent="0.25">
      <c r="A771" s="259"/>
      <c r="B771" s="260"/>
      <c r="C771" s="19"/>
      <c r="D771" s="34"/>
      <c r="E771" s="13">
        <v>45628</v>
      </c>
      <c r="F771" s="352">
        <v>2007570395</v>
      </c>
      <c r="G771" s="261" t="s">
        <v>14639</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15164</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15163</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262"/>
      <c r="F781" s="352">
        <v>2007570405</v>
      </c>
      <c r="G781" s="261"/>
      <c r="H781" s="8"/>
      <c r="J781" s="322"/>
    </row>
    <row r="782" spans="1:10" s="18" customFormat="1" ht="15.75" x14ac:dyDescent="0.25">
      <c r="A782" s="259"/>
      <c r="B782" s="260"/>
      <c r="C782" s="19"/>
      <c r="D782" s="34"/>
      <c r="E782" s="262"/>
      <c r="F782" s="352">
        <v>2007570406</v>
      </c>
      <c r="G782" s="261"/>
      <c r="H782" s="8"/>
      <c r="J782" s="322"/>
    </row>
    <row r="783" spans="1:10" s="18" customFormat="1" ht="18.75" x14ac:dyDescent="0.3">
      <c r="A783" s="770" t="s">
        <v>7001</v>
      </c>
      <c r="B783" s="771"/>
      <c r="C783" s="26">
        <f>SUM(C6:C757)</f>
        <v>242701622.75120002</v>
      </c>
      <c r="D783" s="34"/>
      <c r="E783" s="764" t="s">
        <v>7001</v>
      </c>
      <c r="F783" s="765"/>
      <c r="G783" s="766"/>
      <c r="H783" s="26">
        <f>SUM(H6:H780)</f>
        <v>199385364</v>
      </c>
      <c r="J783" s="18">
        <v>1500000</v>
      </c>
    </row>
    <row r="784" spans="1:10" s="18" customFormat="1" ht="15.75" x14ac:dyDescent="0.25">
      <c r="A784"/>
      <c r="B784" s="2"/>
      <c r="C784" s="2"/>
      <c r="D784" s="34"/>
      <c r="E784" s="2"/>
      <c r="F784" s="2"/>
      <c r="G784" s="2"/>
      <c r="H784" s="2"/>
      <c r="J784" s="322">
        <f>J783+J421</f>
        <v>48847258.75120002</v>
      </c>
    </row>
    <row r="785" spans="1:8" s="18" customFormat="1" ht="15.75" x14ac:dyDescent="0.25">
      <c r="A785"/>
      <c r="B785" s="2"/>
      <c r="C785" s="2"/>
      <c r="D785" s="34"/>
      <c r="E785" s="2"/>
      <c r="F785" s="2"/>
      <c r="G785" s="2"/>
      <c r="H785" s="2"/>
    </row>
    <row r="786" spans="1:8" s="18" customFormat="1" ht="15.75" x14ac:dyDescent="0.25">
      <c r="A786"/>
      <c r="B786" s="2"/>
      <c r="C786" s="2"/>
      <c r="D786" s="34"/>
      <c r="E786" s="2"/>
      <c r="F786" s="2"/>
      <c r="G786" s="2"/>
      <c r="H786" s="2"/>
    </row>
    <row r="787" spans="1:8" s="18" customFormat="1" ht="15.75" x14ac:dyDescent="0.25">
      <c r="A787"/>
      <c r="B787" s="2"/>
      <c r="C787" s="2"/>
      <c r="D787" s="34"/>
      <c r="E787" s="2"/>
      <c r="F787" s="2"/>
      <c r="G787" s="2"/>
      <c r="H787" s="2"/>
    </row>
    <row r="788" spans="1:8" s="18" customFormat="1" ht="15.75" x14ac:dyDescent="0.25">
      <c r="A788"/>
      <c r="B788" s="2"/>
      <c r="C788" s="2"/>
      <c r="D788" s="25"/>
      <c r="E788" s="2"/>
      <c r="F788" s="2"/>
      <c r="G788" s="2"/>
      <c r="H788" s="2"/>
    </row>
  </sheetData>
  <mergeCells count="6">
    <mergeCell ref="A783:B783"/>
    <mergeCell ref="A4:C4"/>
    <mergeCell ref="E4:H4"/>
    <mergeCell ref="E783:G783"/>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67" t="s">
        <v>7053</v>
      </c>
      <c r="B1" s="767"/>
      <c r="C1" s="30" t="s">
        <v>8284</v>
      </c>
      <c r="D1" s="3"/>
      <c r="E1" s="3"/>
      <c r="F1" s="3"/>
      <c r="G1" s="279" t="s">
        <v>7047</v>
      </c>
      <c r="H1" s="31">
        <f ca="1">TODAY()</f>
        <v>45640</v>
      </c>
      <c r="J1" s="387" t="s">
        <v>15079</v>
      </c>
      <c r="K1" s="775" t="s">
        <v>15080</v>
      </c>
      <c r="L1" s="775"/>
      <c r="M1" s="775"/>
      <c r="N1" s="775"/>
      <c r="O1" s="775"/>
    </row>
    <row r="2" spans="1:15" ht="21" x14ac:dyDescent="0.3">
      <c r="A2" s="768" t="s">
        <v>15074</v>
      </c>
      <c r="B2" s="769"/>
      <c r="C2" s="28">
        <f>C6</f>
        <v>10000</v>
      </c>
      <c r="D2" s="3"/>
      <c r="E2" s="3"/>
      <c r="F2" s="3"/>
      <c r="G2" s="27" t="s">
        <v>15074</v>
      </c>
      <c r="H2" s="278">
        <f>C15-H15</f>
        <v>4019600</v>
      </c>
      <c r="J2" s="387" t="s">
        <v>15076</v>
      </c>
      <c r="K2" s="773" t="s">
        <v>15077</v>
      </c>
      <c r="L2" s="774"/>
    </row>
    <row r="3" spans="1:15" ht="8.25" customHeight="1" thickBot="1" x14ac:dyDescent="0.3">
      <c r="B3" s="3"/>
      <c r="C3" s="3"/>
      <c r="D3" s="3"/>
      <c r="E3" s="3"/>
      <c r="F3" s="3"/>
      <c r="G3" s="3"/>
      <c r="H3" s="3"/>
    </row>
    <row r="4" spans="1:15" ht="26.25" x14ac:dyDescent="0.4">
      <c r="A4" s="282" t="s">
        <v>5057</v>
      </c>
      <c r="B4" s="283"/>
      <c r="C4" s="283"/>
      <c r="D4" s="20"/>
      <c r="E4" s="762" t="s">
        <v>6975</v>
      </c>
      <c r="F4" s="762"/>
      <c r="G4" s="762"/>
      <c r="H4" s="763"/>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14814</v>
      </c>
      <c r="C6" s="14">
        <v>10000</v>
      </c>
      <c r="D6" s="22"/>
      <c r="E6" s="13">
        <v>45587</v>
      </c>
      <c r="F6" s="301"/>
      <c r="G6" s="16"/>
      <c r="H6" s="17"/>
    </row>
    <row r="7" spans="1:15" s="18" customFormat="1" ht="15.75" x14ac:dyDescent="0.25">
      <c r="A7" s="13">
        <v>45587</v>
      </c>
      <c r="B7" s="16" t="s">
        <v>14812</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64" t="s">
        <v>7001</v>
      </c>
      <c r="F15" s="765"/>
      <c r="G15" s="766"/>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67" t="s">
        <v>7053</v>
      </c>
      <c r="B1" s="767"/>
      <c r="C1" s="30" t="s">
        <v>8284</v>
      </c>
      <c r="D1" s="3"/>
      <c r="E1" s="3"/>
      <c r="F1" s="3"/>
      <c r="G1" s="279" t="s">
        <v>7047</v>
      </c>
      <c r="H1" s="31">
        <f ca="1">TODAY()</f>
        <v>45640</v>
      </c>
    </row>
    <row r="2" spans="1:12" ht="21" x14ac:dyDescent="0.3">
      <c r="A2" s="768" t="s">
        <v>15075</v>
      </c>
      <c r="B2" s="769"/>
      <c r="C2" s="28">
        <f>C6</f>
        <v>369216</v>
      </c>
      <c r="D2" s="3"/>
      <c r="E2" s="3"/>
      <c r="F2" s="3"/>
      <c r="G2" s="27" t="s">
        <v>15075</v>
      </c>
      <c r="H2" s="278">
        <f>C15-H15</f>
        <v>2117343.9380000001</v>
      </c>
      <c r="J2" s="387" t="s">
        <v>15076</v>
      </c>
      <c r="K2" s="773" t="s">
        <v>15078</v>
      </c>
      <c r="L2" s="774"/>
    </row>
    <row r="3" spans="1:12" ht="8.25" customHeight="1" thickBot="1" x14ac:dyDescent="0.3">
      <c r="B3" s="3"/>
      <c r="C3" s="3"/>
      <c r="D3" s="3"/>
      <c r="E3" s="3"/>
      <c r="F3" s="3"/>
      <c r="G3" s="3"/>
      <c r="H3" s="3"/>
    </row>
    <row r="4" spans="1:12" ht="26.25" x14ac:dyDescent="0.4">
      <c r="A4" s="282" t="s">
        <v>5057</v>
      </c>
      <c r="B4" s="283"/>
      <c r="C4" s="283"/>
      <c r="D4" s="20"/>
      <c r="E4" s="762" t="s">
        <v>6975</v>
      </c>
      <c r="F4" s="762"/>
      <c r="G4" s="762"/>
      <c r="H4" s="763"/>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15050</v>
      </c>
      <c r="C6" s="14">
        <v>369216</v>
      </c>
      <c r="D6" s="22"/>
      <c r="E6" s="13">
        <v>45587</v>
      </c>
      <c r="F6" s="301"/>
      <c r="G6" s="16"/>
      <c r="H6" s="17"/>
    </row>
    <row r="7" spans="1:12" s="18" customFormat="1" ht="31.5" x14ac:dyDescent="0.25">
      <c r="A7" s="13"/>
      <c r="B7" s="16" t="s">
        <v>15050</v>
      </c>
      <c r="C7" s="14">
        <v>498813.93800000002</v>
      </c>
      <c r="D7" s="23"/>
      <c r="E7" s="13"/>
      <c r="F7" s="301"/>
      <c r="G7" s="16"/>
      <c r="H7" s="8"/>
    </row>
    <row r="8" spans="1:12" s="18" customFormat="1" ht="15.75" x14ac:dyDescent="0.25">
      <c r="A8" s="13"/>
      <c r="B8" s="17" t="s">
        <v>15050</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64" t="s">
        <v>7001</v>
      </c>
      <c r="F15" s="765"/>
      <c r="G15" s="766"/>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7" t="s">
        <v>7053</v>
      </c>
      <c r="B1" s="767"/>
      <c r="C1" s="30" t="s">
        <v>8284</v>
      </c>
      <c r="D1" s="3"/>
      <c r="E1" s="3"/>
      <c r="F1" s="3"/>
      <c r="G1" s="279" t="s">
        <v>7047</v>
      </c>
      <c r="H1" s="31">
        <f ca="1">TODAY()</f>
        <v>45640</v>
      </c>
    </row>
    <row r="2" spans="1:10" ht="21" x14ac:dyDescent="0.3">
      <c r="A2" s="768" t="s">
        <v>861</v>
      </c>
      <c r="B2" s="76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62" t="s">
        <v>6975</v>
      </c>
      <c r="F4" s="762"/>
      <c r="G4" s="762"/>
      <c r="H4" s="76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64" t="s">
        <v>7001</v>
      </c>
      <c r="F15" s="765"/>
      <c r="G15" s="76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08" t="s">
        <v>2</v>
      </c>
      <c r="B2" s="809"/>
      <c r="C2" s="809"/>
      <c r="D2" s="809"/>
      <c r="E2" s="81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98" t="s">
        <v>148</v>
      </c>
      <c r="C44" s="79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98" t="s">
        <v>339</v>
      </c>
      <c r="C169" s="799"/>
      <c r="D169" s="71"/>
      <c r="E169" s="72">
        <v>200000</v>
      </c>
      <c r="F169" s="43" t="e">
        <f t="shared" si="2"/>
        <v>#N/A</v>
      </c>
      <c r="G169" s="65"/>
    </row>
    <row r="170" spans="1:7" x14ac:dyDescent="0.3">
      <c r="A170" s="70">
        <v>42577</v>
      </c>
      <c r="B170" s="798" t="s">
        <v>237</v>
      </c>
      <c r="C170" s="79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98" t="s">
        <v>271</v>
      </c>
      <c r="C214" s="79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98" t="s">
        <v>271</v>
      </c>
      <c r="C280" s="79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7"/>
      <c r="J309" s="757"/>
      <c r="K309" s="757"/>
    </row>
    <row r="310" spans="1:11" x14ac:dyDescent="0.3">
      <c r="A310" s="79">
        <v>42593</v>
      </c>
      <c r="B310" s="5" t="s">
        <v>120</v>
      </c>
      <c r="C310" s="5" t="s">
        <v>377</v>
      </c>
      <c r="D310" s="43">
        <v>1000</v>
      </c>
      <c r="E310" s="43"/>
      <c r="F310" s="43" t="e">
        <f t="shared" si="4"/>
        <v>#N/A</v>
      </c>
      <c r="G310" s="43"/>
      <c r="I310" s="805"/>
      <c r="J310" s="806"/>
      <c r="K310" s="5"/>
    </row>
    <row r="311" spans="1:11" x14ac:dyDescent="0.3">
      <c r="A311" s="79">
        <v>42593</v>
      </c>
      <c r="B311" s="5" t="s">
        <v>53</v>
      </c>
      <c r="C311" s="5" t="s">
        <v>376</v>
      </c>
      <c r="D311" s="43">
        <v>2030</v>
      </c>
      <c r="E311" s="43"/>
      <c r="F311" s="43" t="e">
        <f t="shared" si="4"/>
        <v>#N/A</v>
      </c>
      <c r="G311" s="43"/>
      <c r="I311" s="805"/>
      <c r="J311" s="806"/>
      <c r="K311" s="43"/>
    </row>
    <row r="312" spans="1:11" ht="37.5" x14ac:dyDescent="0.3">
      <c r="A312" s="79">
        <v>42593</v>
      </c>
      <c r="B312" s="5" t="s">
        <v>120</v>
      </c>
      <c r="C312" s="92" t="s">
        <v>365</v>
      </c>
      <c r="D312" s="43">
        <v>1500</v>
      </c>
      <c r="E312" s="43"/>
      <c r="F312" s="43" t="e">
        <f t="shared" si="4"/>
        <v>#N/A</v>
      </c>
      <c r="G312" s="43"/>
      <c r="I312" s="807"/>
      <c r="J312" s="807"/>
      <c r="K312" s="43"/>
    </row>
    <row r="313" spans="1:11" x14ac:dyDescent="0.3">
      <c r="A313" s="79">
        <v>42593</v>
      </c>
      <c r="B313" s="5" t="s">
        <v>25</v>
      </c>
      <c r="C313" s="5" t="s">
        <v>366</v>
      </c>
      <c r="D313" s="43">
        <v>120</v>
      </c>
      <c r="E313" s="43"/>
      <c r="F313" s="43" t="e">
        <f t="shared" si="4"/>
        <v>#N/A</v>
      </c>
      <c r="G313" s="43"/>
      <c r="I313" s="807"/>
      <c r="J313" s="80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07"/>
      <c r="J319" s="80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98" t="s">
        <v>413</v>
      </c>
      <c r="C359" s="79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98" t="s">
        <v>448</v>
      </c>
      <c r="C386" s="79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98" t="s">
        <v>457</v>
      </c>
      <c r="C407" s="79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98" t="s">
        <v>464</v>
      </c>
      <c r="C431" s="79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98" t="s">
        <v>498</v>
      </c>
      <c r="C444" s="79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98" t="s">
        <v>503</v>
      </c>
      <c r="C476" s="79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98" t="s">
        <v>522</v>
      </c>
      <c r="C503" s="79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98" t="s">
        <v>503</v>
      </c>
      <c r="C509" s="79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98" t="s">
        <v>535</v>
      </c>
      <c r="C519" s="79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98" t="s">
        <v>545</v>
      </c>
      <c r="C539" s="79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98" t="s">
        <v>559</v>
      </c>
      <c r="C552" s="79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98" t="s">
        <v>570</v>
      </c>
      <c r="C566" s="79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98" t="s">
        <v>657</v>
      </c>
      <c r="C588" s="79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98" t="s">
        <v>597</v>
      </c>
      <c r="C602" s="79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98" t="s">
        <v>592</v>
      </c>
      <c r="C607" s="79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98" t="s">
        <v>630</v>
      </c>
      <c r="C662" s="79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98" t="s">
        <v>663</v>
      </c>
      <c r="C710" s="79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98" t="s">
        <v>687</v>
      </c>
      <c r="C727" s="79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98" t="s">
        <v>688</v>
      </c>
      <c r="C748" s="79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98" t="s">
        <v>724</v>
      </c>
      <c r="C760" s="79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98" t="s">
        <v>723</v>
      </c>
      <c r="C786" s="79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98" t="s">
        <v>752</v>
      </c>
      <c r="C818" s="79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98" t="s">
        <v>751</v>
      </c>
      <c r="C844" s="79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98" t="s">
        <v>755</v>
      </c>
      <c r="C851" s="79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98" t="s">
        <v>778</v>
      </c>
      <c r="C860" s="79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98" t="s">
        <v>779</v>
      </c>
      <c r="C880" s="79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98" t="s">
        <v>779</v>
      </c>
      <c r="C892" s="79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98" t="s">
        <v>788</v>
      </c>
      <c r="C912" s="79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98" t="s">
        <v>818</v>
      </c>
      <c r="C942" s="79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98" t="s">
        <v>820</v>
      </c>
      <c r="C944" s="79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98" t="s">
        <v>841</v>
      </c>
      <c r="C957" s="79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98" t="s">
        <v>830</v>
      </c>
      <c r="C964" s="79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98" t="s">
        <v>838</v>
      </c>
      <c r="C975" s="79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98" t="s">
        <v>841</v>
      </c>
      <c r="C984" s="79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98" t="s">
        <v>997</v>
      </c>
      <c r="C1001" s="79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98" t="s">
        <v>841</v>
      </c>
      <c r="C1009" s="799"/>
      <c r="D1009" s="71"/>
      <c r="E1009" s="72">
        <v>25000</v>
      </c>
      <c r="F1009" s="43" t="e">
        <f t="shared" si="15"/>
        <v>#N/A</v>
      </c>
      <c r="G1009" s="43"/>
      <c r="I1009" s="113"/>
    </row>
    <row r="1010" spans="1:10" x14ac:dyDescent="0.3">
      <c r="A1010" s="79">
        <v>42692</v>
      </c>
      <c r="B1010" s="798" t="s">
        <v>841</v>
      </c>
      <c r="C1010" s="79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98" t="s">
        <v>882</v>
      </c>
      <c r="C1021" s="79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98" t="s">
        <v>895</v>
      </c>
      <c r="C1060" s="79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98" t="s">
        <v>919</v>
      </c>
      <c r="C1075" s="79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98" t="s">
        <v>918</v>
      </c>
      <c r="C1090" s="79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98" t="s">
        <v>935</v>
      </c>
      <c r="C1121" s="799"/>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98" t="s">
        <v>950</v>
      </c>
      <c r="C1131" s="79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98" t="s">
        <v>968</v>
      </c>
      <c r="C1158" s="79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98" t="s">
        <v>967</v>
      </c>
      <c r="C1169" s="79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98" t="s">
        <v>998</v>
      </c>
      <c r="C1195" s="79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98" t="s">
        <v>1021</v>
      </c>
      <c r="C1210" s="79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98" t="s">
        <v>1013</v>
      </c>
      <c r="C1218" s="79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98" t="s">
        <v>1139</v>
      </c>
      <c r="C1229" s="79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98" t="s">
        <v>1025</v>
      </c>
      <c r="C1234" s="79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98" t="s">
        <v>1025</v>
      </c>
      <c r="C1258" s="79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98" t="s">
        <v>1025</v>
      </c>
      <c r="C1273" s="79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98" t="s">
        <v>1025</v>
      </c>
      <c r="C1285" s="79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98" t="s">
        <v>1025</v>
      </c>
      <c r="C1297" s="79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98" t="s">
        <v>1025</v>
      </c>
      <c r="C1312" s="79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98" t="s">
        <v>1097</v>
      </c>
      <c r="C1321" s="79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98" t="s">
        <v>1098</v>
      </c>
      <c r="C1345" s="79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98" t="s">
        <v>1119</v>
      </c>
      <c r="C1366" s="79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98" t="s">
        <v>1127</v>
      </c>
      <c r="C1379" s="79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98" t="s">
        <v>1127</v>
      </c>
      <c r="C1389" s="79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98" t="s">
        <v>1143</v>
      </c>
      <c r="C1404" s="79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98" t="s">
        <v>1150</v>
      </c>
      <c r="C1414" s="79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98" t="s">
        <v>1179</v>
      </c>
      <c r="C1432" s="79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98" t="s">
        <v>1180</v>
      </c>
      <c r="C1453" s="79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03" t="s">
        <v>1194</v>
      </c>
      <c r="C1463" s="80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98" t="s">
        <v>1188</v>
      </c>
      <c r="C1467" s="79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98" t="s">
        <v>1188</v>
      </c>
      <c r="C1483" s="79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98" t="s">
        <v>1188</v>
      </c>
      <c r="C1492" s="79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98" t="s">
        <v>1188</v>
      </c>
      <c r="C1500" s="79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03" t="s">
        <v>1215</v>
      </c>
      <c r="C1510" s="80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98" t="s">
        <v>1188</v>
      </c>
      <c r="C1519" s="79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98" t="s">
        <v>1188</v>
      </c>
      <c r="C1534" s="79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98" t="s">
        <v>1188</v>
      </c>
      <c r="C1551" s="79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98" t="s">
        <v>1188</v>
      </c>
      <c r="C1570" s="79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98" t="s">
        <v>1188</v>
      </c>
      <c r="C1584" s="79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98" t="s">
        <v>1285</v>
      </c>
      <c r="C1598" s="79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98" t="s">
        <v>1289</v>
      </c>
      <c r="C1612" s="79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98" t="s">
        <v>1295</v>
      </c>
      <c r="C1618" s="79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98" t="s">
        <v>1295</v>
      </c>
      <c r="C1630" s="799"/>
      <c r="D1630" s="71"/>
      <c r="E1630" s="72">
        <v>25000</v>
      </c>
      <c r="F1630" s="43" t="e">
        <f t="shared" si="25"/>
        <v>#N/A</v>
      </c>
      <c r="G1630" s="43"/>
    </row>
    <row r="1631" spans="1:7" x14ac:dyDescent="0.3">
      <c r="A1631" s="79">
        <v>42783</v>
      </c>
      <c r="B1631" s="798" t="s">
        <v>1295</v>
      </c>
      <c r="C1631" s="79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98" t="s">
        <v>1295</v>
      </c>
      <c r="C1642" s="79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98" t="s">
        <v>1310</v>
      </c>
      <c r="C1650" s="79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98" t="s">
        <v>1295</v>
      </c>
      <c r="C1666" s="79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98" t="s">
        <v>1295</v>
      </c>
      <c r="C1675" s="79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98" t="s">
        <v>1295</v>
      </c>
      <c r="C1683" s="79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98" t="s">
        <v>1295</v>
      </c>
      <c r="C1695" s="79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98" t="s">
        <v>1295</v>
      </c>
      <c r="C1708" s="79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98" t="s">
        <v>1295</v>
      </c>
      <c r="C1718" s="79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98" t="s">
        <v>1295</v>
      </c>
      <c r="C1742" s="79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98" t="s">
        <v>1295</v>
      </c>
      <c r="C1746" s="79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98" t="s">
        <v>1295</v>
      </c>
      <c r="C1756" s="79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98" t="s">
        <v>1295</v>
      </c>
      <c r="C1766" s="79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98" t="s">
        <v>1295</v>
      </c>
      <c r="C1777" s="799"/>
      <c r="D1777" s="71"/>
      <c r="E1777" s="72">
        <v>50000</v>
      </c>
      <c r="F1777" s="43" t="e">
        <f t="shared" si="27"/>
        <v>#N/A</v>
      </c>
      <c r="G1777" s="43"/>
    </row>
    <row r="1778" spans="1:7" x14ac:dyDescent="0.3">
      <c r="A1778" s="45">
        <v>42802</v>
      </c>
      <c r="B1778" s="798" t="s">
        <v>1295</v>
      </c>
      <c r="C1778" s="79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98" t="s">
        <v>1295</v>
      </c>
      <c r="C1798" s="79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98" t="s">
        <v>1422</v>
      </c>
      <c r="C1807" s="79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98" t="s">
        <v>1295</v>
      </c>
      <c r="C1827" s="79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98" t="s">
        <v>1441</v>
      </c>
      <c r="C1836" s="79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98" t="s">
        <v>1446</v>
      </c>
      <c r="C1842" s="79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98" t="s">
        <v>1481</v>
      </c>
      <c r="C1871" s="79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98" t="s">
        <v>1482</v>
      </c>
      <c r="C1882" s="79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98" t="s">
        <v>1483</v>
      </c>
      <c r="C1891" s="79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98" t="s">
        <v>1484</v>
      </c>
      <c r="C1904" s="79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98" t="s">
        <v>1487</v>
      </c>
      <c r="C1912" s="79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98" t="s">
        <v>1500</v>
      </c>
      <c r="C1924" s="79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98" t="s">
        <v>1511</v>
      </c>
      <c r="C1932" s="79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98" t="s">
        <v>1516</v>
      </c>
      <c r="C1944" s="79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98" t="s">
        <v>1521</v>
      </c>
      <c r="C1953" s="79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98" t="s">
        <v>1534</v>
      </c>
      <c r="C1962" s="79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98" t="s">
        <v>1484</v>
      </c>
      <c r="C1965" s="79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98" t="s">
        <v>1536</v>
      </c>
      <c r="C1974" s="79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98" t="s">
        <v>1565</v>
      </c>
      <c r="C2005" s="79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98" t="s">
        <v>1565</v>
      </c>
      <c r="C2016" s="79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98" t="s">
        <v>1588</v>
      </c>
      <c r="C2019" s="79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98" t="s">
        <v>1577</v>
      </c>
      <c r="C2025" s="79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98" t="s">
        <v>1597</v>
      </c>
      <c r="C2043" s="79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98" t="s">
        <v>1601</v>
      </c>
      <c r="C2048" s="79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98" t="s">
        <v>1605</v>
      </c>
      <c r="C2053" s="79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98" t="s">
        <v>1597</v>
      </c>
      <c r="C2069" s="79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98" t="s">
        <v>1623</v>
      </c>
      <c r="C2084" s="79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98" t="s">
        <v>1640</v>
      </c>
      <c r="C2111" s="79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98" t="s">
        <v>1651</v>
      </c>
      <c r="C2120" s="79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98" t="s">
        <v>1670</v>
      </c>
      <c r="C2141" s="79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98" t="s">
        <v>1678</v>
      </c>
      <c r="C2155" s="79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98" t="s">
        <v>1696</v>
      </c>
      <c r="C2172" s="79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98" t="s">
        <v>1706</v>
      </c>
      <c r="C2192" s="79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98" t="s">
        <v>1696</v>
      </c>
      <c r="C2200" s="79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98" t="s">
        <v>1696</v>
      </c>
      <c r="C2220" s="79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98" t="s">
        <v>1696</v>
      </c>
      <c r="C2232" s="79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98" t="s">
        <v>1767</v>
      </c>
      <c r="C2286" s="79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98" t="s">
        <v>1818</v>
      </c>
      <c r="C2307" s="79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98" t="s">
        <v>1817</v>
      </c>
      <c r="C2322" s="79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98" t="s">
        <v>1800</v>
      </c>
      <c r="C2331" s="79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98" t="s">
        <v>1696</v>
      </c>
      <c r="C2361" s="79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98" t="s">
        <v>1696</v>
      </c>
      <c r="C2377" s="79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98" t="s">
        <v>1851</v>
      </c>
      <c r="C2396" s="79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98" t="s">
        <v>1851</v>
      </c>
      <c r="C2408" s="799"/>
      <c r="D2408" s="71"/>
      <c r="E2408" s="72">
        <v>50000</v>
      </c>
      <c r="F2408" s="43" t="e">
        <f t="shared" si="37"/>
        <v>#N/A</v>
      </c>
      <c r="G2408" s="43"/>
    </row>
    <row r="2409" spans="1:7" x14ac:dyDescent="0.3">
      <c r="A2409" s="45">
        <v>42886</v>
      </c>
      <c r="B2409" s="798" t="s">
        <v>1859</v>
      </c>
      <c r="C2409" s="79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98" t="s">
        <v>1851</v>
      </c>
      <c r="C2422" s="79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98" t="s">
        <v>1877</v>
      </c>
      <c r="C2426" s="79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98" t="s">
        <v>1899</v>
      </c>
      <c r="C2451" s="799"/>
      <c r="D2451" s="71"/>
      <c r="E2451" s="72">
        <v>27500</v>
      </c>
      <c r="F2451" s="43" t="e">
        <f t="shared" si="38"/>
        <v>#N/A</v>
      </c>
      <c r="G2451" s="65"/>
      <c r="H2451" s="102"/>
      <c r="I2451" s="102"/>
      <c r="J2451" s="102"/>
    </row>
    <row r="2452" spans="1:10" x14ac:dyDescent="0.3">
      <c r="A2452" s="45">
        <v>42892</v>
      </c>
      <c r="B2452" s="798" t="s">
        <v>1900</v>
      </c>
      <c r="C2452" s="79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93" t="s">
        <v>1859</v>
      </c>
      <c r="C2475" s="79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93" t="s">
        <v>1926</v>
      </c>
      <c r="C2495" s="79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02" t="s">
        <v>1961</v>
      </c>
      <c r="C2527" s="80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98" t="s">
        <v>1966</v>
      </c>
      <c r="C2560" s="79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03" t="s">
        <v>1979</v>
      </c>
      <c r="C2570" s="804"/>
      <c r="D2570" s="71"/>
      <c r="E2570" s="72">
        <v>14968</v>
      </c>
      <c r="F2570" s="43" t="e">
        <f t="shared" si="40"/>
        <v>#N/A</v>
      </c>
      <c r="G2570" s="43"/>
    </row>
    <row r="2571" spans="1:7" ht="24.75" customHeight="1" x14ac:dyDescent="0.3">
      <c r="A2571" s="45">
        <v>42908</v>
      </c>
      <c r="B2571" s="798" t="s">
        <v>1981</v>
      </c>
      <c r="C2571" s="79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98" t="s">
        <v>1998</v>
      </c>
      <c r="C2583" s="79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98" t="s">
        <v>1981</v>
      </c>
      <c r="C2593" s="79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01" t="s">
        <v>2015</v>
      </c>
      <c r="C2611" s="801"/>
      <c r="D2611" s="148"/>
      <c r="E2611" s="149">
        <v>200000</v>
      </c>
      <c r="F2611" s="77">
        <v>200000</v>
      </c>
      <c r="G2611" s="298"/>
    </row>
    <row r="2612" spans="1:9" x14ac:dyDescent="0.3">
      <c r="A2612" s="45">
        <v>42920</v>
      </c>
      <c r="B2612" s="793" t="s">
        <v>2016</v>
      </c>
      <c r="C2612" s="79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93" t="s">
        <v>94</v>
      </c>
      <c r="C2671" s="79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93" t="s">
        <v>2085</v>
      </c>
      <c r="C2703" s="79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93" t="s">
        <v>2101</v>
      </c>
      <c r="C2716" s="793"/>
      <c r="D2716" s="71"/>
      <c r="E2716" s="72">
        <v>8000</v>
      </c>
      <c r="F2716" s="43">
        <f t="shared" si="42"/>
        <v>13751</v>
      </c>
      <c r="G2716" s="43"/>
    </row>
    <row r="2717" spans="1:7" x14ac:dyDescent="0.3">
      <c r="A2717" s="45">
        <v>42933</v>
      </c>
      <c r="B2717" s="793" t="s">
        <v>2085</v>
      </c>
      <c r="C2717" s="79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93" t="s">
        <v>2085</v>
      </c>
      <c r="C2733" s="79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93" t="s">
        <v>2118</v>
      </c>
      <c r="C2747" s="79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93" t="s">
        <v>2123</v>
      </c>
      <c r="C2751" s="79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93" t="s">
        <v>2085</v>
      </c>
      <c r="C2768" s="79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93" t="s">
        <v>2085</v>
      </c>
      <c r="C2779" s="79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93" t="s">
        <v>2085</v>
      </c>
      <c r="C2798" s="79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93" t="s">
        <v>2162</v>
      </c>
      <c r="C2810" s="79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93" t="s">
        <v>2178</v>
      </c>
      <c r="C2827" s="79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93" t="s">
        <v>2192</v>
      </c>
      <c r="C2837" s="79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93" t="s">
        <v>2192</v>
      </c>
      <c r="C2855" s="79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93" t="s">
        <v>2216</v>
      </c>
      <c r="C2875" s="79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93" t="s">
        <v>2267</v>
      </c>
      <c r="C2879" s="79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93" t="s">
        <v>2192</v>
      </c>
      <c r="C2883" s="79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93" t="s">
        <v>2249</v>
      </c>
      <c r="C2917" s="79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93" t="s">
        <v>2192</v>
      </c>
      <c r="C2927" s="793"/>
      <c r="D2927" s="71"/>
      <c r="E2927" s="72">
        <v>200000</v>
      </c>
      <c r="F2927" s="28">
        <f t="shared" si="45"/>
        <v>207740</v>
      </c>
      <c r="G2927" s="43"/>
    </row>
    <row r="2928" spans="1:8" x14ac:dyDescent="0.3">
      <c r="A2928" s="45">
        <v>42965</v>
      </c>
      <c r="B2928" s="793" t="s">
        <v>2192</v>
      </c>
      <c r="C2928" s="79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93" t="s">
        <v>2192</v>
      </c>
      <c r="C2972" s="79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93" t="s">
        <v>2327</v>
      </c>
      <c r="C3027" s="79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93" t="s">
        <v>2085</v>
      </c>
      <c r="C3041" s="79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93" t="s">
        <v>2085</v>
      </c>
      <c r="C3050" s="79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93" t="s">
        <v>2354</v>
      </c>
      <c r="C3067" s="793"/>
      <c r="D3067" s="71"/>
      <c r="E3067" s="72">
        <v>10000</v>
      </c>
      <c r="F3067" s="28">
        <f t="shared" si="48"/>
        <v>24507</v>
      </c>
      <c r="G3067" s="43"/>
    </row>
    <row r="3068" spans="1:7" x14ac:dyDescent="0.3">
      <c r="A3068" s="45">
        <v>43005</v>
      </c>
      <c r="B3068" s="793" t="s">
        <v>2355</v>
      </c>
      <c r="C3068" s="79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93" t="s">
        <v>2085</v>
      </c>
      <c r="C3074" s="79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93" t="s">
        <v>2380</v>
      </c>
      <c r="C3092" s="79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93" t="s">
        <v>2085</v>
      </c>
      <c r="C3114" s="79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93" t="s">
        <v>2417</v>
      </c>
      <c r="C3128" s="79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93" t="s">
        <v>2418</v>
      </c>
      <c r="C3135" s="79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93" t="s">
        <v>2433</v>
      </c>
      <c r="C3145" s="79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93" t="s">
        <v>2432</v>
      </c>
      <c r="C3160" s="79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00" t="s">
        <v>2443</v>
      </c>
      <c r="C3170" s="80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93" t="s">
        <v>2445</v>
      </c>
      <c r="C3174" s="79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93" t="s">
        <v>2445</v>
      </c>
      <c r="C3186" s="79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93" t="s">
        <v>2432</v>
      </c>
      <c r="C3190" s="79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93" t="s">
        <v>2432</v>
      </c>
      <c r="C3201" s="79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93" t="s">
        <v>2471</v>
      </c>
      <c r="C3213" s="79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93" t="s">
        <v>2489</v>
      </c>
      <c r="C3233" s="79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93" t="s">
        <v>2494</v>
      </c>
      <c r="C3246" s="79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93" t="s">
        <v>32</v>
      </c>
      <c r="C3256" s="79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93" t="s">
        <v>2433</v>
      </c>
      <c r="C3261" s="79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93" t="s">
        <v>2512</v>
      </c>
      <c r="C3282" s="79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93" t="s">
        <v>2530</v>
      </c>
      <c r="C3289" s="79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93" t="s">
        <v>2546</v>
      </c>
      <c r="C3305" s="79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93" t="s">
        <v>2557</v>
      </c>
      <c r="C3322" s="79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93" t="s">
        <v>2583</v>
      </c>
      <c r="C3344" s="79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93" t="s">
        <v>2587</v>
      </c>
      <c r="C3347" s="79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93" t="s">
        <v>2617</v>
      </c>
      <c r="C3361" s="79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93" t="s">
        <v>2619</v>
      </c>
      <c r="C3377" s="79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93" t="s">
        <v>2641</v>
      </c>
      <c r="C3391" s="79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93" t="s">
        <v>2665</v>
      </c>
      <c r="C3420" s="79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93" t="s">
        <v>2713</v>
      </c>
      <c r="C3466" s="79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93" t="s">
        <v>2719</v>
      </c>
      <c r="C3484" s="79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93" t="s">
        <v>2733</v>
      </c>
      <c r="C3510" s="79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93" t="s">
        <v>2751</v>
      </c>
      <c r="C3521" s="79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93" t="s">
        <v>2760</v>
      </c>
      <c r="C3536" s="79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93" t="s">
        <v>2768</v>
      </c>
      <c r="C3545" s="79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93" t="s">
        <v>2779</v>
      </c>
      <c r="C3555" s="79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93" t="s">
        <v>2779</v>
      </c>
      <c r="C3567" s="79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93" t="s">
        <v>2665</v>
      </c>
      <c r="C3616" s="79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93" t="s">
        <v>2587</v>
      </c>
      <c r="C3635" s="79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93" t="s">
        <v>2857</v>
      </c>
      <c r="C3655" s="79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93" t="s">
        <v>2866</v>
      </c>
      <c r="C3669" s="79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93" t="s">
        <v>2665</v>
      </c>
      <c r="C3699" s="79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93" t="s">
        <v>2665</v>
      </c>
      <c r="C3717" s="79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93" t="s">
        <v>2433</v>
      </c>
      <c r="C3734" s="79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93" t="s">
        <v>2913</v>
      </c>
      <c r="C3743" s="79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93" t="s">
        <v>2433</v>
      </c>
      <c r="C3773" s="79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93" t="s">
        <v>2960</v>
      </c>
      <c r="C3784" s="79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93" t="s">
        <v>2960</v>
      </c>
      <c r="C3795" s="79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93" t="s">
        <v>2960</v>
      </c>
      <c r="C3811" s="79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93" t="s">
        <v>2665</v>
      </c>
      <c r="C3816" s="79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93" t="s">
        <v>2991</v>
      </c>
      <c r="C3825" s="79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93" t="s">
        <v>2960</v>
      </c>
      <c r="C3828" s="79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93" t="s">
        <v>2665</v>
      </c>
      <c r="C3842" s="79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93" t="s">
        <v>3010</v>
      </c>
      <c r="C3846" s="79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93" t="s">
        <v>3045</v>
      </c>
      <c r="C3879" s="79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93" t="s">
        <v>3046</v>
      </c>
      <c r="C3889" s="79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93" t="s">
        <v>94</v>
      </c>
      <c r="C3897" s="79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93" t="s">
        <v>1981</v>
      </c>
      <c r="C3918" s="79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93" t="s">
        <v>3084</v>
      </c>
      <c r="C3932" s="79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93" t="s">
        <v>3076</v>
      </c>
      <c r="C3942" s="79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93" t="s">
        <v>3084</v>
      </c>
      <c r="C3946" s="79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93" t="s">
        <v>2665</v>
      </c>
      <c r="C3955" s="79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93" t="s">
        <v>3101</v>
      </c>
      <c r="C3970" s="79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93" t="s">
        <v>2665</v>
      </c>
      <c r="C3972" s="79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93" t="s">
        <v>3103</v>
      </c>
      <c r="C3974" s="79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93" t="s">
        <v>1981</v>
      </c>
      <c r="C3991" s="79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93" t="s">
        <v>2665</v>
      </c>
      <c r="C3999" s="79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93" t="s">
        <v>2665</v>
      </c>
      <c r="C4012" s="79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93" t="s">
        <v>2665</v>
      </c>
      <c r="C4022" s="79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93" t="s">
        <v>2665</v>
      </c>
      <c r="C4036" s="79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93" t="s">
        <v>3159</v>
      </c>
      <c r="C4047" s="79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93" t="s">
        <v>2665</v>
      </c>
      <c r="C4064" s="79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93" t="s">
        <v>3185</v>
      </c>
      <c r="C4085" s="79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93" t="s">
        <v>3193</v>
      </c>
      <c r="C4090" s="79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93" t="s">
        <v>3206</v>
      </c>
      <c r="C4118" s="79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93" t="s">
        <v>2665</v>
      </c>
      <c r="C4132" s="79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93" t="s">
        <v>3228</v>
      </c>
      <c r="C4134" s="79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93" t="s">
        <v>3238</v>
      </c>
      <c r="C4154" s="793"/>
      <c r="D4154" s="71"/>
      <c r="E4154" s="72">
        <v>3648</v>
      </c>
      <c r="F4154" s="48">
        <v>3648</v>
      </c>
    </row>
    <row r="4155" spans="1:6" x14ac:dyDescent="0.3">
      <c r="A4155" s="171">
        <v>43143</v>
      </c>
      <c r="B4155" s="793" t="s">
        <v>3235</v>
      </c>
      <c r="C4155" s="79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93" t="s">
        <v>3239</v>
      </c>
      <c r="C4158" s="79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93" t="s">
        <v>1981</v>
      </c>
      <c r="C4160" s="79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93" t="s">
        <v>2665</v>
      </c>
      <c r="C4180" s="79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93" t="s">
        <v>3265</v>
      </c>
      <c r="C4199" s="79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93" t="s">
        <v>1981</v>
      </c>
      <c r="C4212" s="79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93" t="s">
        <v>1981</v>
      </c>
      <c r="C4225" s="79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93" t="s">
        <v>2665</v>
      </c>
      <c r="C4260" s="79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93" t="s">
        <v>2665</v>
      </c>
      <c r="C4270" s="79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93" t="s">
        <v>3321</v>
      </c>
      <c r="C4282" s="79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93" t="s">
        <v>1981</v>
      </c>
      <c r="C4294" s="79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93" t="s">
        <v>2665</v>
      </c>
      <c r="C4320" s="79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93" t="s">
        <v>94</v>
      </c>
      <c r="C4337" s="79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93" t="s">
        <v>3369</v>
      </c>
      <c r="C4340" s="79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93" t="s">
        <v>3368</v>
      </c>
      <c r="C4346" s="79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93" t="s">
        <v>3379</v>
      </c>
      <c r="C4359" s="79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93" t="s">
        <v>1981</v>
      </c>
      <c r="C4362" s="79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93" t="s">
        <v>3379</v>
      </c>
      <c r="C4381" s="79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93" t="s">
        <v>3404</v>
      </c>
      <c r="C4390" s="79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93" t="s">
        <v>2162</v>
      </c>
      <c r="C4396" s="79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93" t="s">
        <v>3421</v>
      </c>
      <c r="C4414" s="79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93" t="s">
        <v>3444</v>
      </c>
      <c r="C4447" s="79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93" t="s">
        <v>3444</v>
      </c>
      <c r="C4453" s="79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93" t="s">
        <v>3369</v>
      </c>
      <c r="C4456" s="79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93" t="s">
        <v>3450</v>
      </c>
      <c r="C4460" s="79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93" t="s">
        <v>3465</v>
      </c>
      <c r="C4474" s="79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93" t="s">
        <v>3444</v>
      </c>
      <c r="C4486" s="793"/>
      <c r="D4486" s="71"/>
      <c r="E4486" s="72">
        <v>50000</v>
      </c>
      <c r="F4486" s="48">
        <f t="shared" si="72"/>
        <v>50438</v>
      </c>
    </row>
    <row r="4487" spans="1:6" x14ac:dyDescent="0.3">
      <c r="A4487" s="171">
        <v>43204</v>
      </c>
      <c r="B4487" s="793" t="s">
        <v>3369</v>
      </c>
      <c r="C4487" s="79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93" t="s">
        <v>2162</v>
      </c>
      <c r="C4492" s="79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93" t="s">
        <v>3444</v>
      </c>
      <c r="C4499" s="79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93" t="s">
        <v>3444</v>
      </c>
      <c r="C4512" s="79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93" t="s">
        <v>3500</v>
      </c>
      <c r="C4519" s="79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93" t="s">
        <v>3502</v>
      </c>
      <c r="C4521" s="79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93" t="s">
        <v>3206</v>
      </c>
      <c r="C4525" s="79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93" t="s">
        <v>3516</v>
      </c>
      <c r="C4528" s="79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93" t="s">
        <v>3523</v>
      </c>
      <c r="C4530" s="793"/>
      <c r="D4530" s="71"/>
      <c r="E4530" s="72">
        <v>2000</v>
      </c>
      <c r="F4530" s="48">
        <f t="shared" si="73"/>
        <v>42193</v>
      </c>
    </row>
    <row r="4531" spans="1:8" x14ac:dyDescent="0.3">
      <c r="A4531" s="171">
        <v>43213</v>
      </c>
      <c r="B4531" s="793" t="s">
        <v>3524</v>
      </c>
      <c r="C4531" s="79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93" t="s">
        <v>3444</v>
      </c>
      <c r="C4533" s="79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93" t="s">
        <v>3533</v>
      </c>
      <c r="C4548" s="79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93" t="s">
        <v>3533</v>
      </c>
      <c r="C4570" s="79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98" t="s">
        <v>3569</v>
      </c>
      <c r="C4597" s="79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93" t="s">
        <v>3588</v>
      </c>
      <c r="C4619" s="79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93" t="s">
        <v>3590</v>
      </c>
      <c r="C4622" s="79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93" t="s">
        <v>3598</v>
      </c>
      <c r="C4630" s="79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93" t="s">
        <v>3444</v>
      </c>
      <c r="C4635" s="793"/>
      <c r="D4635" s="71"/>
      <c r="E4635" s="72">
        <v>50000</v>
      </c>
      <c r="F4635" s="48">
        <f t="shared" si="75"/>
        <v>50678</v>
      </c>
    </row>
    <row r="4636" spans="1:6" x14ac:dyDescent="0.3">
      <c r="A4636" s="171">
        <v>43227</v>
      </c>
      <c r="B4636" s="793" t="s">
        <v>3444</v>
      </c>
      <c r="C4636" s="79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93" t="s">
        <v>3614</v>
      </c>
      <c r="C4655" s="79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93" t="s">
        <v>3444</v>
      </c>
      <c r="C4664" s="79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93" t="s">
        <v>3628</v>
      </c>
      <c r="C4674" s="79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93" t="s">
        <v>3642</v>
      </c>
      <c r="C4691" s="79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93" t="s">
        <v>3444</v>
      </c>
      <c r="C4712" s="79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93" t="s">
        <v>3673</v>
      </c>
      <c r="C4723" s="79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93" t="s">
        <v>3685</v>
      </c>
      <c r="C4738" s="79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93" t="s">
        <v>3444</v>
      </c>
      <c r="C4745" s="79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93" t="s">
        <v>3698</v>
      </c>
      <c r="C4756" s="79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93" t="s">
        <v>3710</v>
      </c>
      <c r="C4770" s="79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93" t="s">
        <v>3717</v>
      </c>
      <c r="C4783" s="79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93" t="s">
        <v>3614</v>
      </c>
      <c r="C4789" s="79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93" t="s">
        <v>3717</v>
      </c>
      <c r="C4799" s="79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93" t="s">
        <v>3740</v>
      </c>
      <c r="C4812" s="793"/>
      <c r="D4812" s="71"/>
      <c r="E4812" s="72">
        <v>12500</v>
      </c>
      <c r="F4812" s="48">
        <f t="shared" si="78"/>
        <v>12853</v>
      </c>
    </row>
    <row r="4813" spans="1:6" x14ac:dyDescent="0.3">
      <c r="A4813" s="45">
        <v>43264</v>
      </c>
      <c r="B4813" s="793" t="s">
        <v>3741</v>
      </c>
      <c r="C4813" s="793"/>
      <c r="D4813" s="71"/>
      <c r="E4813" s="72">
        <v>3000</v>
      </c>
      <c r="F4813" s="48">
        <f t="shared" si="78"/>
        <v>15853</v>
      </c>
    </row>
    <row r="4814" spans="1:6" x14ac:dyDescent="0.3">
      <c r="A4814" s="45">
        <v>43264</v>
      </c>
      <c r="B4814" s="793" t="s">
        <v>3742</v>
      </c>
      <c r="C4814" s="793"/>
      <c r="D4814" s="71"/>
      <c r="E4814" s="72">
        <v>10000</v>
      </c>
      <c r="F4814" s="48">
        <f t="shared" si="78"/>
        <v>25853</v>
      </c>
    </row>
    <row r="4815" spans="1:6" x14ac:dyDescent="0.3">
      <c r="A4815" s="45">
        <v>43264</v>
      </c>
      <c r="B4815" s="793" t="s">
        <v>3743</v>
      </c>
      <c r="C4815" s="79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93" t="s">
        <v>3717</v>
      </c>
      <c r="C4822" s="79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93" t="s">
        <v>3590</v>
      </c>
      <c r="C4843" s="79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93" t="s">
        <v>3717</v>
      </c>
      <c r="C4859" s="79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93" t="s">
        <v>3803</v>
      </c>
      <c r="C4868" s="79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93" t="s">
        <v>3717</v>
      </c>
      <c r="C4876" s="79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93" t="s">
        <v>3717</v>
      </c>
      <c r="C4905" s="79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93" t="s">
        <v>2910</v>
      </c>
      <c r="C4919" s="79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93" t="s">
        <v>1981</v>
      </c>
      <c r="C4924" s="79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93" t="s">
        <v>3717</v>
      </c>
      <c r="C4930" s="79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93" t="s">
        <v>3717</v>
      </c>
      <c r="C4951" s="79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93" t="s">
        <v>3416</v>
      </c>
      <c r="C4955" s="79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93" t="s">
        <v>3717</v>
      </c>
      <c r="C4979" s="79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93" t="s">
        <v>3948</v>
      </c>
      <c r="C4990" s="79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93" t="s">
        <v>3909</v>
      </c>
      <c r="C4996" s="79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93" t="s">
        <v>3960</v>
      </c>
      <c r="C5070" s="79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93" t="s">
        <v>3969</v>
      </c>
      <c r="C5079" s="79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93" t="s">
        <v>3717</v>
      </c>
      <c r="C5087" s="79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93" t="s">
        <v>3717</v>
      </c>
      <c r="C5142" s="79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93" t="s">
        <v>4063</v>
      </c>
      <c r="C5155" s="79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93" t="s">
        <v>4063</v>
      </c>
      <c r="C5168" s="79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93" t="s">
        <v>4064</v>
      </c>
      <c r="C5182" s="79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93" t="s">
        <v>4106</v>
      </c>
      <c r="C5223" s="79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93" t="s">
        <v>4106</v>
      </c>
      <c r="C5233" s="79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93" t="s">
        <v>3444</v>
      </c>
      <c r="C5249" s="79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93" t="s">
        <v>4294</v>
      </c>
      <c r="C5256" s="79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93" t="s">
        <v>4150</v>
      </c>
      <c r="C5266" s="79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93" t="s">
        <v>4163</v>
      </c>
      <c r="C5287" s="79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93" t="s">
        <v>3444</v>
      </c>
      <c r="C5316" s="79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93" t="s">
        <v>3444</v>
      </c>
      <c r="C5323" s="79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93" t="s">
        <v>3444</v>
      </c>
      <c r="C5332" s="79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93" t="s">
        <v>3444</v>
      </c>
      <c r="C5344" s="79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93" t="s">
        <v>4215</v>
      </c>
      <c r="C5360" s="79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98" t="s">
        <v>4223</v>
      </c>
      <c r="C5363" s="79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98" t="s">
        <v>3444</v>
      </c>
      <c r="C5384" s="79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98" t="s">
        <v>3444</v>
      </c>
      <c r="C5392" s="79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98" t="s">
        <v>3444</v>
      </c>
      <c r="C5403" s="79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93" t="s">
        <v>4267</v>
      </c>
      <c r="C5419" s="79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93" t="s">
        <v>4106</v>
      </c>
      <c r="C5421" s="79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93" t="s">
        <v>3590</v>
      </c>
      <c r="C5437" s="79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93" t="s">
        <v>4286</v>
      </c>
      <c r="C5446" s="79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93" t="s">
        <v>4286</v>
      </c>
      <c r="C5451" s="79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93" t="s">
        <v>4299</v>
      </c>
      <c r="C5460" s="793"/>
      <c r="D5460" s="71"/>
      <c r="E5460" s="72">
        <f>76800</f>
        <v>76800</v>
      </c>
      <c r="F5460" s="48">
        <f t="shared" si="88"/>
        <v>77390</v>
      </c>
    </row>
    <row r="5461" spans="1:9" x14ac:dyDescent="0.3">
      <c r="A5461" s="45">
        <v>43370</v>
      </c>
      <c r="B5461" s="793" t="s">
        <v>4300</v>
      </c>
      <c r="C5461" s="79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93" t="s">
        <v>4294</v>
      </c>
      <c r="C5481" s="79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93" t="s">
        <v>4267</v>
      </c>
      <c r="C5485" s="79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93" t="s">
        <v>17</v>
      </c>
      <c r="C5489" s="79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93" t="s">
        <v>4322</v>
      </c>
      <c r="C5496" s="79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93" t="s">
        <v>4329</v>
      </c>
      <c r="C5506" s="793"/>
      <c r="D5506" s="71"/>
      <c r="E5506" s="72">
        <v>40000</v>
      </c>
      <c r="F5506" s="48">
        <f t="shared" si="88"/>
        <v>40001</v>
      </c>
    </row>
    <row r="5507" spans="1:6" x14ac:dyDescent="0.3">
      <c r="A5507" s="45">
        <v>43390</v>
      </c>
      <c r="B5507" s="793" t="s">
        <v>4106</v>
      </c>
      <c r="C5507" s="79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93" t="s">
        <v>4329</v>
      </c>
      <c r="C5526" s="79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93" t="s">
        <v>4329</v>
      </c>
      <c r="C5545" s="79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93" t="s">
        <v>4353</v>
      </c>
      <c r="C5550" s="79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93" t="s">
        <v>3444</v>
      </c>
      <c r="C5554" s="79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93" t="s">
        <v>3444</v>
      </c>
      <c r="C5562" s="79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93" t="s">
        <v>2960</v>
      </c>
      <c r="C5578" s="79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93" t="s">
        <v>4106</v>
      </c>
      <c r="C5581" s="79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93" t="s">
        <v>3444</v>
      </c>
      <c r="C5593" s="79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93" t="s">
        <v>3444</v>
      </c>
      <c r="C5600" s="79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93" t="s">
        <v>3444</v>
      </c>
      <c r="C5609" s="79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93" t="s">
        <v>4415</v>
      </c>
      <c r="C5614" s="79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93" t="s">
        <v>4455</v>
      </c>
      <c r="C5651" s="793"/>
      <c r="D5651" s="71"/>
      <c r="E5651" s="72">
        <v>194</v>
      </c>
      <c r="F5651" s="48">
        <f t="shared" si="91"/>
        <v>842</v>
      </c>
    </row>
    <row r="5652" spans="1:6" x14ac:dyDescent="0.3">
      <c r="A5652" s="45">
        <v>43448</v>
      </c>
      <c r="B5652" s="793" t="s">
        <v>4329</v>
      </c>
      <c r="C5652" s="79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93" t="s">
        <v>4329</v>
      </c>
      <c r="C5657" s="79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93" t="s">
        <v>4329</v>
      </c>
      <c r="C5665" s="79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93" t="s">
        <v>4329</v>
      </c>
      <c r="C5677" s="79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93" t="s">
        <v>4472</v>
      </c>
      <c r="C5684" s="79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93" t="s">
        <v>3444</v>
      </c>
      <c r="C5706" s="79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93" t="s">
        <v>3444</v>
      </c>
      <c r="C5716" s="79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93" t="s">
        <v>4447</v>
      </c>
      <c r="C5729" s="79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93" t="s">
        <v>4106</v>
      </c>
      <c r="C5732" s="79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93" t="s">
        <v>4106</v>
      </c>
      <c r="C5744" s="79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93" t="s">
        <v>4406</v>
      </c>
      <c r="C5754" s="79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93" t="s">
        <v>4406</v>
      </c>
      <c r="C5765" s="79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93" t="s">
        <v>4406</v>
      </c>
      <c r="C5772" s="79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93" t="s">
        <v>4406</v>
      </c>
      <c r="C5780" s="79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93" t="s">
        <v>4406</v>
      </c>
      <c r="C5789" s="79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93" t="s">
        <v>4406</v>
      </c>
      <c r="C5794" s="79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93" t="s">
        <v>4406</v>
      </c>
      <c r="C5810" s="79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93" t="s">
        <v>4574</v>
      </c>
      <c r="C5815" s="79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93" t="s">
        <v>4406</v>
      </c>
      <c r="C5818" s="79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93" t="s">
        <v>2960</v>
      </c>
      <c r="C5827" s="79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93" t="s">
        <v>4406</v>
      </c>
      <c r="C5831" s="79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93" t="s">
        <v>4406</v>
      </c>
      <c r="C5834" s="79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93" t="s">
        <v>4406</v>
      </c>
      <c r="C5841" s="79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93" t="s">
        <v>4406</v>
      </c>
      <c r="C5848" s="79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93" t="s">
        <v>4406</v>
      </c>
      <c r="C5859" s="79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93" t="s">
        <v>4406</v>
      </c>
      <c r="C5865" s="79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93" t="s">
        <v>4627</v>
      </c>
      <c r="C5876" s="79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93" t="s">
        <v>4631</v>
      </c>
      <c r="C5883" s="79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93" t="s">
        <v>4406</v>
      </c>
      <c r="C5886" s="79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93" t="s">
        <v>4632</v>
      </c>
      <c r="C5899" s="79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93" t="s">
        <v>4811</v>
      </c>
      <c r="C5933" s="79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93" t="s">
        <v>2960</v>
      </c>
      <c r="C5948" s="79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93" t="s">
        <v>4675</v>
      </c>
      <c r="C5950" s="79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93" t="s">
        <v>4810</v>
      </c>
      <c r="C5955" s="79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93" t="s">
        <v>4809</v>
      </c>
      <c r="C5965" s="79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93" t="s">
        <v>3444</v>
      </c>
      <c r="C5973" s="79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93" t="s">
        <v>3444</v>
      </c>
      <c r="C5982" s="79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93" t="s">
        <v>3444</v>
      </c>
      <c r="C5988" s="79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93" t="s">
        <v>4809</v>
      </c>
      <c r="C5997" s="79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93" t="s">
        <v>3444</v>
      </c>
      <c r="C6001" s="79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93" t="s">
        <v>4455</v>
      </c>
      <c r="C6026" s="79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93" t="s">
        <v>3444</v>
      </c>
      <c r="C6029" s="79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93" t="s">
        <v>3444</v>
      </c>
      <c r="C6032" s="79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93" t="s">
        <v>4753</v>
      </c>
      <c r="C6045" s="79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93" t="s">
        <v>3444</v>
      </c>
      <c r="C6050" s="79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93" t="s">
        <v>3444</v>
      </c>
      <c r="C6058" s="79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93" t="s">
        <v>3444</v>
      </c>
      <c r="C6072" s="79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93" t="s">
        <v>4808</v>
      </c>
      <c r="C6089" s="79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93" t="s">
        <v>4364</v>
      </c>
      <c r="C6112" s="79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93" t="s">
        <v>4809</v>
      </c>
      <c r="C6123" s="79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93" t="s">
        <v>4846</v>
      </c>
      <c r="C6160" s="793"/>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93" t="s">
        <v>4364</v>
      </c>
      <c r="C6169" s="79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94" t="s">
        <v>5335</v>
      </c>
      <c r="C6795" s="79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96" t="s">
        <v>5229</v>
      </c>
      <c r="C6827" s="796"/>
      <c r="D6827" s="797"/>
      <c r="E6827" s="199">
        <v>500000</v>
      </c>
      <c r="F6827" s="48">
        <f t="shared" si="111"/>
        <v>675437</v>
      </c>
    </row>
    <row r="6828" spans="1:6" x14ac:dyDescent="0.3">
      <c r="A6828" s="45">
        <v>43720</v>
      </c>
      <c r="B6828" s="781" t="s">
        <v>5368</v>
      </c>
      <c r="C6828" s="781"/>
      <c r="D6828" s="782"/>
      <c r="E6828" s="200">
        <v>500000</v>
      </c>
      <c r="F6828" s="48">
        <f t="shared" si="111"/>
        <v>1175437</v>
      </c>
    </row>
    <row r="6829" spans="1:6" x14ac:dyDescent="0.3">
      <c r="A6829" s="45">
        <v>43720</v>
      </c>
      <c r="B6829" s="791" t="s">
        <v>5367</v>
      </c>
      <c r="C6829" s="791"/>
      <c r="D6829" s="79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6" t="s">
        <v>5371</v>
      </c>
      <c r="C6834" s="787"/>
      <c r="D6834" s="78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6" t="s">
        <v>5379</v>
      </c>
      <c r="C6854" s="787"/>
      <c r="D6854" s="788"/>
      <c r="E6854" s="141">
        <v>100000</v>
      </c>
      <c r="F6854" s="48">
        <f t="shared" si="112"/>
        <v>114779</v>
      </c>
    </row>
    <row r="6855" spans="1:6" x14ac:dyDescent="0.3">
      <c r="A6855" s="45">
        <v>43724</v>
      </c>
      <c r="B6855" s="786" t="s">
        <v>5379</v>
      </c>
      <c r="C6855" s="787"/>
      <c r="D6855" s="78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6" t="s">
        <v>5379</v>
      </c>
      <c r="C6860" s="787"/>
      <c r="D6860" s="78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6" t="s">
        <v>5385</v>
      </c>
      <c r="C6862" s="787"/>
      <c r="D6862" s="78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6" t="s">
        <v>5379</v>
      </c>
      <c r="C6868" s="787"/>
      <c r="D6868" s="78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6" t="s">
        <v>5399</v>
      </c>
      <c r="C6875" s="787"/>
      <c r="D6875" s="78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6" t="s">
        <v>3717</v>
      </c>
      <c r="C6877" s="787"/>
      <c r="D6877" s="78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6" t="s">
        <v>3717</v>
      </c>
      <c r="C6886" s="787"/>
      <c r="D6886" s="78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6" t="s">
        <v>861</v>
      </c>
      <c r="C6907" s="787"/>
      <c r="D6907" s="78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6" t="s">
        <v>4329</v>
      </c>
      <c r="C6911" s="787"/>
      <c r="D6911" s="78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6" t="s">
        <v>4329</v>
      </c>
      <c r="C6919" s="787"/>
      <c r="D6919" s="78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6" t="s">
        <v>4329</v>
      </c>
      <c r="C6932" s="776"/>
      <c r="D6932" s="776"/>
      <c r="E6932" s="141">
        <v>75000</v>
      </c>
      <c r="F6932" s="48">
        <f>F6930-D6932+E6932</f>
        <v>94826</v>
      </c>
    </row>
    <row r="6933" spans="1:6" x14ac:dyDescent="0.3">
      <c r="A6933" s="45">
        <v>43739</v>
      </c>
      <c r="B6933" s="776" t="s">
        <v>861</v>
      </c>
      <c r="C6933" s="776"/>
      <c r="D6933" s="77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6" t="s">
        <v>4329</v>
      </c>
      <c r="C6946" s="776"/>
      <c r="D6946" s="77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90" t="s">
        <v>5431</v>
      </c>
      <c r="C6951" s="790"/>
      <c r="D6951" s="79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90" t="s">
        <v>5444</v>
      </c>
      <c r="C6965" s="790"/>
      <c r="D6965" s="79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90" t="s">
        <v>5448</v>
      </c>
      <c r="C6967" s="790"/>
      <c r="D6967" s="79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6" t="s">
        <v>5462</v>
      </c>
      <c r="C6974" s="776"/>
      <c r="D6974" s="77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6" t="s">
        <v>861</v>
      </c>
      <c r="C6977" s="776"/>
      <c r="D6977" s="77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6" t="s">
        <v>861</v>
      </c>
      <c r="C6982" s="776"/>
      <c r="D6982" s="77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6" t="s">
        <v>861</v>
      </c>
      <c r="C6988" s="776"/>
      <c r="D6988" s="77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6" t="s">
        <v>4362</v>
      </c>
      <c r="C6997" s="776"/>
      <c r="D6997" s="77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6" t="s">
        <v>861</v>
      </c>
      <c r="C7000" s="776"/>
      <c r="D7000" s="77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6" t="s">
        <v>4329</v>
      </c>
      <c r="C7004" s="776"/>
      <c r="D7004" s="77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6" t="s">
        <v>4329</v>
      </c>
      <c r="C7015" s="776"/>
      <c r="D7015" s="77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6"/>
      <c r="C7021" s="776"/>
      <c r="D7021" s="77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6" t="s">
        <v>861</v>
      </c>
      <c r="C7024" s="776"/>
      <c r="D7024" s="77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6" t="s">
        <v>861</v>
      </c>
      <c r="C7030" s="776"/>
      <c r="D7030" s="77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6" t="s">
        <v>4329</v>
      </c>
      <c r="C7033" s="776"/>
      <c r="D7033" s="77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6" t="s">
        <v>5499</v>
      </c>
      <c r="C7044" s="776"/>
      <c r="D7044" s="77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6" t="s">
        <v>5511</v>
      </c>
      <c r="C7058" s="776"/>
      <c r="D7058" s="77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6" t="s">
        <v>5527</v>
      </c>
      <c r="C7077" s="776"/>
      <c r="D7077" s="77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6" t="s">
        <v>5527</v>
      </c>
      <c r="C7103" s="776"/>
      <c r="D7103" s="77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6" t="s">
        <v>5559</v>
      </c>
      <c r="C7111" s="776"/>
      <c r="D7111" s="77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6" t="s">
        <v>4329</v>
      </c>
      <c r="C7124" s="776"/>
      <c r="D7124" s="776"/>
      <c r="E7124" s="141">
        <v>30000</v>
      </c>
      <c r="F7124" s="48">
        <f t="shared" si="116"/>
        <v>34780</v>
      </c>
    </row>
    <row r="7125" spans="1:6" x14ac:dyDescent="0.3">
      <c r="A7125" s="45">
        <v>43773</v>
      </c>
      <c r="B7125" s="776" t="s">
        <v>4329</v>
      </c>
      <c r="C7125" s="776"/>
      <c r="D7125" s="77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6" t="s">
        <v>5579</v>
      </c>
      <c r="C7129" s="776"/>
      <c r="D7129" s="776"/>
      <c r="E7129" s="141">
        <v>800000</v>
      </c>
      <c r="F7129" s="48">
        <f t="shared" si="116"/>
        <v>804270</v>
      </c>
    </row>
    <row r="7130" spans="1:6" x14ac:dyDescent="0.3">
      <c r="A7130" s="45">
        <v>43774</v>
      </c>
      <c r="B7130" s="776" t="s">
        <v>5579</v>
      </c>
      <c r="C7130" s="776"/>
      <c r="D7130" s="776"/>
      <c r="E7130" s="141">
        <v>300000</v>
      </c>
      <c r="F7130" s="48">
        <f t="shared" si="116"/>
        <v>1104270</v>
      </c>
    </row>
    <row r="7131" spans="1:6" x14ac:dyDescent="0.3">
      <c r="A7131" s="45">
        <v>43774</v>
      </c>
      <c r="B7131" s="776" t="s">
        <v>5579</v>
      </c>
      <c r="C7131" s="776"/>
      <c r="D7131" s="77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6" t="s">
        <v>5592</v>
      </c>
      <c r="C7137" s="787"/>
      <c r="D7137" s="78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6" t="s">
        <v>5602</v>
      </c>
      <c r="C7168" s="787"/>
      <c r="D7168" s="78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6" t="s">
        <v>5602</v>
      </c>
      <c r="C7187" s="776"/>
      <c r="D7187" s="77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6" t="s">
        <v>5632</v>
      </c>
      <c r="C7200" s="776"/>
      <c r="D7200" s="776"/>
      <c r="E7200" s="43"/>
      <c r="F7200" s="48">
        <v>0</v>
      </c>
    </row>
    <row r="7201" spans="1:11" x14ac:dyDescent="0.3">
      <c r="A7201" s="45">
        <v>43788</v>
      </c>
      <c r="B7201" s="776" t="s">
        <v>5633</v>
      </c>
      <c r="C7201" s="776"/>
      <c r="D7201" s="776"/>
      <c r="E7201" s="43">
        <v>1000000</v>
      </c>
      <c r="F7201" s="48">
        <f>E7201</f>
        <v>1000000</v>
      </c>
    </row>
    <row r="7202" spans="1:11" x14ac:dyDescent="0.3">
      <c r="A7202" s="45">
        <v>43788</v>
      </c>
      <c r="B7202" s="776" t="s">
        <v>5634</v>
      </c>
      <c r="C7202" s="776"/>
      <c r="D7202" s="77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6" t="s">
        <v>5636</v>
      </c>
      <c r="C7209" s="776"/>
      <c r="D7209" s="77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6" t="s">
        <v>5634</v>
      </c>
      <c r="C7219" s="776"/>
      <c r="D7219" s="77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6" t="s">
        <v>5774</v>
      </c>
      <c r="C7229" s="776"/>
      <c r="D7229" s="776"/>
      <c r="E7229" s="43">
        <v>45000</v>
      </c>
      <c r="F7229" s="48">
        <f t="shared" si="118"/>
        <v>51516</v>
      </c>
    </row>
    <row r="7230" spans="1:6" x14ac:dyDescent="0.3">
      <c r="A7230" s="45">
        <v>43810</v>
      </c>
      <c r="B7230" s="776" t="s">
        <v>5653</v>
      </c>
      <c r="C7230" s="776"/>
      <c r="D7230" s="77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6" t="s">
        <v>3717</v>
      </c>
      <c r="C7243" s="776"/>
      <c r="D7243" s="77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6" t="s">
        <v>3717</v>
      </c>
      <c r="C7245" s="776"/>
      <c r="D7245" s="77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6" t="s">
        <v>3717</v>
      </c>
      <c r="C7248" s="776"/>
      <c r="D7248" s="77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6" t="s">
        <v>5672</v>
      </c>
      <c r="C7260" s="776"/>
      <c r="D7260" s="77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6" t="s">
        <v>5672</v>
      </c>
      <c r="C7265" s="776"/>
      <c r="D7265" s="77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6" t="s">
        <v>4329</v>
      </c>
      <c r="C7268" s="776"/>
      <c r="D7268" s="77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6" t="s">
        <v>4329</v>
      </c>
      <c r="C7272" s="776"/>
      <c r="D7272" s="77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6" t="s">
        <v>4329</v>
      </c>
      <c r="C7292" s="776"/>
      <c r="D7292" s="77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6" t="s">
        <v>5672</v>
      </c>
      <c r="C7308" s="776"/>
      <c r="D7308" s="776"/>
      <c r="E7308" s="43">
        <v>750000</v>
      </c>
      <c r="F7308" s="48">
        <f t="shared" si="119"/>
        <v>750678</v>
      </c>
      <c r="K7308" s="52"/>
      <c r="L7308" s="52"/>
    </row>
    <row r="7309" spans="1:12" x14ac:dyDescent="0.3">
      <c r="A7309" s="45">
        <v>43837</v>
      </c>
      <c r="B7309" s="776" t="s">
        <v>5672</v>
      </c>
      <c r="C7309" s="776"/>
      <c r="D7309" s="776"/>
      <c r="E7309" s="43">
        <v>200000</v>
      </c>
      <c r="F7309" s="48">
        <f t="shared" ref="F7309:F7372" si="120">F7308+E7309-D7309</f>
        <v>950678</v>
      </c>
      <c r="K7309" s="52"/>
      <c r="L7309" s="52"/>
    </row>
    <row r="7310" spans="1:12" x14ac:dyDescent="0.3">
      <c r="A7310" s="45">
        <v>43837</v>
      </c>
      <c r="B7310" s="776" t="s">
        <v>5672</v>
      </c>
      <c r="C7310" s="776"/>
      <c r="D7310" s="776"/>
      <c r="E7310" s="43">
        <v>496000</v>
      </c>
      <c r="F7310" s="48">
        <f t="shared" si="120"/>
        <v>1446678</v>
      </c>
      <c r="K7310" s="52"/>
      <c r="L7310" s="52"/>
    </row>
    <row r="7311" spans="1:12" x14ac:dyDescent="0.3">
      <c r="A7311" s="45">
        <v>43837</v>
      </c>
      <c r="B7311" s="776" t="s">
        <v>4329</v>
      </c>
      <c r="C7311" s="776"/>
      <c r="D7311" s="77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6" t="s">
        <v>5717</v>
      </c>
      <c r="C7327" s="776"/>
      <c r="D7327" s="77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6" t="s">
        <v>5672</v>
      </c>
      <c r="C7331" s="776"/>
      <c r="D7331" s="77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6" t="s">
        <v>5672</v>
      </c>
      <c r="C7336" s="776"/>
      <c r="D7336" s="77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6" t="s">
        <v>2960</v>
      </c>
      <c r="C7354" s="776"/>
      <c r="D7354" s="77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6" t="s">
        <v>2960</v>
      </c>
      <c r="C7357" s="776"/>
      <c r="D7357" s="77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6" t="s">
        <v>5745</v>
      </c>
      <c r="C7360" s="776"/>
      <c r="D7360" s="77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6" t="s">
        <v>2960</v>
      </c>
      <c r="C7367" s="776"/>
      <c r="D7367" s="77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6" t="s">
        <v>4329</v>
      </c>
      <c r="C7374" s="776"/>
      <c r="D7374" s="77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6" t="s">
        <v>5755</v>
      </c>
      <c r="C7386" s="776"/>
      <c r="D7386" s="77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6" t="s">
        <v>2960</v>
      </c>
      <c r="C7416" s="776"/>
      <c r="D7416" s="77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6" t="s">
        <v>5786</v>
      </c>
      <c r="C7419" s="776"/>
      <c r="D7419" s="77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6" t="s">
        <v>5786</v>
      </c>
      <c r="C7422" s="776"/>
      <c r="D7422" s="77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6" t="s">
        <v>5809</v>
      </c>
      <c r="C7453" s="776"/>
      <c r="D7453" s="776"/>
      <c r="E7453" s="43">
        <v>500000</v>
      </c>
      <c r="F7453" s="48">
        <f t="shared" si="122"/>
        <v>1425522</v>
      </c>
    </row>
    <row r="7454" spans="1:6" x14ac:dyDescent="0.3">
      <c r="A7454" s="45">
        <v>43875</v>
      </c>
      <c r="B7454" s="776" t="s">
        <v>5836</v>
      </c>
      <c r="C7454" s="776"/>
      <c r="D7454" s="77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6" t="s">
        <v>5818</v>
      </c>
      <c r="C7462" s="776"/>
      <c r="D7462" s="77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6" t="s">
        <v>5809</v>
      </c>
      <c r="C7485" s="776"/>
      <c r="D7485" s="77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6" t="s">
        <v>5809</v>
      </c>
      <c r="C7498" s="776"/>
      <c r="D7498" s="77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6" t="s">
        <v>5809</v>
      </c>
      <c r="C7508" s="776"/>
      <c r="D7508" s="77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6" t="s">
        <v>5809</v>
      </c>
      <c r="C7514" s="776"/>
      <c r="D7514" s="77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6" t="s">
        <v>5809</v>
      </c>
      <c r="C7519" s="776"/>
      <c r="D7519" s="77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6" t="s">
        <v>5809</v>
      </c>
      <c r="C7524" s="776"/>
      <c r="D7524" s="77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6" t="s">
        <v>5809</v>
      </c>
      <c r="C7533" s="776"/>
      <c r="D7533" s="776"/>
      <c r="E7533" s="43">
        <v>35000</v>
      </c>
      <c r="F7533" s="48">
        <f t="shared" si="123"/>
        <v>45802</v>
      </c>
    </row>
    <row r="7534" spans="1:6" ht="15" customHeight="1" x14ac:dyDescent="0.3">
      <c r="A7534" s="45">
        <v>43888</v>
      </c>
      <c r="B7534" s="776" t="s">
        <v>5809</v>
      </c>
      <c r="C7534" s="776"/>
      <c r="D7534" s="77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6" t="s">
        <v>5809</v>
      </c>
      <c r="C7536" s="776"/>
      <c r="D7536" s="77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6" t="s">
        <v>5906</v>
      </c>
      <c r="C7548" s="776"/>
      <c r="D7548" s="77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6" t="s">
        <v>5921</v>
      </c>
      <c r="C7595" s="776"/>
      <c r="D7595" s="77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6" t="s">
        <v>5926</v>
      </c>
      <c r="C7599" s="776"/>
      <c r="D7599" s="77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6" t="s">
        <v>5952</v>
      </c>
      <c r="C7624" s="776"/>
      <c r="D7624" s="77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6" t="s">
        <v>5980</v>
      </c>
      <c r="C7642" s="776"/>
      <c r="D7642" s="77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6" t="s">
        <v>5986</v>
      </c>
      <c r="C7658" s="776"/>
      <c r="D7658" s="77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6" t="s">
        <v>2960</v>
      </c>
      <c r="C7661" s="776"/>
      <c r="D7661" s="77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6" t="s">
        <v>3444</v>
      </c>
      <c r="C7664" s="776"/>
      <c r="D7664" s="77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6" t="s">
        <v>2960</v>
      </c>
      <c r="C7667" s="776"/>
      <c r="D7667" s="77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6" t="s">
        <v>2960</v>
      </c>
      <c r="C7671" s="776"/>
      <c r="D7671" s="77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6" t="s">
        <v>2960</v>
      </c>
      <c r="C7678" s="776"/>
      <c r="D7678" s="77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6" t="s">
        <v>6000</v>
      </c>
      <c r="C7682" s="776"/>
      <c r="D7682" s="77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6" t="s">
        <v>2960</v>
      </c>
      <c r="C7684" s="776"/>
      <c r="D7684" s="77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6" t="s">
        <v>2960</v>
      </c>
      <c r="C7688" s="776"/>
      <c r="D7688" s="77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6" t="s">
        <v>2960</v>
      </c>
      <c r="C7691" s="776"/>
      <c r="D7691" s="77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6" t="s">
        <v>2960</v>
      </c>
      <c r="C7701" s="776"/>
      <c r="D7701" s="77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6" t="s">
        <v>2960</v>
      </c>
      <c r="C7712" s="776"/>
      <c r="D7712" s="77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6" t="s">
        <v>2960</v>
      </c>
      <c r="C7717" s="776"/>
      <c r="D7717" s="77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6" t="s">
        <v>2960</v>
      </c>
      <c r="C7720" s="776"/>
      <c r="D7720" s="77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6" t="s">
        <v>6039</v>
      </c>
      <c r="C7730" s="776"/>
      <c r="D7730" s="77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6" t="s">
        <v>6000</v>
      </c>
      <c r="C7741" s="776"/>
      <c r="D7741" s="77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6" t="s">
        <v>6055</v>
      </c>
      <c r="C7745" s="776"/>
      <c r="D7745" s="77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6" t="s">
        <v>6000</v>
      </c>
      <c r="C7754" s="776"/>
      <c r="D7754" s="77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6" t="s">
        <v>6055</v>
      </c>
      <c r="C7759" s="776"/>
      <c r="D7759" s="77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6" t="s">
        <v>6069</v>
      </c>
      <c r="C7766" s="776"/>
      <c r="D7766" s="77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6" t="s">
        <v>6079</v>
      </c>
      <c r="C7772" s="776"/>
      <c r="D7772" s="77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6" t="s">
        <v>6055</v>
      </c>
      <c r="C7774" s="776"/>
      <c r="D7774" s="77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6" t="s">
        <v>6000</v>
      </c>
      <c r="C7776" s="776"/>
      <c r="D7776" s="77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6" t="s">
        <v>6090</v>
      </c>
      <c r="C7780" s="776"/>
      <c r="D7780" s="77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6" t="s">
        <v>6095</v>
      </c>
      <c r="C7784" s="776"/>
      <c r="D7784" s="77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6" t="s">
        <v>6098</v>
      </c>
      <c r="C7789" s="776"/>
      <c r="D7789" s="77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6" t="s">
        <v>6055</v>
      </c>
      <c r="C7804" s="776"/>
      <c r="D7804" s="77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6" t="s">
        <v>6055</v>
      </c>
      <c r="C7809" s="776"/>
      <c r="D7809" s="77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6" t="s">
        <v>6162</v>
      </c>
      <c r="C7820" s="776"/>
      <c r="D7820" s="77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6" t="s">
        <v>6055</v>
      </c>
      <c r="C7823" s="776"/>
      <c r="D7823" s="77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6" t="s">
        <v>6137</v>
      </c>
      <c r="C7833" s="776"/>
      <c r="D7833" s="77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6" t="s">
        <v>6166</v>
      </c>
      <c r="C7836" s="776"/>
      <c r="D7836" s="77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6" t="s">
        <v>6166</v>
      </c>
      <c r="C7839" s="776"/>
      <c r="D7839" s="77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6" t="s">
        <v>6157</v>
      </c>
      <c r="C7853" s="776"/>
      <c r="D7853" s="77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6" t="s">
        <v>6187</v>
      </c>
      <c r="C7874" s="776"/>
      <c r="D7874" s="77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6" t="s">
        <v>6196</v>
      </c>
      <c r="C7886" s="776"/>
      <c r="D7886" s="77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6" t="s">
        <v>6204</v>
      </c>
      <c r="C7896" s="776"/>
      <c r="D7896" s="77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6" t="s">
        <v>6207</v>
      </c>
      <c r="C7898" s="776"/>
      <c r="D7898" s="77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6" t="s">
        <v>6210</v>
      </c>
      <c r="C7905" s="776"/>
      <c r="D7905" s="77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6" t="s">
        <v>6210</v>
      </c>
      <c r="C7923" s="776"/>
      <c r="D7923" s="77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6" t="s">
        <v>6210</v>
      </c>
      <c r="C7925" s="776"/>
      <c r="D7925" s="77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6" t="s">
        <v>6210</v>
      </c>
      <c r="C7935" s="776"/>
      <c r="D7935" s="77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6" t="s">
        <v>6210</v>
      </c>
      <c r="C7941" s="776"/>
      <c r="D7941" s="77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6" t="s">
        <v>6241</v>
      </c>
      <c r="C7950" s="776"/>
      <c r="D7950" s="77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6" t="s">
        <v>6249</v>
      </c>
      <c r="C7961" s="776"/>
      <c r="D7961" s="77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6" t="s">
        <v>6260</v>
      </c>
      <c r="C7968" s="776"/>
      <c r="D7968" s="77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6" t="s">
        <v>6257</v>
      </c>
      <c r="C7976" s="776"/>
      <c r="D7976" s="77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6" t="s">
        <v>6276</v>
      </c>
      <c r="C7985" s="776"/>
      <c r="D7985" s="77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6" t="s">
        <v>6257</v>
      </c>
      <c r="C8001" s="776"/>
      <c r="D8001" s="77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6" t="s">
        <v>6257</v>
      </c>
      <c r="C8020" s="776"/>
      <c r="D8020" s="77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6" t="s">
        <v>6257</v>
      </c>
      <c r="C8037" s="776"/>
      <c r="D8037" s="77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6" t="s">
        <v>6276</v>
      </c>
      <c r="C8054" s="776"/>
      <c r="D8054" s="77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6" t="s">
        <v>6339</v>
      </c>
      <c r="C8068" s="776"/>
      <c r="D8068" s="776"/>
      <c r="E8068" s="43">
        <v>288750</v>
      </c>
      <c r="F8068" s="48">
        <f t="shared" si="132"/>
        <v>317325</v>
      </c>
    </row>
    <row r="8069" spans="1:6" x14ac:dyDescent="0.3">
      <c r="A8069" s="45">
        <v>44053</v>
      </c>
      <c r="B8069" s="776" t="s">
        <v>6340</v>
      </c>
      <c r="C8069" s="776"/>
      <c r="D8069" s="77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6" t="s">
        <v>6257</v>
      </c>
      <c r="C8074" s="776"/>
      <c r="D8074" s="77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6" t="s">
        <v>6357</v>
      </c>
      <c r="C8097" s="776"/>
      <c r="D8097" s="77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6" t="s">
        <v>6257</v>
      </c>
      <c r="C8122" s="776"/>
      <c r="D8122" s="77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6" t="s">
        <v>6249</v>
      </c>
      <c r="C8132" s="776"/>
      <c r="D8132" s="77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6" t="s">
        <v>6409</v>
      </c>
      <c r="C8140" s="776"/>
      <c r="D8140" s="77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6" t="s">
        <v>6408</v>
      </c>
      <c r="C8144" s="776"/>
      <c r="D8144" s="77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6" t="s">
        <v>6407</v>
      </c>
      <c r="C8176" s="776"/>
      <c r="D8176" s="77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6" t="s">
        <v>6423</v>
      </c>
      <c r="C8182" s="776"/>
      <c r="D8182" s="77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6" t="s">
        <v>6438</v>
      </c>
      <c r="C8203" s="776"/>
      <c r="D8203" s="77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6" t="s">
        <v>5653</v>
      </c>
      <c r="C8206" s="776"/>
      <c r="D8206" s="77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6" t="s">
        <v>6438</v>
      </c>
      <c r="C8215" s="776"/>
      <c r="D8215" s="77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6" t="s">
        <v>6407</v>
      </c>
      <c r="C8219" s="776"/>
      <c r="D8219" s="77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6" t="s">
        <v>5653</v>
      </c>
      <c r="C8244" s="776"/>
      <c r="D8244" s="776"/>
      <c r="E8244" s="43">
        <v>50000</v>
      </c>
      <c r="F8244" s="48">
        <f t="shared" si="135"/>
        <v>66921.870967742056</v>
      </c>
    </row>
    <row r="8245" spans="1:10" x14ac:dyDescent="0.3">
      <c r="A8245" s="45">
        <v>44095</v>
      </c>
      <c r="B8245" s="776" t="s">
        <v>5653</v>
      </c>
      <c r="C8245" s="776"/>
      <c r="D8245" s="776"/>
      <c r="E8245" s="43">
        <v>25000</v>
      </c>
      <c r="F8245" s="48">
        <f t="shared" si="135"/>
        <v>91921.870967742056</v>
      </c>
    </row>
    <row r="8246" spans="1:10" x14ac:dyDescent="0.3">
      <c r="A8246" s="45">
        <v>44095</v>
      </c>
      <c r="B8246" s="776" t="s">
        <v>5653</v>
      </c>
      <c r="C8246" s="776"/>
      <c r="D8246" s="77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6" t="s">
        <v>5653</v>
      </c>
      <c r="C8253" s="776"/>
      <c r="D8253" s="77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6" t="s">
        <v>6490</v>
      </c>
      <c r="C8267" s="776"/>
      <c r="D8267" s="77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6" t="s">
        <v>5653</v>
      </c>
      <c r="C8269" s="776"/>
      <c r="D8269" s="77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6" t="s">
        <v>3444</v>
      </c>
      <c r="C8277" s="776"/>
      <c r="D8277" s="77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6" t="s">
        <v>6503</v>
      </c>
      <c r="C8289" s="776"/>
      <c r="D8289" s="776"/>
      <c r="E8289" s="43">
        <v>20000</v>
      </c>
      <c r="F8289" s="48">
        <f t="shared" ref="F8289:F8352" si="136">F8288+E8289-D8289</f>
        <v>30278.870967742056</v>
      </c>
    </row>
    <row r="8290" spans="1:8" x14ac:dyDescent="0.3">
      <c r="A8290" s="45">
        <v>44102</v>
      </c>
      <c r="B8290" s="776" t="s">
        <v>6503</v>
      </c>
      <c r="C8290" s="776"/>
      <c r="D8290" s="77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6" t="s">
        <v>5653</v>
      </c>
      <c r="C8293" s="776"/>
      <c r="D8293" s="77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6" t="s">
        <v>5653</v>
      </c>
      <c r="C8306" s="776"/>
      <c r="D8306" s="77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6" t="s">
        <v>5653</v>
      </c>
      <c r="C8321" s="776"/>
      <c r="D8321" s="77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6" t="s">
        <v>5653</v>
      </c>
      <c r="C8348" s="776"/>
      <c r="D8348" s="776"/>
      <c r="E8348" s="43">
        <v>299000</v>
      </c>
      <c r="F8348" s="48">
        <f t="shared" si="136"/>
        <v>308262.87096774206</v>
      </c>
    </row>
    <row r="8349" spans="1:6" x14ac:dyDescent="0.3">
      <c r="A8349" s="45">
        <v>44112</v>
      </c>
      <c r="B8349" s="776" t="s">
        <v>5653</v>
      </c>
      <c r="C8349" s="776"/>
      <c r="D8349" s="77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6" t="s">
        <v>5653</v>
      </c>
      <c r="C8371" s="776"/>
      <c r="D8371" s="77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6" t="s">
        <v>6566</v>
      </c>
      <c r="C8374" s="787"/>
      <c r="D8374" s="78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6" t="s">
        <v>6575</v>
      </c>
      <c r="C8381" s="776"/>
      <c r="D8381" s="77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6" t="s">
        <v>6582</v>
      </c>
      <c r="C8391" s="776"/>
      <c r="D8391" s="77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6" t="s">
        <v>3444</v>
      </c>
      <c r="C8437" s="776"/>
      <c r="D8437" s="77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6" t="s">
        <v>5653</v>
      </c>
      <c r="C8452" s="776"/>
      <c r="D8452" s="77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6" t="s">
        <v>5653</v>
      </c>
      <c r="C8476" s="776"/>
      <c r="D8476" s="77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6" t="s">
        <v>6672</v>
      </c>
      <c r="C8494" s="776"/>
      <c r="D8494" s="77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6" t="s">
        <v>2960</v>
      </c>
      <c r="C8501" s="776"/>
      <c r="D8501" s="77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6" t="s">
        <v>2960</v>
      </c>
      <c r="C8510" s="776"/>
      <c r="D8510" s="77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6" t="s">
        <v>2960</v>
      </c>
      <c r="C8513" s="776"/>
      <c r="D8513" s="77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6" t="s">
        <v>6688</v>
      </c>
      <c r="C8519" s="776"/>
      <c r="D8519" s="77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6" t="s">
        <v>6688</v>
      </c>
      <c r="C8529" s="776"/>
      <c r="D8529" s="77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6" t="s">
        <v>2960</v>
      </c>
      <c r="C8540" s="776"/>
      <c r="D8540" s="77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6" t="s">
        <v>6688</v>
      </c>
      <c r="C8558" s="776"/>
      <c r="D8558" s="77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6" t="s">
        <v>6688</v>
      </c>
      <c r="C8570" s="776"/>
      <c r="D8570" s="77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6" t="s">
        <v>5653</v>
      </c>
      <c r="C8587" s="776"/>
      <c r="D8587" s="77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6" t="s">
        <v>5653</v>
      </c>
      <c r="C8596" s="776"/>
      <c r="D8596" s="77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6" t="s">
        <v>4106</v>
      </c>
      <c r="C8612" s="776"/>
      <c r="D8612" s="77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6" t="s">
        <v>5653</v>
      </c>
      <c r="C8630" s="776"/>
      <c r="D8630" s="77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6" t="s">
        <v>5653</v>
      </c>
      <c r="C8634" s="776"/>
      <c r="D8634" s="77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6" t="s">
        <v>4106</v>
      </c>
      <c r="C8636" s="776"/>
      <c r="D8636" s="77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6" t="s">
        <v>6786</v>
      </c>
      <c r="C8651" s="776"/>
      <c r="D8651" s="77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6" t="s">
        <v>6800</v>
      </c>
      <c r="C8663" s="776"/>
      <c r="D8663" s="77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6" t="s">
        <v>6802</v>
      </c>
      <c r="C8673" s="776"/>
      <c r="D8673" s="77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6" t="s">
        <v>4106</v>
      </c>
      <c r="C8687" s="776"/>
      <c r="D8687" s="77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6" t="s">
        <v>6823</v>
      </c>
      <c r="C8698" s="776"/>
      <c r="D8698" s="77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6" t="s">
        <v>4415</v>
      </c>
      <c r="C8705" s="776"/>
      <c r="D8705" s="77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6" t="s">
        <v>4415</v>
      </c>
      <c r="C8721" s="776"/>
      <c r="D8721" s="77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6" t="s">
        <v>4415</v>
      </c>
      <c r="C8736" s="776"/>
      <c r="D8736" s="77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6" t="s">
        <v>4415</v>
      </c>
      <c r="C8742" s="776"/>
      <c r="D8742" s="77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6" t="s">
        <v>6858</v>
      </c>
      <c r="C8749" s="776"/>
      <c r="D8749" s="77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6" t="s">
        <v>4415</v>
      </c>
      <c r="C8798" s="776"/>
      <c r="D8798" s="77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6" t="s">
        <v>4415</v>
      </c>
      <c r="C8805" s="776"/>
      <c r="D8805" s="77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6" t="s">
        <v>4415</v>
      </c>
      <c r="C8830" s="776"/>
      <c r="D8830" s="77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9"/>
      <c r="J8832" s="789"/>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6" t="s">
        <v>4415</v>
      </c>
      <c r="C8836" s="776"/>
      <c r="D8836" s="776"/>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6" t="s">
        <v>4415</v>
      </c>
      <c r="C8840" s="776"/>
      <c r="D8840" s="77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6" t="s">
        <v>4415</v>
      </c>
      <c r="C8859" s="776"/>
      <c r="D8859" s="77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6" t="s">
        <v>3444</v>
      </c>
      <c r="C8866" s="776"/>
      <c r="D8866" s="776"/>
      <c r="E8866" s="43">
        <v>100000</v>
      </c>
      <c r="F8866" s="48">
        <f t="shared" si="145"/>
        <v>102511</v>
      </c>
    </row>
    <row r="8867" spans="1:6" x14ac:dyDescent="0.3">
      <c r="A8867" s="45">
        <v>43839</v>
      </c>
      <c r="B8867" s="776" t="s">
        <v>3444</v>
      </c>
      <c r="C8867" s="776"/>
      <c r="D8867" s="776"/>
      <c r="E8867" s="43">
        <v>35000</v>
      </c>
      <c r="F8867" s="48">
        <f t="shared" si="145"/>
        <v>137511</v>
      </c>
    </row>
    <row r="8868" spans="1:6" x14ac:dyDescent="0.3">
      <c r="A8868" s="45">
        <v>43839</v>
      </c>
      <c r="B8868" s="776" t="s">
        <v>4415</v>
      </c>
      <c r="C8868" s="776"/>
      <c r="D8868" s="77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6" t="s">
        <v>3444</v>
      </c>
      <c r="C8884" s="776"/>
      <c r="D8884" s="77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6" t="s">
        <v>3444</v>
      </c>
      <c r="C8894" s="776"/>
      <c r="D8894" s="77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6" t="s">
        <v>3444</v>
      </c>
      <c r="C8901" s="776"/>
      <c r="D8901" s="77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6" t="s">
        <v>3444</v>
      </c>
      <c r="C8907" s="776"/>
      <c r="D8907" s="77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6" t="s">
        <v>5379</v>
      </c>
      <c r="C8930" s="776"/>
      <c r="D8930" s="77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6" t="s">
        <v>5431</v>
      </c>
      <c r="C8940" s="787"/>
      <c r="D8940" s="78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6" t="s">
        <v>5379</v>
      </c>
      <c r="C8947" s="787"/>
      <c r="D8947" s="78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6" t="s">
        <v>7048</v>
      </c>
      <c r="C8975" s="787"/>
      <c r="D8975" s="788"/>
      <c r="E8975" s="43">
        <v>100000</v>
      </c>
      <c r="F8975" s="48">
        <f t="shared" si="146"/>
        <v>109464</v>
      </c>
    </row>
    <row r="8976" spans="1:6" x14ac:dyDescent="0.3">
      <c r="A8976" s="45">
        <v>44256</v>
      </c>
      <c r="B8976" s="786" t="s">
        <v>7048</v>
      </c>
      <c r="C8976" s="787"/>
      <c r="D8976" s="78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6" t="s">
        <v>7088</v>
      </c>
      <c r="C8992" s="787"/>
      <c r="D8992" s="788"/>
      <c r="E8992" s="43">
        <v>100000</v>
      </c>
      <c r="F8992" s="48">
        <f>F8991+E8992-D8992</f>
        <v>108416</v>
      </c>
    </row>
    <row r="8993" spans="1:6" x14ac:dyDescent="0.3">
      <c r="A8993" s="45">
        <v>44258</v>
      </c>
      <c r="B8993" s="786" t="s">
        <v>7088</v>
      </c>
      <c r="C8993" s="787"/>
      <c r="D8993" s="78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6" t="s">
        <v>7100</v>
      </c>
      <c r="C9003" s="787"/>
      <c r="D9003" s="78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6" t="s">
        <v>4415</v>
      </c>
      <c r="C9013" s="787"/>
      <c r="D9013" s="78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6" t="s">
        <v>7048</v>
      </c>
      <c r="C9019" s="787"/>
      <c r="D9019" s="78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6" t="s">
        <v>7106</v>
      </c>
      <c r="C9021" s="787"/>
      <c r="D9021" s="78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6" t="s">
        <v>7048</v>
      </c>
      <c r="C9036" s="787"/>
      <c r="D9036" s="78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6" t="s">
        <v>4415</v>
      </c>
      <c r="C9044" s="787"/>
      <c r="D9044" s="78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6" t="s">
        <v>7048</v>
      </c>
      <c r="C9061" s="787"/>
      <c r="D9061" s="78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6" t="s">
        <v>7048</v>
      </c>
      <c r="C9063" s="787"/>
      <c r="D9063" s="78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6" t="s">
        <v>4415</v>
      </c>
      <c r="C9065" s="787"/>
      <c r="D9065" s="78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6" t="s">
        <v>4415</v>
      </c>
      <c r="C9073" s="787"/>
      <c r="D9073" s="78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6" t="s">
        <v>7161</v>
      </c>
      <c r="C9080" s="787"/>
      <c r="D9080" s="78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6" t="s">
        <v>861</v>
      </c>
      <c r="C9094" s="787"/>
      <c r="D9094" s="78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6" t="s">
        <v>7195</v>
      </c>
      <c r="C9102" s="787"/>
      <c r="D9102" s="78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6" t="s">
        <v>7196</v>
      </c>
      <c r="C9109" s="787"/>
      <c r="D9109" s="78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6" t="s">
        <v>7088</v>
      </c>
      <c r="C9119" s="787"/>
      <c r="D9119" s="78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6" t="s">
        <v>3444</v>
      </c>
      <c r="C9135" s="787"/>
      <c r="D9135" s="78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6" t="s">
        <v>3444</v>
      </c>
      <c r="C9148" s="787"/>
      <c r="D9148" s="78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6" t="s">
        <v>861</v>
      </c>
      <c r="C9166" s="787"/>
      <c r="D9166" s="78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6" t="s">
        <v>5431</v>
      </c>
      <c r="C9179" s="787"/>
      <c r="D9179" s="78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6" t="s">
        <v>5431</v>
      </c>
      <c r="C9183" s="787"/>
      <c r="D9183" s="78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6" t="s">
        <v>7261</v>
      </c>
      <c r="C9197" s="787"/>
      <c r="D9197" s="78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6" t="s">
        <v>4415</v>
      </c>
      <c r="C9204" s="787"/>
      <c r="D9204" s="78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6" t="s">
        <v>4415</v>
      </c>
      <c r="C9211" s="787"/>
      <c r="D9211" s="788"/>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6" t="s">
        <v>4329</v>
      </c>
      <c r="C9226" s="787"/>
      <c r="D9226" s="78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6" t="s">
        <v>5431</v>
      </c>
      <c r="C9235" s="787"/>
      <c r="D9235" s="788"/>
      <c r="E9235" s="43">
        <v>70000</v>
      </c>
      <c r="F9235" s="48">
        <f t="shared" si="151"/>
        <v>76563</v>
      </c>
    </row>
    <row r="9236" spans="1:6" x14ac:dyDescent="0.3">
      <c r="A9236" s="45">
        <v>44298</v>
      </c>
      <c r="B9236" s="786" t="s">
        <v>5431</v>
      </c>
      <c r="C9236" s="787"/>
      <c r="D9236" s="788"/>
      <c r="E9236" s="43">
        <v>45000</v>
      </c>
      <c r="F9236" s="48">
        <f t="shared" si="151"/>
        <v>121563</v>
      </c>
    </row>
    <row r="9237" spans="1:6" x14ac:dyDescent="0.3">
      <c r="A9237" s="45">
        <v>44298</v>
      </c>
      <c r="B9237" s="786" t="s">
        <v>5431</v>
      </c>
      <c r="C9237" s="787"/>
      <c r="D9237" s="78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6" t="s">
        <v>7310</v>
      </c>
      <c r="C9242" s="787"/>
      <c r="D9242" s="78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6" t="s">
        <v>5431</v>
      </c>
      <c r="C9249" s="787"/>
      <c r="D9249" s="78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6" t="s">
        <v>3444</v>
      </c>
      <c r="C9258" s="787"/>
      <c r="D9258" s="78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6" t="s">
        <v>5431</v>
      </c>
      <c r="C9263" s="776"/>
      <c r="D9263" s="77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6" t="s">
        <v>5431</v>
      </c>
      <c r="C9274" s="776"/>
      <c r="D9274" s="77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6" t="s">
        <v>7343</v>
      </c>
      <c r="C9283" s="776"/>
      <c r="D9283" s="77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6" t="s">
        <v>7348</v>
      </c>
      <c r="C9287" s="776"/>
      <c r="D9287" s="77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6" t="s">
        <v>5431</v>
      </c>
      <c r="C9289" s="776"/>
      <c r="D9289" s="77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6" t="s">
        <v>5431</v>
      </c>
      <c r="C9300" s="776"/>
      <c r="D9300" s="77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6" t="s">
        <v>5431</v>
      </c>
      <c r="C9306" s="776"/>
      <c r="D9306" s="77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6" t="s">
        <v>5431</v>
      </c>
      <c r="C9310" s="776"/>
      <c r="D9310" s="77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6" t="s">
        <v>7374</v>
      </c>
      <c r="C9314" s="776"/>
      <c r="D9314" s="77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6" t="s">
        <v>4329</v>
      </c>
      <c r="C9340" s="776"/>
      <c r="D9340" s="776"/>
      <c r="E9340" s="43">
        <v>500000</v>
      </c>
      <c r="F9340" s="48">
        <f>F9339+E9340-D9340</f>
        <v>503165</v>
      </c>
    </row>
    <row r="9341" spans="1:13" x14ac:dyDescent="0.3">
      <c r="A9341" s="45">
        <v>44321</v>
      </c>
      <c r="B9341" s="776" t="s">
        <v>861</v>
      </c>
      <c r="C9341" s="776"/>
      <c r="D9341" s="77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6" t="s">
        <v>7422</v>
      </c>
      <c r="C9353" s="776"/>
      <c r="D9353" s="77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6" t="s">
        <v>4415</v>
      </c>
      <c r="C9365" s="776"/>
      <c r="D9365" s="77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6" t="s">
        <v>4415</v>
      </c>
      <c r="C9368" s="776"/>
      <c r="D9368" s="77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6" t="s">
        <v>861</v>
      </c>
      <c r="C9380" s="776"/>
      <c r="D9380" s="77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6" t="s">
        <v>7440</v>
      </c>
      <c r="C9387" s="776"/>
      <c r="D9387" s="77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5" t="s">
        <v>7448</v>
      </c>
      <c r="I9396" s="785"/>
      <c r="J9396" s="785"/>
    </row>
    <row r="9397" spans="1:12" x14ac:dyDescent="0.3">
      <c r="A9397" s="45">
        <v>44336</v>
      </c>
      <c r="B9397" s="776" t="s">
        <v>7440</v>
      </c>
      <c r="C9397" s="776"/>
      <c r="D9397" s="776"/>
      <c r="E9397" s="43">
        <v>50000</v>
      </c>
      <c r="F9397" s="48">
        <f t="shared" si="153"/>
        <v>68195</v>
      </c>
      <c r="H9397" s="784" t="s">
        <v>7527</v>
      </c>
      <c r="I9397" s="784"/>
      <c r="J9397" s="43">
        <v>25000</v>
      </c>
    </row>
    <row r="9398" spans="1:12" x14ac:dyDescent="0.3">
      <c r="A9398" s="45">
        <v>44336</v>
      </c>
      <c r="B9398" s="5" t="s">
        <v>4055</v>
      </c>
      <c r="C9398" s="5" t="s">
        <v>7456</v>
      </c>
      <c r="D9398" s="43">
        <v>40000</v>
      </c>
      <c r="E9398" s="43"/>
      <c r="F9398" s="48">
        <f t="shared" si="153"/>
        <v>28195</v>
      </c>
      <c r="H9398" s="784" t="s">
        <v>7449</v>
      </c>
      <c r="I9398" s="784"/>
      <c r="J9398" s="43">
        <v>201000</v>
      </c>
    </row>
    <row r="9399" spans="1:12" x14ac:dyDescent="0.3">
      <c r="A9399" s="45">
        <v>44336</v>
      </c>
      <c r="B9399" s="5" t="s">
        <v>7457</v>
      </c>
      <c r="C9399" s="5" t="s">
        <v>7458</v>
      </c>
      <c r="D9399" s="43">
        <v>16000</v>
      </c>
      <c r="E9399" s="43"/>
      <c r="F9399" s="48">
        <f t="shared" si="153"/>
        <v>12195</v>
      </c>
      <c r="H9399" s="784" t="s">
        <v>7450</v>
      </c>
      <c r="I9399" s="784"/>
      <c r="J9399" s="43">
        <v>201000</v>
      </c>
    </row>
    <row r="9400" spans="1:12" x14ac:dyDescent="0.3">
      <c r="A9400" s="45">
        <v>44336</v>
      </c>
      <c r="B9400" s="5" t="s">
        <v>7214</v>
      </c>
      <c r="C9400" s="5" t="s">
        <v>7460</v>
      </c>
      <c r="D9400" s="43">
        <v>2500</v>
      </c>
      <c r="E9400" s="43"/>
      <c r="F9400" s="48">
        <f t="shared" si="153"/>
        <v>9695</v>
      </c>
      <c r="H9400" s="784" t="s">
        <v>7452</v>
      </c>
      <c r="I9400" s="784"/>
      <c r="J9400" s="43">
        <v>4000</v>
      </c>
    </row>
    <row r="9401" spans="1:12" x14ac:dyDescent="0.3">
      <c r="A9401" s="45">
        <v>44336</v>
      </c>
      <c r="B9401" s="776" t="s">
        <v>7440</v>
      </c>
      <c r="C9401" s="776"/>
      <c r="D9401" s="776"/>
      <c r="E9401" s="43">
        <v>50000</v>
      </c>
      <c r="F9401" s="48">
        <f t="shared" si="153"/>
        <v>59695</v>
      </c>
      <c r="H9401" s="784" t="s">
        <v>7464</v>
      </c>
      <c r="I9401" s="784"/>
      <c r="J9401" s="43">
        <f>SUM(J9397:J9400)</f>
        <v>431000</v>
      </c>
    </row>
    <row r="9402" spans="1:12" x14ac:dyDescent="0.3">
      <c r="A9402" s="45">
        <v>44336</v>
      </c>
      <c r="B9402" s="5" t="s">
        <v>4550</v>
      </c>
      <c r="C9402" s="5" t="s">
        <v>7462</v>
      </c>
      <c r="D9402" s="43">
        <v>20000</v>
      </c>
      <c r="E9402" s="43"/>
      <c r="F9402" s="48">
        <f t="shared" si="153"/>
        <v>39695</v>
      </c>
      <c r="H9402" s="784" t="s">
        <v>7463</v>
      </c>
      <c r="I9402" s="784"/>
      <c r="J9402" s="43">
        <v>67000</v>
      </c>
    </row>
    <row r="9403" spans="1:12" x14ac:dyDescent="0.3">
      <c r="A9403" s="45">
        <v>44337</v>
      </c>
      <c r="B9403" s="5" t="s">
        <v>5156</v>
      </c>
      <c r="C9403" s="5" t="s">
        <v>7466</v>
      </c>
      <c r="D9403" s="43">
        <v>7260</v>
      </c>
      <c r="E9403" s="43"/>
      <c r="F9403" s="48">
        <f t="shared" si="153"/>
        <v>32435</v>
      </c>
      <c r="H9403" s="784" t="s">
        <v>7465</v>
      </c>
      <c r="I9403" s="78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6" t="s">
        <v>7440</v>
      </c>
      <c r="C9405" s="776"/>
      <c r="D9405" s="77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6" t="s">
        <v>7440</v>
      </c>
      <c r="C9410" s="776"/>
      <c r="D9410" s="77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6" t="s">
        <v>7440</v>
      </c>
      <c r="C9419" s="776"/>
      <c r="D9419" s="77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6" t="s">
        <v>7440</v>
      </c>
      <c r="C9439" s="776"/>
      <c r="D9439" s="77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6" t="s">
        <v>7440</v>
      </c>
      <c r="C9448" s="776"/>
      <c r="D9448" s="776"/>
      <c r="E9448" s="43">
        <v>720000</v>
      </c>
      <c r="F9448" s="48">
        <f t="shared" si="154"/>
        <v>743869</v>
      </c>
    </row>
    <row r="9449" spans="1:10" x14ac:dyDescent="0.3">
      <c r="A9449" s="45">
        <v>44349</v>
      </c>
      <c r="B9449" s="776" t="s">
        <v>7048</v>
      </c>
      <c r="C9449" s="776"/>
      <c r="D9449" s="77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6" t="s">
        <v>7088</v>
      </c>
      <c r="C9469" s="776"/>
      <c r="D9469" s="77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6" t="s">
        <v>7088</v>
      </c>
      <c r="C9475" s="776"/>
      <c r="D9475" s="776"/>
      <c r="E9475" s="43">
        <v>250000</v>
      </c>
      <c r="F9475" s="48">
        <f t="shared" si="155"/>
        <v>373893</v>
      </c>
      <c r="H9475" s="254"/>
    </row>
    <row r="9476" spans="1:12" x14ac:dyDescent="0.3">
      <c r="A9476" s="45">
        <v>44356</v>
      </c>
      <c r="B9476" s="776" t="s">
        <v>7088</v>
      </c>
      <c r="C9476" s="776"/>
      <c r="D9476" s="77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6" t="s">
        <v>7536</v>
      </c>
      <c r="C9483" s="776"/>
      <c r="D9483" s="77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6" t="s">
        <v>861</v>
      </c>
      <c r="C9486" s="776"/>
      <c r="D9486" s="77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6" t="s">
        <v>861</v>
      </c>
      <c r="C9496" s="776"/>
      <c r="D9496" s="77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6" t="s">
        <v>4362</v>
      </c>
      <c r="C9520" s="776"/>
      <c r="D9520" s="77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6" t="s">
        <v>7348</v>
      </c>
      <c r="C9523" s="776"/>
      <c r="D9523" s="77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6" t="s">
        <v>861</v>
      </c>
      <c r="C9525" s="776"/>
      <c r="D9525" s="77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6" t="s">
        <v>7577</v>
      </c>
      <c r="C9534" s="776"/>
      <c r="D9534" s="776"/>
      <c r="E9534" s="43">
        <v>700</v>
      </c>
      <c r="F9534" s="48">
        <f t="shared" si="156"/>
        <v>14488</v>
      </c>
      <c r="L9534" s="93"/>
    </row>
    <row r="9535" spans="1:12" x14ac:dyDescent="0.3">
      <c r="A9535" s="45">
        <v>44364</v>
      </c>
      <c r="B9535" s="5" t="s">
        <v>6341</v>
      </c>
      <c r="C9535" s="5" t="s">
        <v>6555</v>
      </c>
      <c r="D9535" s="43">
        <v>2500</v>
      </c>
      <c r="E9535" s="43"/>
      <c r="F9535" s="48">
        <f t="shared" si="156"/>
        <v>11988</v>
      </c>
      <c r="H9535" s="783"/>
      <c r="I9535" s="78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6" t="s">
        <v>7440</v>
      </c>
      <c r="C9538" s="776"/>
      <c r="D9538" s="77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6" t="s">
        <v>7048</v>
      </c>
      <c r="C9544" s="776"/>
      <c r="D9544" s="77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6" t="s">
        <v>4106</v>
      </c>
      <c r="C9556" s="776"/>
      <c r="D9556" s="77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6" t="s">
        <v>4106</v>
      </c>
      <c r="C9566" s="776"/>
      <c r="D9566" s="77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6" t="s">
        <v>7048</v>
      </c>
      <c r="C9579" s="776"/>
      <c r="D9579" s="77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6" t="s">
        <v>7617</v>
      </c>
      <c r="C9587" s="776"/>
      <c r="D9587" s="77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6" t="s">
        <v>7048</v>
      </c>
      <c r="C9591" s="776"/>
      <c r="D9591" s="77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6" t="s">
        <v>7440</v>
      </c>
      <c r="C9598" s="776"/>
      <c r="D9598" s="77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6" t="s">
        <v>7440</v>
      </c>
      <c r="C9606" s="776"/>
      <c r="D9606" s="77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6" t="s">
        <v>7650</v>
      </c>
      <c r="C9609" s="776"/>
      <c r="D9609" s="77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6" t="s">
        <v>861</v>
      </c>
      <c r="C9620" s="776"/>
      <c r="D9620" s="77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6" t="s">
        <v>7440</v>
      </c>
      <c r="C9657" s="776"/>
      <c r="D9657" s="77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6" t="s">
        <v>7440</v>
      </c>
      <c r="C9670" s="776"/>
      <c r="D9670" s="77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6" t="s">
        <v>7440</v>
      </c>
      <c r="C9680" s="776"/>
      <c r="D9680" s="77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6" t="s">
        <v>7440</v>
      </c>
      <c r="C9690" s="776"/>
      <c r="D9690" s="776"/>
      <c r="E9690" s="43">
        <v>10100</v>
      </c>
      <c r="F9690" s="48">
        <f t="shared" si="159"/>
        <v>33807</v>
      </c>
      <c r="J9690" s="52">
        <v>45249</v>
      </c>
      <c r="L9690" s="93"/>
    </row>
    <row r="9691" spans="1:12" x14ac:dyDescent="0.3">
      <c r="A9691" s="45">
        <v>44385</v>
      </c>
      <c r="B9691" s="776" t="s">
        <v>7440</v>
      </c>
      <c r="C9691" s="776"/>
      <c r="D9691" s="77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6" t="s">
        <v>7734</v>
      </c>
      <c r="C9709" s="776"/>
      <c r="D9709" s="77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6" t="s">
        <v>4106</v>
      </c>
      <c r="C9713" s="776"/>
      <c r="D9713" s="77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6" t="s">
        <v>7440</v>
      </c>
      <c r="C9725" s="776"/>
      <c r="D9725" s="77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6" t="s">
        <v>7793</v>
      </c>
      <c r="C9756" s="776"/>
      <c r="D9756" s="77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6" t="s">
        <v>4106</v>
      </c>
      <c r="C9778" s="776"/>
      <c r="D9778" s="77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6" t="s">
        <v>4106</v>
      </c>
      <c r="C9792" s="776"/>
      <c r="D9792" s="77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6" t="s">
        <v>7440</v>
      </c>
      <c r="C9811" s="776"/>
      <c r="D9811" s="77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6" t="s">
        <v>7440</v>
      </c>
      <c r="C9834" s="776"/>
      <c r="D9834" s="77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6" t="s">
        <v>7440</v>
      </c>
      <c r="C9837" s="776"/>
      <c r="D9837" s="77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6" t="s">
        <v>4106</v>
      </c>
      <c r="C9841" s="776"/>
      <c r="D9841" s="77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6" t="s">
        <v>7877</v>
      </c>
      <c r="C9850" s="776"/>
      <c r="D9850" s="77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6" t="s">
        <v>4406</v>
      </c>
      <c r="C9855" s="776"/>
      <c r="D9855" s="77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6" t="s">
        <v>7734</v>
      </c>
      <c r="C9866" s="776"/>
      <c r="D9866" s="776"/>
      <c r="E9866" s="43">
        <v>46210</v>
      </c>
      <c r="F9866" s="48">
        <f t="shared" si="162"/>
        <v>157181.66129032261</v>
      </c>
      <c r="H9866" s="52">
        <f>SUM(H9862:H9862)</f>
        <v>0</v>
      </c>
      <c r="J9866" s="52">
        <v>45249</v>
      </c>
      <c r="L9866" s="93"/>
    </row>
    <row r="9867" spans="1:12" x14ac:dyDescent="0.3">
      <c r="A9867" s="45">
        <v>44418</v>
      </c>
      <c r="B9867" s="776" t="s">
        <v>7891</v>
      </c>
      <c r="C9867" s="776"/>
      <c r="D9867" s="77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6" t="s">
        <v>7734</v>
      </c>
      <c r="C9874" s="776"/>
      <c r="D9874" s="77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6" t="s">
        <v>7891</v>
      </c>
      <c r="C9881" s="776"/>
      <c r="D9881" s="77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6" t="s">
        <v>7891</v>
      </c>
      <c r="C9896" s="776"/>
      <c r="D9896" s="776"/>
      <c r="E9896" s="43">
        <v>100000</v>
      </c>
      <c r="F9896" s="48">
        <f>F9895+E9896-D9896</f>
        <v>107262.66129032261</v>
      </c>
      <c r="I9896" s="52">
        <f>SUM(I9894:I9895)</f>
        <v>1160</v>
      </c>
      <c r="L9896" s="93"/>
    </row>
    <row r="9897" spans="1:12" x14ac:dyDescent="0.3">
      <c r="A9897" s="45">
        <v>44425</v>
      </c>
      <c r="B9897" s="776" t="s">
        <v>7891</v>
      </c>
      <c r="C9897" s="776"/>
      <c r="D9897" s="77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6" t="s">
        <v>7891</v>
      </c>
      <c r="C9904" s="776"/>
      <c r="D9904" s="776"/>
      <c r="E9904" s="43">
        <v>100000</v>
      </c>
      <c r="F9904" s="48">
        <f t="shared" si="163"/>
        <v>116924.66129032261</v>
      </c>
      <c r="I9904" s="52">
        <f>SUM(I9902:I9903)</f>
        <v>0</v>
      </c>
      <c r="L9904" s="93"/>
    </row>
    <row r="9905" spans="1:12" x14ac:dyDescent="0.3">
      <c r="A9905" s="45">
        <v>44428</v>
      </c>
      <c r="B9905" s="776" t="s">
        <v>7891</v>
      </c>
      <c r="C9905" s="776"/>
      <c r="D9905" s="77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6" t="s">
        <v>7891</v>
      </c>
      <c r="C9916" s="776"/>
      <c r="D9916" s="77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6" t="s">
        <v>7951</v>
      </c>
      <c r="C9940" s="776"/>
      <c r="D9940" s="77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6" t="s">
        <v>7953</v>
      </c>
      <c r="C9942" s="776"/>
      <c r="D9942" s="77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6" t="s">
        <v>4106</v>
      </c>
      <c r="C9944" s="776"/>
      <c r="D9944" s="77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6" t="s">
        <v>5431</v>
      </c>
      <c r="C9952" s="776"/>
      <c r="D9952" s="77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6" t="s">
        <v>7977</v>
      </c>
      <c r="C9973" s="776"/>
      <c r="D9973" s="77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6" t="s">
        <v>861</v>
      </c>
      <c r="C9984" s="776"/>
      <c r="D9984" s="77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6" t="s">
        <v>4329</v>
      </c>
      <c r="C9999" s="776"/>
      <c r="D9999" s="77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6" t="s">
        <v>8034</v>
      </c>
      <c r="C10015" s="776"/>
      <c r="D10015" s="77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6" t="s">
        <v>8035</v>
      </c>
      <c r="C10017" s="776"/>
      <c r="D10017" s="77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6" t="s">
        <v>4415</v>
      </c>
      <c r="C10024" s="776"/>
      <c r="D10024" s="77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6" t="s">
        <v>8049</v>
      </c>
      <c r="C10029" s="776"/>
      <c r="D10029" s="77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6" t="s">
        <v>861</v>
      </c>
      <c r="C10037" s="776"/>
      <c r="D10037" s="77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6" t="s">
        <v>4415</v>
      </c>
      <c r="C10049" s="776"/>
      <c r="D10049" s="77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6" t="s">
        <v>4106</v>
      </c>
      <c r="C10061" s="776"/>
      <c r="D10061" s="776"/>
      <c r="E10061" s="43">
        <v>100000</v>
      </c>
      <c r="F10061" s="48">
        <f t="shared" si="166"/>
        <v>111049.66129032266</v>
      </c>
      <c r="L10061" s="93"/>
    </row>
    <row r="10062" spans="1:12" x14ac:dyDescent="0.3">
      <c r="A10062" s="45">
        <v>44473</v>
      </c>
      <c r="B10062" s="776" t="s">
        <v>4106</v>
      </c>
      <c r="C10062" s="776"/>
      <c r="D10062" s="776"/>
      <c r="E10062" s="43">
        <v>100000</v>
      </c>
      <c r="F10062" s="48">
        <f t="shared" si="166"/>
        <v>211049.66129032266</v>
      </c>
      <c r="L10062" s="93"/>
    </row>
    <row r="10063" spans="1:12" x14ac:dyDescent="0.3">
      <c r="A10063" s="45">
        <v>44473</v>
      </c>
      <c r="B10063" s="776" t="s">
        <v>4106</v>
      </c>
      <c r="C10063" s="776"/>
      <c r="D10063" s="77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6" t="s">
        <v>8072</v>
      </c>
      <c r="C10066" s="776"/>
      <c r="D10066" s="77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6" t="s">
        <v>4106</v>
      </c>
      <c r="C10085" s="776"/>
      <c r="D10085" s="776"/>
      <c r="E10085" s="43">
        <v>150000</v>
      </c>
      <c r="F10085" s="48">
        <f t="shared" ref="F10085:F10148" si="167">F10084+E10085-D10085</f>
        <v>156347.66129032266</v>
      </c>
      <c r="L10085" s="93"/>
    </row>
    <row r="10086" spans="1:12" x14ac:dyDescent="0.3">
      <c r="A10086" s="45">
        <v>44474</v>
      </c>
      <c r="B10086" s="776" t="s">
        <v>4415</v>
      </c>
      <c r="C10086" s="776"/>
      <c r="D10086" s="776"/>
      <c r="E10086" s="43">
        <v>350000</v>
      </c>
      <c r="F10086" s="48">
        <f t="shared" si="167"/>
        <v>506347.66129032266</v>
      </c>
      <c r="L10086" s="93"/>
    </row>
    <row r="10087" spans="1:12" x14ac:dyDescent="0.3">
      <c r="A10087" s="45">
        <v>44474</v>
      </c>
      <c r="B10087" s="776" t="s">
        <v>4415</v>
      </c>
      <c r="C10087" s="776"/>
      <c r="D10087" s="776"/>
      <c r="E10087" s="43">
        <v>300000</v>
      </c>
      <c r="F10087" s="48">
        <f t="shared" si="167"/>
        <v>806347.66129032266</v>
      </c>
      <c r="L10087" s="93"/>
    </row>
    <row r="10088" spans="1:12" x14ac:dyDescent="0.3">
      <c r="A10088" s="45">
        <v>44474</v>
      </c>
      <c r="B10088" s="776" t="s">
        <v>4415</v>
      </c>
      <c r="C10088" s="776"/>
      <c r="D10088" s="77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6" t="s">
        <v>8093</v>
      </c>
      <c r="C10100" s="776"/>
      <c r="D10100" s="776"/>
      <c r="E10100" s="43">
        <v>62000</v>
      </c>
      <c r="F10100" s="48">
        <f t="shared" si="167"/>
        <v>93572.661290322663</v>
      </c>
    </row>
    <row r="10101" spans="1:6" x14ac:dyDescent="0.3">
      <c r="A10101" s="45">
        <v>44474</v>
      </c>
      <c r="B10101" s="776" t="s">
        <v>8094</v>
      </c>
      <c r="C10101" s="776"/>
      <c r="D10101" s="77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6" t="s">
        <v>4415</v>
      </c>
      <c r="C10114" s="776"/>
      <c r="D10114" s="77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6" t="s">
        <v>8112</v>
      </c>
      <c r="C10121" s="776"/>
      <c r="D10121" s="77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6" t="s">
        <v>4106</v>
      </c>
      <c r="C10127" s="776"/>
      <c r="D10127" s="77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6" t="s">
        <v>4106</v>
      </c>
      <c r="C10135" s="776"/>
      <c r="D10135" s="77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6" t="s">
        <v>8134</v>
      </c>
      <c r="C10150" s="776"/>
      <c r="D10150" s="77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6" t="s">
        <v>8034</v>
      </c>
      <c r="C10161" s="776"/>
      <c r="D10161" s="77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6" t="s">
        <v>3444</v>
      </c>
      <c r="C10169" s="776"/>
      <c r="D10169" s="77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6" t="s">
        <v>4106</v>
      </c>
      <c r="C10178" s="776"/>
      <c r="D10178" s="77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6" t="s">
        <v>4364</v>
      </c>
      <c r="C10186" s="776"/>
      <c r="D10186" s="77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6" t="s">
        <v>4364</v>
      </c>
      <c r="C10194" s="776"/>
      <c r="D10194" s="77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6" t="s">
        <v>4106</v>
      </c>
      <c r="C10201" s="776"/>
      <c r="D10201" s="77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6" t="s">
        <v>4106</v>
      </c>
      <c r="C10211" s="776"/>
      <c r="D10211" s="77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6" t="s">
        <v>7440</v>
      </c>
      <c r="C10237" s="776"/>
      <c r="D10237" s="77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6" t="s">
        <v>4106</v>
      </c>
      <c r="C10245" s="776"/>
      <c r="D10245" s="77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6" t="s">
        <v>3444</v>
      </c>
      <c r="C10247" s="776"/>
      <c r="D10247" s="77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6" t="s">
        <v>4106</v>
      </c>
      <c r="C10262" s="776"/>
      <c r="D10262" s="776"/>
      <c r="E10262" s="43">
        <v>250000</v>
      </c>
      <c r="F10262" s="48">
        <f t="shared" si="169"/>
        <v>250502.66129032266</v>
      </c>
      <c r="I10262" s="52">
        <v>24000</v>
      </c>
      <c r="L10262" s="93"/>
    </row>
    <row r="10263" spans="1:12" x14ac:dyDescent="0.3">
      <c r="A10263" s="45">
        <v>44508</v>
      </c>
      <c r="B10263" s="776" t="s">
        <v>4106</v>
      </c>
      <c r="C10263" s="776"/>
      <c r="D10263" s="77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6" t="s">
        <v>7440</v>
      </c>
      <c r="C10275" s="776"/>
      <c r="D10275" s="77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6" t="s">
        <v>7440</v>
      </c>
      <c r="C10277" s="776"/>
      <c r="D10277" s="77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6" t="s">
        <v>7440</v>
      </c>
      <c r="C10287" s="776"/>
      <c r="D10287" s="77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6" t="s">
        <v>8272</v>
      </c>
      <c r="C10293" s="776"/>
      <c r="D10293" s="776"/>
      <c r="E10293" s="43">
        <v>4000</v>
      </c>
      <c r="F10293" s="48">
        <f t="shared" si="170"/>
        <v>121667.66129032266</v>
      </c>
      <c r="I10293" s="52">
        <v>24000</v>
      </c>
      <c r="L10293" s="93"/>
    </row>
    <row r="10294" spans="1:12" x14ac:dyDescent="0.3">
      <c r="A10294" s="45">
        <v>44513</v>
      </c>
      <c r="B10294" s="776" t="s">
        <v>8260</v>
      </c>
      <c r="C10294" s="776"/>
      <c r="D10294" s="77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6" t="s">
        <v>7440</v>
      </c>
      <c r="C10307" s="776"/>
      <c r="D10307" s="77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6" t="s">
        <v>8290</v>
      </c>
      <c r="C10312" s="776"/>
      <c r="D10312" s="77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6" t="s">
        <v>7440</v>
      </c>
      <c r="C10317" s="776"/>
      <c r="D10317" s="77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6" t="s">
        <v>7440</v>
      </c>
      <c r="C10327" s="776"/>
      <c r="D10327" s="77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6" t="s">
        <v>7440</v>
      </c>
      <c r="C10339" s="776"/>
      <c r="D10339" s="77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6" t="s">
        <v>8290</v>
      </c>
      <c r="C10341" s="776"/>
      <c r="D10341" s="77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6" t="s">
        <v>4106</v>
      </c>
      <c r="C10344" s="776"/>
      <c r="D10344" s="77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6" t="s">
        <v>7440</v>
      </c>
      <c r="C10369" s="776"/>
      <c r="D10369" s="77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6" t="s">
        <v>4406</v>
      </c>
      <c r="C10378" s="776"/>
      <c r="D10378" s="77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6" t="s">
        <v>8290</v>
      </c>
      <c r="C10392" s="776"/>
      <c r="D10392" s="77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6" t="s">
        <v>7440</v>
      </c>
      <c r="C10404" s="776"/>
      <c r="D10404" s="77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6" t="s">
        <v>8626</v>
      </c>
      <c r="C10412" s="776"/>
      <c r="D10412" s="77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6" t="s">
        <v>4106</v>
      </c>
      <c r="C10416" s="776"/>
      <c r="D10416" s="77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6" t="s">
        <v>4106</v>
      </c>
      <c r="C10433" s="776"/>
      <c r="D10433" s="77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6" t="s">
        <v>7440</v>
      </c>
      <c r="C10443" s="776"/>
      <c r="D10443" s="77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6" t="s">
        <v>8290</v>
      </c>
      <c r="C10461" s="776"/>
      <c r="D10461" s="77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6" t="s">
        <v>4106</v>
      </c>
      <c r="C10467" s="776"/>
      <c r="D10467" s="77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6" t="s">
        <v>4106</v>
      </c>
      <c r="C10485" s="776"/>
      <c r="D10485" s="77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6" t="s">
        <v>4106</v>
      </c>
      <c r="C10515" s="776"/>
      <c r="D10515" s="77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6" t="s">
        <v>8290</v>
      </c>
      <c r="C10528" s="776"/>
      <c r="D10528" s="77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6" t="s">
        <v>4106</v>
      </c>
      <c r="C10540" s="776"/>
      <c r="D10540" s="77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6" t="s">
        <v>4106</v>
      </c>
      <c r="C10561" s="776"/>
      <c r="D10561" s="77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6" t="s">
        <v>4106</v>
      </c>
      <c r="C10586" s="776"/>
      <c r="D10586" s="77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6" t="s">
        <v>8801</v>
      </c>
      <c r="C10601" s="776"/>
      <c r="D10601" s="77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6" t="s">
        <v>7440</v>
      </c>
      <c r="C10609" s="776"/>
      <c r="D10609" s="77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6" t="s">
        <v>7440</v>
      </c>
      <c r="C10620" s="776"/>
      <c r="D10620" s="77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80" t="s">
        <v>4106</v>
      </c>
      <c r="C10637" s="781"/>
      <c r="D10637" s="782"/>
      <c r="E10637" s="249">
        <v>250000</v>
      </c>
      <c r="F10637" s="48">
        <f t="shared" si="175"/>
        <v>265979.66129032266</v>
      </c>
      <c r="I10637" s="52">
        <v>24000</v>
      </c>
      <c r="L10637" s="93"/>
    </row>
    <row r="10638" spans="1:12" x14ac:dyDescent="0.3">
      <c r="A10638" s="330">
        <v>44599</v>
      </c>
      <c r="B10638" s="780" t="s">
        <v>4106</v>
      </c>
      <c r="C10638" s="781"/>
      <c r="D10638" s="78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0" t="s">
        <v>8837</v>
      </c>
      <c r="C10647" s="781"/>
      <c r="D10647" s="78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0" t="s">
        <v>8839</v>
      </c>
      <c r="C10650" s="781"/>
      <c r="D10650" s="782"/>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0" t="s">
        <v>4106</v>
      </c>
      <c r="C10653" s="781"/>
      <c r="D10653" s="78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0" t="s">
        <v>7440</v>
      </c>
      <c r="C10664" s="781"/>
      <c r="D10664" s="78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0" t="s">
        <v>8856</v>
      </c>
      <c r="C10672" s="781"/>
      <c r="D10672" s="78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0" t="s">
        <v>8290</v>
      </c>
      <c r="C10677" s="781"/>
      <c r="D10677" s="78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0" t="s">
        <v>7440</v>
      </c>
      <c r="C10679" s="781"/>
      <c r="D10679" s="78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0" t="s">
        <v>8290</v>
      </c>
      <c r="C10684" s="781"/>
      <c r="D10684" s="78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0" t="s">
        <v>3444</v>
      </c>
      <c r="C10687" s="781"/>
      <c r="D10687" s="78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0" t="s">
        <v>8290</v>
      </c>
      <c r="C10703" s="781"/>
      <c r="D10703" s="78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0" t="s">
        <v>4106</v>
      </c>
      <c r="C10709" s="781"/>
      <c r="D10709" s="782"/>
      <c r="E10709" s="249">
        <v>300000</v>
      </c>
      <c r="F10709" s="48">
        <f t="shared" si="176"/>
        <v>301863.66129032266</v>
      </c>
      <c r="G10709" s="4"/>
    </row>
    <row r="10710" spans="1:8" x14ac:dyDescent="0.3">
      <c r="A10710" s="45">
        <v>44620</v>
      </c>
      <c r="B10710" s="780" t="s">
        <v>4106</v>
      </c>
      <c r="C10710" s="781"/>
      <c r="D10710" s="78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7" t="s">
        <v>7440</v>
      </c>
      <c r="C10744" s="778"/>
      <c r="D10744" s="77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0" t="s">
        <v>4106</v>
      </c>
      <c r="C10754" s="781"/>
      <c r="D10754" s="782"/>
      <c r="E10754" s="43">
        <v>250000</v>
      </c>
      <c r="F10754" s="48">
        <f t="shared" si="177"/>
        <v>263832.66129032266</v>
      </c>
      <c r="G10754" s="4"/>
    </row>
    <row r="10755" spans="1:8" x14ac:dyDescent="0.3">
      <c r="A10755" s="45">
        <v>44628</v>
      </c>
      <c r="B10755" s="780" t="s">
        <v>4106</v>
      </c>
      <c r="C10755" s="781"/>
      <c r="D10755" s="782"/>
      <c r="E10755" s="43">
        <v>250000</v>
      </c>
      <c r="F10755" s="48">
        <f t="shared" si="177"/>
        <v>513832.66129032266</v>
      </c>
      <c r="G10755" s="4"/>
    </row>
    <row r="10756" spans="1:8" x14ac:dyDescent="0.3">
      <c r="A10756" s="45">
        <v>44628</v>
      </c>
      <c r="B10756" s="777" t="s">
        <v>7440</v>
      </c>
      <c r="C10756" s="778"/>
      <c r="D10756" s="77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7" t="s">
        <v>8938</v>
      </c>
      <c r="C10769" s="778"/>
      <c r="D10769" s="77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7" t="s">
        <v>8941</v>
      </c>
      <c r="C10771" s="778"/>
      <c r="D10771" s="779"/>
      <c r="E10771" s="335">
        <v>500</v>
      </c>
      <c r="F10771" s="48">
        <f t="shared" si="177"/>
        <v>28826.661290322663</v>
      </c>
      <c r="G10771" s="4"/>
    </row>
    <row r="10772" spans="1:8" x14ac:dyDescent="0.3">
      <c r="A10772" s="45">
        <v>44630</v>
      </c>
      <c r="B10772" s="780" t="s">
        <v>4106</v>
      </c>
      <c r="C10772" s="781"/>
      <c r="D10772" s="782"/>
      <c r="E10772" s="43">
        <v>250000</v>
      </c>
      <c r="F10772" s="48">
        <f t="shared" si="177"/>
        <v>278826.66129032266</v>
      </c>
      <c r="G10772" s="4"/>
    </row>
    <row r="10773" spans="1:8" x14ac:dyDescent="0.3">
      <c r="A10773" s="45">
        <v>44630</v>
      </c>
      <c r="B10773" s="780" t="s">
        <v>4106</v>
      </c>
      <c r="C10773" s="781"/>
      <c r="D10773" s="782"/>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7" t="s">
        <v>8974</v>
      </c>
      <c r="C10794" s="778"/>
      <c r="D10794" s="779"/>
      <c r="E10794" s="335">
        <v>10000</v>
      </c>
      <c r="F10794" s="48">
        <f t="shared" si="178"/>
        <v>10247.661290322663</v>
      </c>
      <c r="G10794" s="4"/>
    </row>
    <row r="10795" spans="1:9" x14ac:dyDescent="0.3">
      <c r="A10795" s="45">
        <v>44638</v>
      </c>
      <c r="B10795" s="777" t="s">
        <v>8974</v>
      </c>
      <c r="C10795" s="778"/>
      <c r="D10795" s="77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7" t="s">
        <v>7440</v>
      </c>
      <c r="C10806" s="778"/>
      <c r="D10806" s="77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7" t="s">
        <v>7440</v>
      </c>
      <c r="C10811" s="778"/>
      <c r="D10811" s="77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6" t="s">
        <v>8974</v>
      </c>
      <c r="C10821" s="776"/>
      <c r="D10821" s="77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6" t="s">
        <v>7440</v>
      </c>
      <c r="C10825" s="776"/>
      <c r="D10825" s="77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6" t="s">
        <v>7440</v>
      </c>
      <c r="C10835" s="776"/>
      <c r="D10835" s="77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6" t="s">
        <v>7440</v>
      </c>
      <c r="C10847" s="776"/>
      <c r="D10847" s="77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6" t="s">
        <v>4106</v>
      </c>
      <c r="C10861" s="776"/>
      <c r="D10861" s="776"/>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6" t="s">
        <v>7440</v>
      </c>
      <c r="C10875" s="776"/>
      <c r="D10875" s="77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6" t="s">
        <v>7440</v>
      </c>
      <c r="C10880" s="776"/>
      <c r="D10880" s="77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6" t="s">
        <v>7440</v>
      </c>
      <c r="C10888" s="776"/>
      <c r="D10888" s="77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11" t="s">
        <v>11426</v>
      </c>
      <c r="B1" s="811"/>
      <c r="C1" s="811"/>
      <c r="D1" s="811"/>
      <c r="E1" s="811"/>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Nadeem bhai</vt:lpstr>
      <vt:lpstr>Reminders</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2024-11-30T08:30:19Z</cp:lastPrinted>
  <dcterms:created xsi:type="dcterms:W3CDTF">2016-01-07T05:07:25Z</dcterms:created>
  <dcterms:modified xsi:type="dcterms:W3CDTF">2024-12-14T12:52:17Z</dcterms:modified>
  <cp:contentStatus/>
</cp:coreProperties>
</file>