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codeName="ThisWorkbook" defaultThemeVersion="124226"/>
  <mc:AlternateContent xmlns:mc="http://schemas.openxmlformats.org/markup-compatibility/2006">
    <mc:Choice Requires="x15">
      <x15ac:absPath xmlns:x15ac="http://schemas.microsoft.com/office/spreadsheetml/2010/11/ac" url="D:\Pioneer\Running projects\Manto Outlet Dolmen Mall Lahore\"/>
    </mc:Choice>
  </mc:AlternateContent>
  <xr:revisionPtr revIDLastSave="0" documentId="13_ncr:1_{C90421DD-3AB6-459C-B0E8-213823E5D4A9}" xr6:coauthVersionLast="47" xr6:coauthVersionMax="47" xr10:uidLastSave="{00000000-0000-0000-0000-000000000000}"/>
  <bookViews>
    <workbookView xWindow="-120" yWindow="-120" windowWidth="29040" windowHeight="15840" tabRatio="525" xr2:uid="{00000000-000D-0000-FFFF-FFFF00000000}"/>
  </bookViews>
  <sheets>
    <sheet name="Summary" sheetId="15" r:id="rId1"/>
    <sheet name="HVAC" sheetId="12" r:id="rId2"/>
    <sheet name="Fire" sheetId="14" r:id="rId3"/>
  </sheets>
  <definedNames>
    <definedName name="_xlnm.Print_Area" localSheetId="2">Fire!$A$1:$L$36</definedName>
    <definedName name="_xlnm.Print_Area" localSheetId="1">HVAC!$A$1:$L$24</definedName>
    <definedName name="_xlnm.Print_Titles" localSheetId="2">Fire!$1:$8</definedName>
    <definedName name="_xlnm.Print_Titles" localSheetId="1">HVAC!$1:$8</definedName>
    <definedName name="work">HVAC!$A$9:$L$23</definedName>
  </definedNames>
  <calcPr calcId="191029"/>
</workbook>
</file>

<file path=xl/calcChain.xml><?xml version="1.0" encoding="utf-8"?>
<calcChain xmlns="http://schemas.openxmlformats.org/spreadsheetml/2006/main">
  <c r="J31" i="14" l="1"/>
  <c r="K31" i="14" s="1"/>
  <c r="J30" i="14"/>
  <c r="K30" i="14" s="1"/>
  <c r="J29" i="14"/>
  <c r="J28" i="14"/>
  <c r="K28" i="14" s="1"/>
  <c r="L28" i="14" s="1"/>
  <c r="J27" i="14"/>
  <c r="K27" i="14" s="1"/>
  <c r="J26" i="14"/>
  <c r="K26" i="14" s="1"/>
  <c r="J24" i="14"/>
  <c r="K24" i="14" s="1"/>
  <c r="J22" i="14"/>
  <c r="K22" i="14" s="1"/>
  <c r="L22" i="14" s="1"/>
  <c r="J21" i="14"/>
  <c r="K21" i="14" s="1"/>
  <c r="J20" i="14"/>
  <c r="K20" i="14" s="1"/>
  <c r="J19" i="14"/>
  <c r="K19" i="14" s="1"/>
  <c r="J17" i="14"/>
  <c r="K17" i="14" s="1"/>
  <c r="J16" i="14"/>
  <c r="J15" i="14"/>
  <c r="K15" i="14" s="1"/>
  <c r="J14" i="14"/>
  <c r="K14" i="14" s="1"/>
  <c r="J13" i="14"/>
  <c r="K13" i="14" s="1"/>
  <c r="J12" i="14"/>
  <c r="K12" i="14" s="1"/>
  <c r="J10" i="12"/>
  <c r="K10" i="12" s="1"/>
  <c r="J23" i="12"/>
  <c r="K23" i="12" s="1"/>
  <c r="J22" i="12"/>
  <c r="K22" i="12" s="1"/>
  <c r="L22" i="12" s="1"/>
  <c r="J21" i="12"/>
  <c r="K21" i="12" s="1"/>
  <c r="L21" i="12" s="1"/>
  <c r="J20" i="12"/>
  <c r="J19" i="12"/>
  <c r="J17" i="12"/>
  <c r="K17" i="12" s="1"/>
  <c r="J16" i="12"/>
  <c r="K16" i="12" s="1"/>
  <c r="J15" i="12"/>
  <c r="J12" i="12"/>
  <c r="J11" i="12"/>
  <c r="I23" i="12"/>
  <c r="I22" i="12"/>
  <c r="I21" i="12"/>
  <c r="K20" i="12"/>
  <c r="L20" i="12" s="1"/>
  <c r="I20" i="12"/>
  <c r="K19" i="12"/>
  <c r="I19" i="12"/>
  <c r="I17" i="12"/>
  <c r="I16" i="12"/>
  <c r="K15" i="12"/>
  <c r="L15" i="12" s="1"/>
  <c r="I15" i="12"/>
  <c r="K12" i="12"/>
  <c r="I12" i="12"/>
  <c r="K11" i="12"/>
  <c r="L11" i="12" s="1"/>
  <c r="I11" i="12"/>
  <c r="I10" i="12"/>
  <c r="I31" i="14"/>
  <c r="I30" i="14"/>
  <c r="K29" i="14"/>
  <c r="I29" i="14"/>
  <c r="I28" i="14"/>
  <c r="I27" i="14"/>
  <c r="I26" i="14"/>
  <c r="I24" i="14"/>
  <c r="I22" i="14"/>
  <c r="I21" i="14"/>
  <c r="I20" i="14"/>
  <c r="I19" i="14"/>
  <c r="I17" i="14"/>
  <c r="K16" i="14"/>
  <c r="I16" i="14"/>
  <c r="I15" i="14"/>
  <c r="I14" i="14"/>
  <c r="I13" i="14"/>
  <c r="I12" i="14"/>
  <c r="L23" i="12" l="1"/>
  <c r="L14" i="14"/>
  <c r="L19" i="14"/>
  <c r="L24" i="14"/>
  <c r="L15" i="14"/>
  <c r="L26" i="14"/>
  <c r="L30" i="14"/>
  <c r="L12" i="14"/>
  <c r="L27" i="14"/>
  <c r="L31" i="14"/>
  <c r="L29" i="14"/>
  <c r="L21" i="14"/>
  <c r="L20" i="14"/>
  <c r="L17" i="14"/>
  <c r="L16" i="14"/>
  <c r="L13" i="14"/>
  <c r="I32" i="14"/>
  <c r="L19" i="12"/>
  <c r="I24" i="12"/>
  <c r="L17" i="12"/>
  <c r="L12" i="12"/>
  <c r="K32" i="14"/>
  <c r="L16" i="12"/>
  <c r="L10" i="12"/>
  <c r="K24" i="12"/>
  <c r="D27" i="14"/>
  <c r="D26" i="14"/>
  <c r="D24" i="14"/>
  <c r="A18" i="14"/>
  <c r="A23" i="14" s="1"/>
  <c r="A25" i="14" s="1"/>
  <c r="A28" i="14" s="1"/>
  <c r="A29" i="14" s="1"/>
  <c r="A30" i="14" s="1"/>
  <c r="A31" i="14" s="1"/>
  <c r="L24" i="12" l="1"/>
  <c r="D11" i="15" s="1"/>
  <c r="L32" i="14"/>
  <c r="D13" i="15" s="1"/>
  <c r="A12" i="12"/>
  <c r="A13" i="12" s="1"/>
  <c r="A20" i="12" s="1"/>
  <c r="A21" i="12" s="1"/>
  <c r="B14" i="12" l="1"/>
  <c r="D16" i="15" l="1"/>
  <c r="A22" i="12"/>
  <c r="A23" i="12" s="1"/>
</calcChain>
</file>

<file path=xl/sharedStrings.xml><?xml version="1.0" encoding="utf-8"?>
<sst xmlns="http://schemas.openxmlformats.org/spreadsheetml/2006/main" count="144" uniqueCount="88">
  <si>
    <t>Job.</t>
  </si>
  <si>
    <t>Description</t>
  </si>
  <si>
    <t>Qty</t>
  </si>
  <si>
    <t>Amount</t>
  </si>
  <si>
    <t>Heating Ventilation &amp; Air Conditioning Services</t>
  </si>
  <si>
    <t>All Heating, Ventilation &amp; Air Conditioning Services shall be completed, tested and commissioned as per drawings, specifications and as per instruction of Client &amp; Consultant.</t>
  </si>
  <si>
    <t>Total Cost of HVAC Works Rs.</t>
  </si>
  <si>
    <t>Material</t>
  </si>
  <si>
    <t>Labour</t>
  </si>
  <si>
    <t>i.</t>
  </si>
  <si>
    <t>Supply, fabrication and installation of machine made G.I sheet metal duct different  sections supply, return, fresh &amp; exhaust air including plenums, splitter dampers, guide vanes, flexible duct connector, access door, transformation, plenums chambers, wooden frame, anchors supports &amp; hangers complete in all respects ready to operate as per drawings, specification, instruction and approval of Consultant.</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</si>
  <si>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</si>
  <si>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Testing, balancing and commissioning of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</si>
  <si>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Note:</t>
  </si>
  <si>
    <t>1)</t>
  </si>
  <si>
    <t>2)</t>
  </si>
  <si>
    <t>Contractor is instructed to visit the site, understand the nature of work &amp; then fill the rates accordingly and submit the quotation. No argument and discussion will be entertained after awarding of work.</t>
  </si>
  <si>
    <t>Painting &amp; Identification work on supports, hangers, base of condensing units etc complete in all respects with one coat of ICI make Red lead oxide primer &amp; two coats of ICI make enamel paint complete in all respects ready to operate as per drawings, specification, instruction and approval of Consultant.</t>
  </si>
  <si>
    <t>Making of Shop drawings &amp; As.built drawings on Auto CAD 2016 with section details, equipment foundation details and Making of As Built drawings, Documentation Technical / Operational Manual &amp; LOG Book for each equipment complete in all respects ready to operate as per specification, drawings and as per instruction of Consultant.</t>
  </si>
  <si>
    <t>Rev.00</t>
  </si>
  <si>
    <t>Dolmen Mall, Lahore</t>
  </si>
  <si>
    <t>Supply &amp; installation of Volume Control Damper in 16 SWG G.I sheet metal with gas kits, nut bolts, complete in all respects ready to operate as per specification, drawings and as per instruction of Consultant.</t>
  </si>
  <si>
    <t>Supply and Installation of aluminum foil facing fiber glass (24 kg/m3 density) insulation 1" thick for G.I. sheet metal ducts of different sections with Aluminum tape protected with 8oz canvas cloth than painted anti fungus paint compete in all respect as per specifications,  drawings and as per instructions of Consultant.</t>
  </si>
  <si>
    <t>Miscellaneous work which was not included in BOQ but necessary to complete the project in all respects and ready to operate as per instructions of Consultant. (Bidder should mentioned the type of works).</t>
  </si>
  <si>
    <t>Supply and Installation of Acoustical duct sound liner in supply air duct complete in all respects ready to operate as per specification, drawings and as per instruction of Consultant.</t>
  </si>
  <si>
    <t>Fresh &amp; Ehaust Air Grill</t>
  </si>
  <si>
    <t>Sqft</t>
  </si>
  <si>
    <t>Nos.</t>
  </si>
  <si>
    <t>Sqin</t>
  </si>
  <si>
    <t>Bill of Quantities</t>
  </si>
  <si>
    <t>Manto</t>
  </si>
  <si>
    <t>Date: 07-05-2024</t>
  </si>
  <si>
    <t>06" dia</t>
  </si>
  <si>
    <t>08" dia</t>
  </si>
  <si>
    <t>12" dia</t>
  </si>
  <si>
    <t xml:space="preserve">18" x 18" </t>
  </si>
  <si>
    <t xml:space="preserve">3 cone Round Diffuser  </t>
  </si>
  <si>
    <t>Fire Suppression Services</t>
  </si>
  <si>
    <t>Orient</t>
  </si>
  <si>
    <t>Manto Mall, Lahore</t>
  </si>
  <si>
    <t>Date:  27-05-2024</t>
  </si>
  <si>
    <t>Unit</t>
  </si>
  <si>
    <t>Material Rate</t>
  </si>
  <si>
    <t>FIRE FIGHTING SERVICES</t>
  </si>
  <si>
    <t>Supply, installation, testing &amp; commissioning of fire suppression system including all equipment, pipe works and accessories ready to operate as per specifications, drawings and instructions of Consultants.</t>
  </si>
  <si>
    <t>MS Sch-40 seamless pipes including all specials M.I &amp; D.I threaded &amp; machenical joint threaded &amp; grooved fittings UL listed FM approved, flexible pipe, flanges, coupling, masking plates, bends, tees, clamps, supports and hangers, sleeves, masking plates chiseling, cutting holes, making good where required, painting and protection treatment etc. Complete in all respects.</t>
  </si>
  <si>
    <t xml:space="preserve">Dia  1" </t>
  </si>
  <si>
    <t>Rft</t>
  </si>
  <si>
    <t>ii.</t>
  </si>
  <si>
    <t xml:space="preserve">Dia  1-1/4" </t>
  </si>
  <si>
    <t>iii</t>
  </si>
  <si>
    <t xml:space="preserve">Dia  1-1/2" </t>
  </si>
  <si>
    <t>iv</t>
  </si>
  <si>
    <t xml:space="preserve">Dia  2" </t>
  </si>
  <si>
    <t>v</t>
  </si>
  <si>
    <t xml:space="preserve">Dia  2-1/2" </t>
  </si>
  <si>
    <t>vi</t>
  </si>
  <si>
    <t xml:space="preserve">Dia  3" </t>
  </si>
  <si>
    <t xml:space="preserve">Sprinkler Heads </t>
  </si>
  <si>
    <t>Sprinkler  Upright  type  K  =  5.6  (Opening  Temperature 68ºC)</t>
  </si>
  <si>
    <t>ii</t>
  </si>
  <si>
    <t>Sprinkler  Upright  type  K  =  5.6  (Opening  Temperature 57ºC)</t>
  </si>
  <si>
    <t>Sprinkler  Pendent  type  (concealed  with  face  /  Cover plate) K = 5.6 (Opening Temperature 57ºC)</t>
  </si>
  <si>
    <t>Sprinkler  Pendent  type  (concealed  with  face  /  Cover plate) K = 5.6 (Opening Temperature 68ºC)</t>
  </si>
  <si>
    <t xml:space="preserve">Check valve with matching flanges. </t>
  </si>
  <si>
    <t>Dia. 3"</t>
  </si>
  <si>
    <t>Fire extinguishers with fixing accessories.</t>
  </si>
  <si>
    <t>i</t>
  </si>
  <si>
    <t>Type Class A,B&amp;C  FX-4  (6 Kg. Dry Chemical Powder)</t>
  </si>
  <si>
    <t>Submittals, samples, shop drawings, inspections, As-built drawings, operation and maintenance manuals and the like as required by specifications.</t>
  </si>
  <si>
    <t xml:space="preserve">Painting, identification and tagging to the installations and equipments. </t>
  </si>
  <si>
    <t xml:space="preserve">Flushing of entire fire pipe work according to (NFPA-13). </t>
  </si>
  <si>
    <t>Testing, and commissioning of entire fire fighting installation as per Consultant's approval.</t>
  </si>
  <si>
    <t>Total Cost of Fire Suppression Services Rs.</t>
  </si>
  <si>
    <t>SR. #</t>
  </si>
  <si>
    <t>1-</t>
  </si>
  <si>
    <t>HVAC Work</t>
  </si>
  <si>
    <t>Rs.</t>
  </si>
  <si>
    <t>2-</t>
  </si>
  <si>
    <t>Fire Fighting Work</t>
  </si>
  <si>
    <t>Grand Total Rs.</t>
  </si>
  <si>
    <t>MANTO DOLMEN MALL LAHORE</t>
  </si>
  <si>
    <t>Type Class B&amp;C FX-3  (6 Kg. CO2 Carbon Dioxide Gas)</t>
  </si>
  <si>
    <t>S #</t>
  </si>
  <si>
    <t>Running Bill No 1</t>
  </si>
  <si>
    <t>Total Amount</t>
  </si>
  <si>
    <t>Labour Rate</t>
  </si>
  <si>
    <t>Bill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</si>
</sst>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_);_(* \(#,##0\);_(* &quot;-&quot;_);_(@_)"/>
    <numFmt numFmtId="165" formatCode="_(* #,##0.00_);_(* \(#,##0.00\);_(* &quot;-&quot;??_);_(@_)"/>
    <numFmt numFmtId="166" formatCode="General_)"/>
    <numFmt numFmtId="167" formatCode="#,##0.0"/>
    <numFmt numFmtId="168" formatCode="_(* #,##0_);_(* \(#,##0\);_(* &quot;-&quot;??_);_(@_)"/>
  </numFmts>
  <fonts count="32">
    <font>
      <sz val="11"/>
      <color theme="1"/>
      <name val="Calibri"/>
      <family val="2"/>
      <scheme val="minor"/>
    </font>
    <font>
      <sz val="10"/>
      <name val="Arial"/>
      <family val="2"/>
    </font>
    <font>
      <sz val="12"/>
      <name val="Arial"/>
      <family val="2"/>
    </font>
    <font>
      <b/>
      <sz val="14"/>
      <name val="Arial"/>
      <family val="2"/>
    </font>
    <font>
      <b/>
      <sz val="12"/>
      <name val="Arial"/>
      <family val="2"/>
    </font>
    <font>
      <b/>
      <sz val="12"/>
      <name val="Courier"/>
      <family val="3"/>
    </font>
    <font>
      <sz val="11"/>
      <name val="Arial"/>
      <family val="2"/>
    </font>
    <font>
      <sz val="10"/>
      <name val="Arial"/>
      <family val="2"/>
    </font>
    <font>
      <sz val="11"/>
      <name val="Arial"/>
      <family val="2"/>
    </font>
    <font>
      <sz val="14"/>
      <name val="Arial"/>
      <family val="2"/>
    </font>
    <font>
      <sz val="11"/>
      <color theme="1"/>
      <name val="Calibri"/>
      <family val="2"/>
      <scheme val="minor"/>
    </font>
    <font>
      <sz val="14"/>
      <color theme="1"/>
      <name val="Calibri"/>
      <family val="2"/>
      <scheme val="minor"/>
    </font>
    <font>
      <sz val="16"/>
      <name val="Arial"/>
      <family val="2"/>
    </font>
    <font>
      <sz val="12"/>
      <color theme="1"/>
      <name val="Calibri"/>
      <family val="2"/>
      <scheme val="minor"/>
    </font>
    <font>
      <sz val="18"/>
      <name val="Arial"/>
      <family val="2"/>
    </font>
    <font>
      <b/>
      <sz val="10"/>
      <name val="Arial"/>
      <family val="2"/>
    </font>
    <font>
      <i/>
      <sz val="14"/>
      <name val="Arial"/>
      <family val="2"/>
    </font>
    <font>
      <b/>
      <sz val="16"/>
      <name val="Arial"/>
      <family val="2"/>
    </font>
    <font>
      <i/>
      <sz val="11"/>
      <name val="Arial"/>
      <family val="2"/>
    </font>
    <font>
      <b/>
      <sz val="11"/>
      <name val="Arial"/>
      <family val="2"/>
    </font>
    <font>
      <b/>
      <u/>
      <sz val="10"/>
      <name val="Arial"/>
      <family val="2"/>
    </font>
    <font>
      <sz val="10"/>
      <color rgb="FF000000"/>
      <name val="Times New Roman"/>
      <family val="1"/>
    </font>
    <font>
      <sz val="11"/>
      <color rgb="FF000000"/>
      <name val="Arial New Roman"/>
    </font>
    <font>
      <sz val="10"/>
      <color rgb="FF000000"/>
      <name val="Arial New Roman"/>
    </font>
    <font>
      <b/>
      <sz val="11"/>
      <color rgb="FF000000"/>
      <name val="Arial New Roman"/>
    </font>
    <font>
      <sz val="12"/>
      <color rgb="FF000000"/>
      <name val="Arial New Roman"/>
    </font>
    <font>
      <sz val="11"/>
      <color theme="1"/>
      <name val="Arial Narrow"/>
      <family val="2"/>
    </font>
    <font>
      <b/>
      <sz val="12"/>
      <name val="Calibri"/>
      <family val="2"/>
      <scheme val="minor"/>
    </font>
    <font>
      <sz val="10"/>
      <name val="MS Sans Serif"/>
      <family val="2"/>
    </font>
    <font>
      <b/>
      <sz val="14"/>
      <color theme="1"/>
      <name val="Calibri"/>
      <family val="2"/>
      <scheme val="minor"/>
    </font>
    <font>
      <sz val="12"/>
      <color indexed="8"/>
      <name val="Calibri"/>
      <family val="2"/>
      <scheme val="minor"/>
    </font>
    <font>
      <b/>
      <sz val="12"/>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s>
  <borders count="69">
    <border>
      <left/>
      <right/>
      <top/>
      <bottom/>
      <diagonal/>
    </border>
    <border>
      <left style="thin">
        <color indexed="64"/>
      </left>
      <right style="thin">
        <color indexed="64"/>
      </right>
      <top style="medium">
        <color indexed="64"/>
      </top>
      <bottom/>
      <diagonal/>
    </border>
    <border>
      <left style="medium">
        <color indexed="64"/>
      </left>
      <right/>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auto="1"/>
      </left>
      <right style="thin">
        <color auto="1"/>
      </right>
      <top/>
      <bottom style="medium">
        <color indexed="64"/>
      </bottom>
      <diagonal/>
    </border>
    <border>
      <left style="thin">
        <color auto="1"/>
      </left>
      <right style="thin">
        <color auto="1"/>
      </right>
      <top/>
      <bottom/>
      <diagonal/>
    </border>
    <border>
      <left style="thin">
        <color auto="1"/>
      </left>
      <right style="medium">
        <color indexed="64"/>
      </right>
      <top/>
      <bottom/>
      <diagonal/>
    </border>
    <border>
      <left style="thin">
        <color indexed="64"/>
      </left>
      <right style="thin">
        <color indexed="64"/>
      </right>
      <top style="hair">
        <color auto="1"/>
      </top>
      <bottom style="hair">
        <color auto="1"/>
      </bottom>
      <diagonal/>
    </border>
    <border>
      <left style="thin">
        <color indexed="64"/>
      </left>
      <right style="thin">
        <color indexed="64"/>
      </right>
      <top/>
      <bottom style="hair">
        <color auto="1"/>
      </bottom>
      <diagonal/>
    </border>
    <border>
      <left style="thin">
        <color indexed="64"/>
      </left>
      <right style="medium">
        <color indexed="64"/>
      </right>
      <top/>
      <bottom style="hair">
        <color auto="1"/>
      </bottom>
      <diagonal/>
    </border>
    <border>
      <left style="thin">
        <color indexed="64"/>
      </left>
      <right style="thin">
        <color indexed="64"/>
      </right>
      <top style="hair">
        <color auto="1"/>
      </top>
      <bottom/>
      <diagonal/>
    </border>
    <border>
      <left style="thin">
        <color indexed="64"/>
      </left>
      <right style="medium">
        <color indexed="64"/>
      </right>
      <top/>
      <bottom style="medium">
        <color indexed="64"/>
      </bottom>
      <diagonal/>
    </border>
    <border>
      <left/>
      <right style="thin">
        <color indexed="64"/>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auto="1"/>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style="hair">
        <color indexed="64"/>
      </left>
      <right style="thin">
        <color auto="1"/>
      </right>
      <top/>
      <bottom style="hair">
        <color indexed="64"/>
      </bottom>
      <diagonal/>
    </border>
    <border>
      <left/>
      <right style="thin">
        <color indexed="64"/>
      </right>
      <top style="medium">
        <color indexed="64"/>
      </top>
      <bottom/>
      <diagonal/>
    </border>
    <border>
      <left style="thin">
        <color indexed="64"/>
      </left>
      <right/>
      <top/>
      <bottom style="hair">
        <color indexed="64"/>
      </bottom>
      <diagonal/>
    </border>
    <border>
      <left style="thin">
        <color indexed="64"/>
      </left>
      <right style="medium">
        <color indexed="64"/>
      </right>
      <top style="hair">
        <color indexed="64"/>
      </top>
      <bottom/>
      <diagonal/>
    </border>
    <border>
      <left style="thin">
        <color indexed="64"/>
      </left>
      <right style="thin">
        <color indexed="64"/>
      </right>
      <top style="medium">
        <color indexed="64"/>
      </top>
      <bottom style="hair">
        <color indexed="64"/>
      </bottom>
      <diagonal/>
    </border>
    <border>
      <left style="medium">
        <color indexed="64"/>
      </left>
      <right/>
      <top style="double">
        <color indexed="64"/>
      </top>
      <bottom style="medium">
        <color indexed="64"/>
      </bottom>
      <diagonal/>
    </border>
    <border>
      <left/>
      <right style="thin">
        <color indexed="64"/>
      </right>
      <top style="double">
        <color indexed="64"/>
      </top>
      <bottom style="medium">
        <color indexed="64"/>
      </bottom>
      <diagonal/>
    </border>
    <border>
      <left style="thin">
        <color indexed="64"/>
      </left>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medium">
        <color rgb="FF000000"/>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
      <left style="thin">
        <color indexed="64"/>
      </left>
      <right/>
      <top style="hair">
        <color auto="1"/>
      </top>
      <bottom/>
      <diagonal/>
    </border>
    <border>
      <left style="thin">
        <color theme="1"/>
      </left>
      <right style="thin">
        <color indexed="64"/>
      </right>
      <top style="medium">
        <color indexed="64"/>
      </top>
      <bottom style="thin">
        <color indexed="64"/>
      </bottom>
      <diagonal/>
    </border>
    <border>
      <left style="thin">
        <color indexed="64"/>
      </left>
      <right style="thin">
        <color theme="1"/>
      </right>
      <top style="medium">
        <color indexed="64"/>
      </top>
      <bottom style="thin">
        <color indexed="64"/>
      </bottom>
      <diagonal/>
    </border>
    <border>
      <left style="thin">
        <color theme="1"/>
      </left>
      <right style="thin">
        <color indexed="64"/>
      </right>
      <top style="medium">
        <color indexed="64"/>
      </top>
      <bottom style="thin">
        <color theme="1"/>
      </bottom>
      <diagonal/>
    </border>
    <border>
      <left style="thin">
        <color indexed="64"/>
      </left>
      <right style="thin">
        <color indexed="64"/>
      </right>
      <top style="medium">
        <color indexed="64"/>
      </top>
      <bottom style="thin">
        <color theme="1"/>
      </bottom>
      <diagonal/>
    </border>
    <border>
      <left style="thin">
        <color indexed="64"/>
      </left>
      <right style="medium">
        <color indexed="64"/>
      </right>
      <top style="medium">
        <color indexed="64"/>
      </top>
      <bottom style="thin">
        <color theme="1"/>
      </bottom>
      <diagonal/>
    </border>
    <border>
      <left style="thin">
        <color indexed="64"/>
      </left>
      <right style="thin">
        <color theme="1"/>
      </right>
      <top/>
      <bottom/>
      <diagonal/>
    </border>
    <border>
      <left style="thin">
        <color theme="1"/>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theme="1"/>
      </right>
      <top style="thin">
        <color indexed="64"/>
      </top>
      <bottom/>
      <diagonal/>
    </border>
    <border>
      <left style="thin">
        <color theme="1"/>
      </left>
      <right style="thin">
        <color indexed="64"/>
      </right>
      <top/>
      <bottom style="thin">
        <color theme="1"/>
      </bottom>
      <diagonal/>
    </border>
    <border>
      <left style="thin">
        <color indexed="64"/>
      </left>
      <right style="thin">
        <color theme="1"/>
      </right>
      <top/>
      <bottom style="thin">
        <color theme="1"/>
      </bottom>
      <diagonal/>
    </border>
    <border>
      <left style="thin">
        <color theme="1"/>
      </left>
      <right style="medium">
        <color indexed="64"/>
      </right>
      <top/>
      <bottom style="thin">
        <color indexed="64"/>
      </bottom>
      <diagonal/>
    </border>
    <border>
      <left style="thin">
        <color indexed="64"/>
      </left>
      <right style="thin">
        <color theme="1"/>
      </right>
      <top/>
      <bottom style="medium">
        <color indexed="64"/>
      </bottom>
      <diagonal/>
    </border>
    <border>
      <left style="thin">
        <color theme="1"/>
      </left>
      <right/>
      <top style="thin">
        <color theme="1"/>
      </top>
      <bottom style="medium">
        <color indexed="64"/>
      </bottom>
      <diagonal/>
    </border>
    <border>
      <left style="thin">
        <color theme="1"/>
      </left>
      <right style="thin">
        <color theme="1"/>
      </right>
      <top style="thin">
        <color theme="1"/>
      </top>
      <bottom style="medium">
        <color indexed="64"/>
      </bottom>
      <diagonal/>
    </border>
    <border>
      <left/>
      <right style="thin">
        <color theme="1"/>
      </right>
      <top style="thin">
        <color theme="1"/>
      </top>
      <bottom style="medium">
        <color indexed="64"/>
      </bottom>
      <diagonal/>
    </border>
    <border>
      <left style="thin">
        <color theme="1"/>
      </left>
      <right style="medium">
        <color indexed="64"/>
      </right>
      <top style="thin">
        <color indexed="64"/>
      </top>
      <bottom style="medium">
        <color indexed="64"/>
      </bottom>
      <diagonal/>
    </border>
    <border>
      <left style="thin">
        <color indexed="64"/>
      </left>
      <right style="thin">
        <color theme="1"/>
      </right>
      <top style="medium">
        <color indexed="64"/>
      </top>
      <bottom/>
      <diagonal/>
    </border>
    <border>
      <left style="thin">
        <color indexed="64"/>
      </left>
      <right/>
      <top/>
      <bottom style="medium">
        <color indexed="64"/>
      </bottom>
      <diagonal/>
    </border>
    <border>
      <left style="thin">
        <color indexed="64"/>
      </left>
      <right/>
      <top style="medium">
        <color indexed="64"/>
      </top>
      <bottom style="hair">
        <color indexed="64"/>
      </bottom>
      <diagonal/>
    </border>
    <border>
      <left style="thin">
        <color indexed="64"/>
      </left>
      <right style="medium">
        <color indexed="64"/>
      </right>
      <top style="medium">
        <color indexed="64"/>
      </top>
      <bottom style="hair">
        <color auto="1"/>
      </bottom>
      <diagonal/>
    </border>
  </borders>
  <cellStyleXfs count="19">
    <xf numFmtId="0" fontId="0" fillId="0" borderId="0"/>
    <xf numFmtId="0" fontId="1" fillId="0" borderId="0"/>
    <xf numFmtId="165" fontId="7" fillId="0" borderId="0" applyFont="0" applyFill="0" applyBorder="0" applyAlignment="0" applyProtection="0"/>
    <xf numFmtId="165" fontId="6" fillId="0" borderId="0" applyFont="0" applyFill="0" applyBorder="0" applyAlignment="0" applyProtection="0"/>
    <xf numFmtId="0" fontId="7" fillId="0" borderId="0"/>
    <xf numFmtId="0" fontId="6" fillId="0" borderId="0"/>
    <xf numFmtId="0" fontId="8" fillId="0" borderId="0"/>
    <xf numFmtId="0" fontId="6" fillId="0" borderId="0"/>
    <xf numFmtId="165" fontId="6" fillId="0" borderId="0" applyFont="0" applyFill="0" applyBorder="0" applyAlignment="0" applyProtection="0"/>
    <xf numFmtId="0" fontId="1" fillId="0" borderId="0"/>
    <xf numFmtId="0" fontId="10" fillId="0" borderId="0"/>
    <xf numFmtId="9" fontId="6" fillId="0" borderId="0" applyFont="0" applyFill="0" applyBorder="0" applyAlignment="0" applyProtection="0"/>
    <xf numFmtId="165" fontId="1" fillId="0" borderId="0" applyFont="0" applyFill="0" applyBorder="0" applyAlignment="0" applyProtection="0"/>
    <xf numFmtId="0" fontId="1" fillId="0" borderId="0"/>
    <xf numFmtId="0" fontId="6" fillId="0" borderId="0"/>
    <xf numFmtId="165" fontId="10" fillId="0" borderId="0" applyFont="0" applyFill="0" applyBorder="0" applyAlignment="0" applyProtection="0"/>
    <xf numFmtId="0" fontId="21" fillId="0" borderId="0"/>
    <xf numFmtId="165" fontId="21" fillId="0" borderId="0" applyFont="0" applyFill="0" applyBorder="0" applyAlignment="0" applyProtection="0"/>
    <xf numFmtId="40" fontId="28" fillId="0" borderId="0" applyFont="0" applyFill="0" applyBorder="0" applyAlignment="0" applyProtection="0"/>
  </cellStyleXfs>
  <cellXfs count="325">
    <xf numFmtId="0" fontId="0" fillId="0" borderId="0" xfId="0"/>
    <xf numFmtId="0" fontId="1" fillId="2" borderId="0" xfId="1" applyFill="1"/>
    <xf numFmtId="0" fontId="1" fillId="2" borderId="0" xfId="1" applyFill="1" applyAlignment="1">
      <alignment horizontal="center" vertical="center"/>
    </xf>
    <xf numFmtId="0" fontId="9" fillId="2" borderId="0" xfId="1" applyFont="1" applyFill="1"/>
    <xf numFmtId="0" fontId="12" fillId="2" borderId="0" xfId="1" applyFont="1" applyFill="1"/>
    <xf numFmtId="0" fontId="12" fillId="2" borderId="0" xfId="1" applyFont="1" applyFill="1" applyAlignment="1">
      <alignment horizontal="left" vertical="center"/>
    </xf>
    <xf numFmtId="0" fontId="2" fillId="2" borderId="0" xfId="1" applyFont="1" applyFill="1" applyAlignment="1">
      <alignment horizontal="center"/>
    </xf>
    <xf numFmtId="0" fontId="2" fillId="2" borderId="0" xfId="1" applyFont="1" applyFill="1"/>
    <xf numFmtId="0" fontId="9" fillId="2" borderId="0" xfId="1" applyFont="1" applyFill="1" applyAlignment="1">
      <alignment horizontal="left" vertical="center"/>
    </xf>
    <xf numFmtId="0" fontId="9" fillId="2" borderId="0" xfId="1" applyFont="1" applyFill="1" applyAlignment="1">
      <alignment horizontal="right"/>
    </xf>
    <xf numFmtId="0" fontId="12" fillId="2" borderId="0" xfId="1" applyFont="1" applyFill="1" applyAlignment="1">
      <alignment horizontal="left"/>
    </xf>
    <xf numFmtId="0" fontId="5" fillId="2" borderId="0" xfId="1" applyFont="1" applyFill="1"/>
    <xf numFmtId="0" fontId="2" fillId="2" borderId="0" xfId="1" applyFont="1" applyFill="1" applyAlignment="1">
      <alignment horizontal="left" vertical="center"/>
    </xf>
    <xf numFmtId="0" fontId="12" fillId="2" borderId="0" xfId="1" applyFont="1" applyFill="1" applyAlignment="1">
      <alignment horizontal="right"/>
    </xf>
    <xf numFmtId="0" fontId="12" fillId="2" borderId="0" xfId="1" applyFont="1" applyFill="1" applyAlignment="1">
      <alignment horizontal="right" vertical="center"/>
    </xf>
    <xf numFmtId="0" fontId="1" fillId="2" borderId="0" xfId="1" applyFill="1" applyAlignment="1">
      <alignment horizontal="right" vertical="center"/>
    </xf>
    <xf numFmtId="0" fontId="1" fillId="2" borderId="0" xfId="1" applyFill="1" applyAlignment="1">
      <alignment horizontal="right"/>
    </xf>
    <xf numFmtId="0" fontId="14" fillId="2" borderId="0" xfId="1" applyFont="1" applyFill="1" applyAlignment="1">
      <alignment horizontal="right"/>
    </xf>
    <xf numFmtId="0" fontId="14" fillId="2" borderId="0" xfId="1" applyFont="1" applyFill="1"/>
    <xf numFmtId="0" fontId="14" fillId="2" borderId="0" xfId="1" applyFont="1" applyFill="1" applyAlignment="1">
      <alignment horizontal="right" vertical="center"/>
    </xf>
    <xf numFmtId="0" fontId="14" fillId="2" borderId="0" xfId="1" applyFont="1" applyFill="1" applyAlignment="1">
      <alignment horizontal="left" vertical="center"/>
    </xf>
    <xf numFmtId="0" fontId="14" fillId="2" borderId="0" xfId="1" applyFont="1" applyFill="1" applyAlignment="1">
      <alignment horizontal="center" vertical="center"/>
    </xf>
    <xf numFmtId="166" fontId="2" fillId="2" borderId="2" xfId="1" applyNumberFormat="1" applyFont="1" applyFill="1" applyBorder="1" applyAlignment="1">
      <alignment horizontal="center" vertical="top"/>
    </xf>
    <xf numFmtId="166" fontId="2" fillId="2" borderId="0" xfId="1" applyNumberFormat="1" applyFont="1" applyFill="1" applyAlignment="1">
      <alignment horizontal="center"/>
    </xf>
    <xf numFmtId="0" fontId="2" fillId="2" borderId="0" xfId="1" applyFont="1" applyFill="1" applyAlignment="1">
      <alignment horizontal="center" vertical="center"/>
    </xf>
    <xf numFmtId="0" fontId="1" fillId="2" borderId="0" xfId="5" applyFont="1" applyFill="1"/>
    <xf numFmtId="0" fontId="0" fillId="2" borderId="0" xfId="0" applyFill="1"/>
    <xf numFmtId="0" fontId="14" fillId="2" borderId="0" xfId="1" applyFont="1" applyFill="1" applyAlignment="1">
      <alignment vertical="center"/>
    </xf>
    <xf numFmtId="3" fontId="1" fillId="2" borderId="6" xfId="5" applyNumberFormat="1" applyFont="1" applyFill="1" applyBorder="1" applyAlignment="1">
      <alignment horizontal="right"/>
    </xf>
    <xf numFmtId="3" fontId="1" fillId="2" borderId="13" xfId="5" applyNumberFormat="1" applyFont="1" applyFill="1" applyBorder="1" applyAlignment="1">
      <alignment horizontal="right"/>
    </xf>
    <xf numFmtId="3" fontId="2" fillId="2" borderId="6" xfId="5" applyNumberFormat="1" applyFont="1" applyFill="1" applyBorder="1" applyAlignment="1">
      <alignment horizontal="center"/>
    </xf>
    <xf numFmtId="3" fontId="2" fillId="2" borderId="9" xfId="5" applyNumberFormat="1" applyFont="1" applyFill="1" applyBorder="1" applyAlignment="1">
      <alignment horizontal="center"/>
    </xf>
    <xf numFmtId="166" fontId="2" fillId="2" borderId="2" xfId="5" quotePrefix="1" applyNumberFormat="1" applyFont="1" applyFill="1" applyBorder="1" applyAlignment="1">
      <alignment horizontal="center" vertical="top"/>
    </xf>
    <xf numFmtId="0" fontId="2" fillId="2" borderId="2" xfId="5" applyFont="1" applyFill="1" applyBorder="1" applyAlignment="1">
      <alignment horizontal="center" vertical="center"/>
    </xf>
    <xf numFmtId="0" fontId="3" fillId="2" borderId="0" xfId="1" applyFont="1" applyFill="1" applyAlignment="1">
      <alignment horizontal="left"/>
    </xf>
    <xf numFmtId="3" fontId="1" fillId="2" borderId="14" xfId="5" applyNumberFormat="1" applyFont="1" applyFill="1" applyBorder="1" applyAlignment="1">
      <alignment vertical="center"/>
    </xf>
    <xf numFmtId="0" fontId="4" fillId="2" borderId="0" xfId="1" applyFont="1" applyFill="1" applyAlignment="1">
      <alignment horizontal="center"/>
    </xf>
    <xf numFmtId="166" fontId="2" fillId="2" borderId="13" xfId="5" quotePrefix="1" applyNumberFormat="1" applyFont="1" applyFill="1" applyBorder="1" applyAlignment="1">
      <alignment horizontal="center" vertical="top"/>
    </xf>
    <xf numFmtId="167" fontId="2" fillId="2" borderId="13" xfId="5" applyNumberFormat="1" applyFont="1" applyFill="1" applyBorder="1" applyAlignment="1">
      <alignment horizontal="center" vertical="center"/>
    </xf>
    <xf numFmtId="0" fontId="2" fillId="2" borderId="11" xfId="5" applyFont="1" applyFill="1" applyBorder="1" applyAlignment="1">
      <alignment horizontal="justify" vertical="top"/>
    </xf>
    <xf numFmtId="0" fontId="2" fillId="2" borderId="8" xfId="5" applyFont="1" applyFill="1" applyBorder="1" applyAlignment="1">
      <alignment horizontal="justify" vertical="top"/>
    </xf>
    <xf numFmtId="0" fontId="2" fillId="2" borderId="0" xfId="5" applyFont="1" applyFill="1" applyAlignment="1">
      <alignment vertical="center"/>
    </xf>
    <xf numFmtId="0" fontId="0" fillId="2" borderId="0" xfId="0" applyFill="1" applyAlignment="1">
      <alignment vertical="center"/>
    </xf>
    <xf numFmtId="0" fontId="13" fillId="2" borderId="0" xfId="0" applyFont="1" applyFill="1" applyAlignment="1">
      <alignment vertical="center"/>
    </xf>
    <xf numFmtId="168" fontId="2" fillId="2" borderId="0" xfId="15" applyNumberFormat="1" applyFont="1" applyFill="1" applyBorder="1" applyAlignment="1">
      <alignment horizontal="center"/>
    </xf>
    <xf numFmtId="168" fontId="2" fillId="2" borderId="0" xfId="15" applyNumberFormat="1" applyFont="1" applyFill="1" applyAlignment="1">
      <alignment horizontal="center"/>
    </xf>
    <xf numFmtId="3" fontId="1" fillId="2" borderId="0" xfId="5" applyNumberFormat="1" applyFont="1" applyFill="1" applyAlignment="1">
      <alignment vertical="center"/>
    </xf>
    <xf numFmtId="0" fontId="1" fillId="2" borderId="0" xfId="1" applyFill="1" applyAlignment="1">
      <alignment vertical="center"/>
    </xf>
    <xf numFmtId="166" fontId="2" fillId="2" borderId="15" xfId="1" applyNumberFormat="1" applyFont="1" applyFill="1" applyBorder="1" applyAlignment="1">
      <alignment horizontal="center" vertical="top"/>
    </xf>
    <xf numFmtId="166" fontId="2" fillId="2" borderId="16" xfId="1" applyNumberFormat="1" applyFont="1" applyFill="1" applyBorder="1" applyAlignment="1">
      <alignment horizontal="center"/>
    </xf>
    <xf numFmtId="0" fontId="2" fillId="2" borderId="1" xfId="1" applyFont="1" applyFill="1" applyBorder="1" applyAlignment="1">
      <alignment horizontal="left" vertical="top" wrapText="1"/>
    </xf>
    <xf numFmtId="166" fontId="2" fillId="2" borderId="1" xfId="1" quotePrefix="1" applyNumberFormat="1" applyFont="1" applyFill="1" applyBorder="1" applyAlignment="1">
      <alignment horizontal="center"/>
    </xf>
    <xf numFmtId="168" fontId="2" fillId="2" borderId="1" xfId="15" applyNumberFormat="1" applyFont="1" applyFill="1" applyBorder="1" applyAlignment="1" applyProtection="1">
      <alignment horizontal="center"/>
    </xf>
    <xf numFmtId="164" fontId="9" fillId="2" borderId="1" xfId="1" applyNumberFormat="1" applyFont="1" applyFill="1" applyBorder="1" applyAlignment="1">
      <alignment horizontal="center"/>
    </xf>
    <xf numFmtId="0" fontId="15" fillId="2" borderId="2" xfId="5" applyFont="1" applyFill="1" applyBorder="1" applyAlignment="1">
      <alignment horizontal="center" vertical="center"/>
    </xf>
    <xf numFmtId="0" fontId="1" fillId="2" borderId="2" xfId="5" applyFont="1" applyFill="1" applyBorder="1" applyAlignment="1">
      <alignment horizontal="center" vertical="center"/>
    </xf>
    <xf numFmtId="0" fontId="1" fillId="2" borderId="17" xfId="5" applyFont="1" applyFill="1" applyBorder="1" applyAlignment="1">
      <alignment horizontal="center" vertical="center"/>
    </xf>
    <xf numFmtId="166" fontId="3" fillId="3" borderId="0" xfId="0" applyNumberFormat="1" applyFont="1" applyFill="1"/>
    <xf numFmtId="0" fontId="11" fillId="3" borderId="0" xfId="0" applyFont="1" applyFill="1"/>
    <xf numFmtId="0" fontId="11" fillId="3" borderId="0" xfId="0" applyFont="1" applyFill="1" applyAlignment="1">
      <alignment horizontal="center"/>
    </xf>
    <xf numFmtId="0" fontId="16" fillId="3" borderId="0" xfId="0" applyFont="1" applyFill="1" applyAlignment="1">
      <alignment horizontal="center"/>
    </xf>
    <xf numFmtId="166" fontId="11" fillId="3" borderId="0" xfId="0" applyNumberFormat="1" applyFont="1" applyFill="1" applyAlignment="1">
      <alignment horizontal="left"/>
    </xf>
    <xf numFmtId="166" fontId="3" fillId="3" borderId="0" xfId="0" applyNumberFormat="1" applyFont="1" applyFill="1" applyAlignment="1">
      <alignment horizontal="left"/>
    </xf>
    <xf numFmtId="0" fontId="3" fillId="3" borderId="0" xfId="0" applyFont="1" applyFill="1" applyAlignment="1">
      <alignment horizontal="center" vertical="center"/>
    </xf>
    <xf numFmtId="3" fontId="2" fillId="2" borderId="8" xfId="1" applyNumberFormat="1" applyFont="1" applyFill="1" applyBorder="1" applyAlignment="1">
      <alignment horizontal="center"/>
    </xf>
    <xf numFmtId="0" fontId="2" fillId="2" borderId="6" xfId="5" applyFont="1" applyFill="1" applyBorder="1" applyAlignment="1">
      <alignment horizontal="center"/>
    </xf>
    <xf numFmtId="0" fontId="2" fillId="2" borderId="9" xfId="1" applyFont="1" applyFill="1" applyBorder="1" applyAlignment="1">
      <alignment horizontal="center"/>
    </xf>
    <xf numFmtId="3" fontId="2" fillId="2" borderId="9" xfId="1" applyNumberFormat="1" applyFont="1" applyFill="1" applyBorder="1" applyAlignment="1">
      <alignment horizontal="center"/>
    </xf>
    <xf numFmtId="0" fontId="2" fillId="2" borderId="16" xfId="1" applyFont="1" applyFill="1" applyBorder="1" applyAlignment="1">
      <alignment horizontal="center"/>
    </xf>
    <xf numFmtId="0" fontId="2" fillId="2" borderId="9" xfId="5" applyFont="1" applyFill="1" applyBorder="1" applyAlignment="1">
      <alignment horizontal="justify" vertical="top"/>
    </xf>
    <xf numFmtId="0" fontId="1" fillId="2" borderId="0" xfId="5" applyFont="1" applyFill="1" applyAlignment="1">
      <alignment vertical="center" wrapText="1"/>
    </xf>
    <xf numFmtId="0" fontId="1" fillId="2" borderId="14" xfId="5" applyFont="1" applyFill="1" applyBorder="1" applyAlignment="1">
      <alignment vertical="center" wrapText="1"/>
    </xf>
    <xf numFmtId="0" fontId="1" fillId="2" borderId="18" xfId="5" applyFont="1" applyFill="1" applyBorder="1" applyAlignment="1">
      <alignment vertical="center" wrapText="1"/>
    </xf>
    <xf numFmtId="0" fontId="1" fillId="2" borderId="19" xfId="5" applyFont="1" applyFill="1" applyBorder="1" applyAlignment="1">
      <alignment vertical="center" wrapText="1"/>
    </xf>
    <xf numFmtId="168" fontId="1" fillId="2" borderId="0" xfId="15" applyNumberFormat="1" applyFont="1" applyFill="1" applyBorder="1"/>
    <xf numFmtId="168" fontId="12" fillId="2" borderId="0" xfId="15" applyNumberFormat="1" applyFont="1" applyFill="1" applyAlignment="1"/>
    <xf numFmtId="168" fontId="12" fillId="2" borderId="0" xfId="15" applyNumberFormat="1" applyFont="1" applyFill="1" applyAlignment="1">
      <alignment horizontal="left"/>
    </xf>
    <xf numFmtId="168" fontId="11" fillId="3" borderId="0" xfId="15" applyNumberFormat="1" applyFont="1" applyFill="1" applyBorder="1"/>
    <xf numFmtId="168" fontId="9" fillId="2" borderId="0" xfId="15" applyNumberFormat="1" applyFont="1" applyFill="1" applyBorder="1" applyAlignment="1"/>
    <xf numFmtId="168" fontId="9" fillId="2" borderId="0" xfId="15" applyNumberFormat="1" applyFont="1" applyFill="1" applyAlignment="1"/>
    <xf numFmtId="168" fontId="2" fillId="2" borderId="0" xfId="15" applyNumberFormat="1" applyFont="1" applyFill="1" applyBorder="1" applyAlignment="1">
      <alignment vertical="center"/>
    </xf>
    <xf numFmtId="168" fontId="9" fillId="2" borderId="0" xfId="15" applyNumberFormat="1" applyFont="1" applyFill="1" applyBorder="1" applyAlignment="1" applyProtection="1">
      <alignment horizontal="center"/>
    </xf>
    <xf numFmtId="168" fontId="1" fillId="2" borderId="0" xfId="15" applyNumberFormat="1" applyFont="1" applyFill="1" applyAlignment="1">
      <alignment vertical="center"/>
    </xf>
    <xf numFmtId="168" fontId="1" fillId="2" borderId="0" xfId="15" applyNumberFormat="1" applyFont="1" applyFill="1" applyAlignment="1"/>
    <xf numFmtId="166" fontId="2" fillId="2" borderId="8" xfId="5" applyNumberFormat="1" applyFont="1" applyFill="1" applyBorder="1" applyAlignment="1">
      <alignment horizontal="center"/>
    </xf>
    <xf numFmtId="0" fontId="2" fillId="2" borderId="20" xfId="1" applyFont="1" applyFill="1" applyBorder="1" applyAlignment="1">
      <alignment horizontal="justify" vertical="top"/>
    </xf>
    <xf numFmtId="166" fontId="2" fillId="2" borderId="6" xfId="1" applyNumberFormat="1" applyFont="1" applyFill="1" applyBorder="1" applyAlignment="1">
      <alignment horizontal="left" vertical="center" wrapText="1"/>
    </xf>
    <xf numFmtId="166" fontId="2" fillId="2" borderId="6" xfId="5" applyNumberFormat="1" applyFont="1" applyFill="1" applyBorder="1" applyAlignment="1">
      <alignment horizontal="center" vertical="center"/>
    </xf>
    <xf numFmtId="3" fontId="2" fillId="2" borderId="9" xfId="5" applyNumberFormat="1" applyFont="1" applyFill="1" applyBorder="1" applyAlignment="1">
      <alignment horizontal="center" vertical="center"/>
    </xf>
    <xf numFmtId="166" fontId="2" fillId="2" borderId="11" xfId="5" applyNumberFormat="1" applyFont="1" applyFill="1" applyBorder="1" applyAlignment="1">
      <alignment horizontal="center" vertical="center"/>
    </xf>
    <xf numFmtId="3" fontId="2" fillId="2" borderId="11" xfId="5" applyNumberFormat="1" applyFont="1" applyFill="1" applyBorder="1" applyAlignment="1">
      <alignment horizontal="center" vertical="center"/>
    </xf>
    <xf numFmtId="167" fontId="2" fillId="2" borderId="13" xfId="5" applyNumberFormat="1" applyFont="1" applyFill="1" applyBorder="1" applyAlignment="1">
      <alignment horizontal="center" vertical="top"/>
    </xf>
    <xf numFmtId="0" fontId="13" fillId="2" borderId="0" xfId="0" applyFont="1" applyFill="1" applyAlignment="1">
      <alignment vertical="top"/>
    </xf>
    <xf numFmtId="0" fontId="2" fillId="2" borderId="0" xfId="5" applyFont="1" applyFill="1" applyAlignment="1">
      <alignment vertical="top"/>
    </xf>
    <xf numFmtId="168" fontId="2" fillId="2" borderId="0" xfId="15" applyNumberFormat="1" applyFont="1" applyFill="1" applyBorder="1" applyAlignment="1">
      <alignment vertical="top"/>
    </xf>
    <xf numFmtId="0" fontId="6" fillId="3" borderId="0" xfId="0" applyFont="1" applyFill="1" applyAlignment="1">
      <alignment horizontal="right"/>
    </xf>
    <xf numFmtId="3" fontId="6" fillId="3" borderId="0" xfId="0" applyNumberFormat="1" applyFont="1" applyFill="1" applyAlignment="1">
      <alignment horizontal="right"/>
    </xf>
    <xf numFmtId="164" fontId="11" fillId="2" borderId="3" xfId="0" applyNumberFormat="1" applyFont="1" applyFill="1" applyBorder="1" applyAlignment="1">
      <alignment horizontal="right"/>
    </xf>
    <xf numFmtId="3" fontId="1" fillId="2" borderId="7" xfId="5" applyNumberFormat="1" applyFont="1" applyFill="1" applyBorder="1" applyAlignment="1">
      <alignment horizontal="right"/>
    </xf>
    <xf numFmtId="168" fontId="1" fillId="2" borderId="0" xfId="15" applyNumberFormat="1" applyFont="1" applyFill="1" applyBorder="1" applyAlignment="1">
      <alignment horizontal="center" vertical="center"/>
    </xf>
    <xf numFmtId="166" fontId="2" fillId="2" borderId="17" xfId="1" applyNumberFormat="1" applyFont="1" applyFill="1" applyBorder="1" applyAlignment="1">
      <alignment horizontal="center" vertical="top"/>
    </xf>
    <xf numFmtId="0" fontId="2" fillId="2" borderId="21" xfId="5" applyFont="1" applyFill="1" applyBorder="1" applyAlignment="1">
      <alignment horizontal="justify" vertical="top"/>
    </xf>
    <xf numFmtId="3" fontId="2" fillId="2" borderId="6" xfId="5" applyNumberFormat="1" applyFont="1" applyFill="1" applyBorder="1" applyAlignment="1">
      <alignment horizontal="center" vertical="center"/>
    </xf>
    <xf numFmtId="3" fontId="2" fillId="2" borderId="6" xfId="5" applyNumberFormat="1" applyFont="1" applyFill="1" applyBorder="1" applyAlignment="1">
      <alignment horizontal="right" vertical="center"/>
    </xf>
    <xf numFmtId="3" fontId="2" fillId="2" borderId="7" xfId="5" applyNumberFormat="1" applyFont="1" applyFill="1" applyBorder="1" applyAlignment="1">
      <alignment horizontal="right" vertical="center"/>
    </xf>
    <xf numFmtId="166" fontId="2" fillId="2" borderId="11" xfId="1" applyNumberFormat="1" applyFont="1" applyFill="1" applyBorder="1" applyAlignment="1">
      <alignment horizontal="left" vertical="center" wrapText="1"/>
    </xf>
    <xf numFmtId="0" fontId="2" fillId="2" borderId="6" xfId="1" applyFont="1" applyFill="1" applyBorder="1" applyAlignment="1">
      <alignment horizontal="center"/>
    </xf>
    <xf numFmtId="166" fontId="2" fillId="2" borderId="22" xfId="1" applyNumberFormat="1" applyFont="1" applyFill="1" applyBorder="1" applyAlignment="1">
      <alignment horizontal="center"/>
    </xf>
    <xf numFmtId="0" fontId="1" fillId="2" borderId="0" xfId="5" applyFont="1" applyFill="1" applyAlignment="1">
      <alignment horizontal="center" vertical="center"/>
    </xf>
    <xf numFmtId="0" fontId="1" fillId="2" borderId="0" xfId="5" applyFont="1" applyFill="1" applyAlignment="1">
      <alignment vertical="center"/>
    </xf>
    <xf numFmtId="0" fontId="1" fillId="2" borderId="0" xfId="5" applyFont="1" applyFill="1" applyAlignment="1">
      <alignment horizontal="center"/>
    </xf>
    <xf numFmtId="3" fontId="1" fillId="2" borderId="0" xfId="5" applyNumberFormat="1" applyFont="1" applyFill="1" applyAlignment="1">
      <alignment horizontal="center"/>
    </xf>
    <xf numFmtId="0" fontId="2" fillId="2" borderId="23" xfId="1" applyFont="1" applyFill="1" applyBorder="1" applyAlignment="1">
      <alignment horizontal="center" vertical="center"/>
    </xf>
    <xf numFmtId="0" fontId="2" fillId="2" borderId="24" xfId="1" applyFont="1" applyFill="1" applyBorder="1" applyAlignment="1">
      <alignment horizontal="center" vertical="center"/>
    </xf>
    <xf numFmtId="164" fontId="4" fillId="2" borderId="27" xfId="1" applyNumberFormat="1" applyFont="1" applyFill="1" applyBorder="1" applyAlignment="1">
      <alignment horizontal="center" vertical="center"/>
    </xf>
    <xf numFmtId="164" fontId="4" fillId="2" borderId="28" xfId="1" applyNumberFormat="1" applyFont="1" applyFill="1" applyBorder="1" applyAlignment="1">
      <alignment horizontal="right" vertical="center"/>
    </xf>
    <xf numFmtId="0" fontId="2" fillId="2" borderId="29" xfId="5" applyFont="1" applyFill="1" applyBorder="1" applyAlignment="1">
      <alignment horizontal="justify" vertical="top"/>
    </xf>
    <xf numFmtId="0" fontId="2" fillId="2" borderId="30" xfId="1" applyFont="1" applyFill="1" applyBorder="1" applyAlignment="1">
      <alignment horizontal="center"/>
    </xf>
    <xf numFmtId="0" fontId="2" fillId="2" borderId="21" xfId="1" applyFont="1" applyFill="1" applyBorder="1" applyAlignment="1">
      <alignment horizontal="center"/>
    </xf>
    <xf numFmtId="3" fontId="2" fillId="2" borderId="5" xfId="5" applyNumberFormat="1" applyFont="1" applyFill="1" applyBorder="1" applyAlignment="1">
      <alignment horizontal="center"/>
    </xf>
    <xf numFmtId="168" fontId="2" fillId="2" borderId="9" xfId="15" applyNumberFormat="1" applyFont="1" applyFill="1" applyBorder="1" applyAlignment="1">
      <alignment horizontal="center"/>
    </xf>
    <xf numFmtId="168" fontId="2" fillId="2" borderId="10" xfId="15" applyNumberFormat="1" applyFont="1" applyFill="1" applyBorder="1" applyAlignment="1">
      <alignment horizontal="right"/>
    </xf>
    <xf numFmtId="166" fontId="4" fillId="0" borderId="0" xfId="5" applyNumberFormat="1" applyFont="1" applyAlignment="1">
      <alignment vertical="center"/>
    </xf>
    <xf numFmtId="166" fontId="3" fillId="0" borderId="0" xfId="5" applyNumberFormat="1" applyFont="1" applyAlignment="1">
      <alignment vertical="center"/>
    </xf>
    <xf numFmtId="0" fontId="17" fillId="0" borderId="0" xfId="5" applyFont="1" applyAlignment="1">
      <alignment horizontal="left" vertical="center"/>
    </xf>
    <xf numFmtId="0" fontId="18" fillId="0" borderId="0" xfId="5" applyFont="1" applyAlignment="1">
      <alignment horizontal="center" vertical="center"/>
    </xf>
    <xf numFmtId="0" fontId="18" fillId="0" borderId="0" xfId="5" applyFont="1" applyAlignment="1">
      <alignment horizontal="right" vertical="center"/>
    </xf>
    <xf numFmtId="166" fontId="6" fillId="0" borderId="0" xfId="5" applyNumberFormat="1" applyAlignment="1">
      <alignment vertical="center"/>
    </xf>
    <xf numFmtId="166" fontId="1" fillId="0" borderId="0" xfId="5" applyNumberFormat="1" applyFont="1" applyAlignment="1">
      <alignment vertical="center"/>
    </xf>
    <xf numFmtId="0" fontId="2" fillId="0" borderId="0" xfId="5" applyFont="1" applyAlignment="1">
      <alignment horizontal="left" vertical="center"/>
    </xf>
    <xf numFmtId="166" fontId="1" fillId="0" borderId="0" xfId="5" applyNumberFormat="1" applyFont="1"/>
    <xf numFmtId="0" fontId="3" fillId="0" borderId="0" xfId="5" applyFont="1"/>
    <xf numFmtId="0" fontId="18" fillId="0" borderId="0" xfId="5" applyFont="1" applyAlignment="1">
      <alignment horizontal="center"/>
    </xf>
    <xf numFmtId="0" fontId="18" fillId="0" borderId="0" xfId="5" applyFont="1" applyAlignment="1">
      <alignment horizontal="right"/>
    </xf>
    <xf numFmtId="166" fontId="4" fillId="0" borderId="0" xfId="5" applyNumberFormat="1" applyFont="1"/>
    <xf numFmtId="0" fontId="6" fillId="0" borderId="0" xfId="5"/>
    <xf numFmtId="0" fontId="6" fillId="0" borderId="0" xfId="5" applyAlignment="1">
      <alignment horizontal="center"/>
    </xf>
    <xf numFmtId="0" fontId="1" fillId="0" borderId="0" xfId="5" applyFont="1" applyAlignment="1">
      <alignment horizontal="right"/>
    </xf>
    <xf numFmtId="0" fontId="6" fillId="2" borderId="0" xfId="5" applyFill="1"/>
    <xf numFmtId="166" fontId="6" fillId="0" borderId="0" xfId="5" applyNumberFormat="1" applyAlignment="1">
      <alignment horizontal="left"/>
    </xf>
    <xf numFmtId="166" fontId="4" fillId="0" borderId="0" xfId="5" applyNumberFormat="1" applyFont="1" applyAlignment="1">
      <alignment horizontal="left"/>
    </xf>
    <xf numFmtId="0" fontId="19" fillId="0" borderId="0" xfId="5" applyFont="1" applyAlignment="1">
      <alignment horizontal="center" vertical="center"/>
    </xf>
    <xf numFmtId="3" fontId="1" fillId="0" borderId="0" xfId="5" applyNumberFormat="1" applyFont="1" applyAlignment="1">
      <alignment horizontal="right"/>
    </xf>
    <xf numFmtId="0" fontId="15" fillId="0" borderId="15" xfId="5" quotePrefix="1" applyFont="1" applyBorder="1" applyAlignment="1">
      <alignment horizontal="left"/>
    </xf>
    <xf numFmtId="0" fontId="15" fillId="0" borderId="31" xfId="5" quotePrefix="1" applyFont="1" applyBorder="1" applyAlignment="1">
      <alignment horizontal="left"/>
    </xf>
    <xf numFmtId="166" fontId="15" fillId="0" borderId="1" xfId="5" applyNumberFormat="1" applyFont="1" applyBorder="1" applyAlignment="1">
      <alignment horizontal="left" vertical="center" wrapText="1"/>
    </xf>
    <xf numFmtId="166" fontId="20" fillId="0" borderId="1" xfId="5" applyNumberFormat="1" applyFont="1" applyBorder="1" applyAlignment="1">
      <alignment horizontal="left" vertical="center"/>
    </xf>
    <xf numFmtId="3" fontId="1" fillId="0" borderId="1" xfId="5" applyNumberFormat="1" applyFont="1" applyBorder="1" applyAlignment="1">
      <alignment horizontal="center" vertical="center"/>
    </xf>
    <xf numFmtId="3" fontId="1" fillId="0" borderId="3" xfId="5" applyNumberFormat="1" applyFont="1" applyBorder="1" applyAlignment="1">
      <alignment horizontal="right" vertical="center"/>
    </xf>
    <xf numFmtId="166" fontId="1" fillId="0" borderId="2" xfId="5" applyNumberFormat="1" applyFont="1" applyBorder="1" applyAlignment="1">
      <alignment horizontal="center" vertical="top"/>
    </xf>
    <xf numFmtId="9" fontId="6" fillId="2" borderId="0" xfId="5" applyNumberFormat="1" applyFill="1"/>
    <xf numFmtId="166" fontId="1" fillId="0" borderId="2" xfId="5" applyNumberFormat="1" applyFont="1" applyBorder="1" applyAlignment="1">
      <alignment horizontal="center" vertical="center"/>
    </xf>
    <xf numFmtId="0" fontId="6" fillId="2" borderId="0" xfId="5" applyFill="1" applyAlignment="1">
      <alignment vertical="center"/>
    </xf>
    <xf numFmtId="0" fontId="6" fillId="0" borderId="0" xfId="5" applyAlignment="1">
      <alignment vertical="center"/>
    </xf>
    <xf numFmtId="0" fontId="1" fillId="0" borderId="2" xfId="5" applyFont="1" applyBorder="1" applyAlignment="1">
      <alignment horizontal="center" vertical="center"/>
    </xf>
    <xf numFmtId="1" fontId="1" fillId="0" borderId="2" xfId="5" applyNumberFormat="1" applyFont="1" applyBorder="1" applyAlignment="1">
      <alignment horizontal="center" vertical="center"/>
    </xf>
    <xf numFmtId="1" fontId="1" fillId="0" borderId="17" xfId="5" applyNumberFormat="1" applyFont="1" applyBorder="1" applyAlignment="1">
      <alignment horizontal="center" vertical="center"/>
    </xf>
    <xf numFmtId="166" fontId="1" fillId="0" borderId="15" xfId="5" applyNumberFormat="1" applyFont="1" applyBorder="1" applyAlignment="1">
      <alignment horizontal="center" vertical="top"/>
    </xf>
    <xf numFmtId="0" fontId="1" fillId="0" borderId="2" xfId="5" applyFont="1" applyBorder="1" applyAlignment="1">
      <alignment horizontal="center" vertical="top"/>
    </xf>
    <xf numFmtId="0" fontId="1" fillId="0" borderId="35" xfId="5" applyFont="1" applyBorder="1" applyAlignment="1">
      <alignment horizontal="center" vertical="center"/>
    </xf>
    <xf numFmtId="0" fontId="19" fillId="0" borderId="37" xfId="5" applyFont="1" applyBorder="1" applyAlignment="1">
      <alignment horizontal="right" vertical="center"/>
    </xf>
    <xf numFmtId="0" fontId="19" fillId="0" borderId="38" xfId="5" applyFont="1" applyBorder="1" applyAlignment="1">
      <alignment horizontal="center" vertical="center"/>
    </xf>
    <xf numFmtId="0" fontId="19" fillId="0" borderId="39" xfId="5" applyFont="1" applyBorder="1" applyAlignment="1">
      <alignment horizontal="center" vertical="center"/>
    </xf>
    <xf numFmtId="168" fontId="19" fillId="0" borderId="38" xfId="12" applyNumberFormat="1" applyFont="1" applyFill="1" applyBorder="1" applyAlignment="1">
      <alignment horizontal="right" vertical="center"/>
    </xf>
    <xf numFmtId="168" fontId="19" fillId="0" borderId="40" xfId="12" applyNumberFormat="1" applyFont="1" applyFill="1" applyBorder="1" applyAlignment="1">
      <alignment horizontal="right" vertical="center"/>
    </xf>
    <xf numFmtId="0" fontId="6" fillId="0" borderId="2" xfId="5" applyBorder="1" applyAlignment="1">
      <alignment horizontal="center"/>
    </xf>
    <xf numFmtId="0" fontId="6" fillId="0" borderId="14" xfId="5" applyBorder="1" applyAlignment="1">
      <alignment horizontal="right"/>
    </xf>
    <xf numFmtId="0" fontId="1" fillId="0" borderId="14" xfId="5" applyFont="1" applyBorder="1" applyAlignment="1">
      <alignment horizontal="right"/>
    </xf>
    <xf numFmtId="0" fontId="1" fillId="0" borderId="17" xfId="5" applyFont="1" applyBorder="1" applyAlignment="1">
      <alignment horizontal="center" vertical="top"/>
    </xf>
    <xf numFmtId="0" fontId="6" fillId="0" borderId="0" xfId="5" applyAlignment="1">
      <alignment horizontal="right"/>
    </xf>
    <xf numFmtId="0" fontId="23" fillId="0" borderId="0" xfId="16" applyFont="1" applyAlignment="1">
      <alignment horizontal="left" vertical="top"/>
    </xf>
    <xf numFmtId="0" fontId="22" fillId="0" borderId="0" xfId="16" applyFont="1" applyAlignment="1">
      <alignment horizontal="left" vertical="top"/>
    </xf>
    <xf numFmtId="0" fontId="23" fillId="0" borderId="0" xfId="16" applyFont="1" applyAlignment="1">
      <alignment horizontal="center" vertical="top"/>
    </xf>
    <xf numFmtId="168" fontId="23" fillId="0" borderId="0" xfId="17" applyNumberFormat="1" applyFont="1" applyFill="1" applyBorder="1" applyAlignment="1">
      <alignment horizontal="left" vertical="top"/>
    </xf>
    <xf numFmtId="0" fontId="24" fillId="0" borderId="41" xfId="16" applyFont="1" applyBorder="1" applyAlignment="1">
      <alignment horizontal="left" vertical="center" wrapText="1" indent="1"/>
    </xf>
    <xf numFmtId="0" fontId="24" fillId="0" borderId="27" xfId="16" applyFont="1" applyBorder="1" applyAlignment="1">
      <alignment horizontal="center" vertical="center" wrapText="1"/>
    </xf>
    <xf numFmtId="0" fontId="25" fillId="0" borderId="27" xfId="16" applyFont="1" applyBorder="1" applyAlignment="1">
      <alignment horizontal="center" vertical="center" wrapText="1"/>
    </xf>
    <xf numFmtId="168" fontId="24" fillId="0" borderId="28" xfId="17" applyNumberFormat="1" applyFont="1" applyFill="1" applyBorder="1" applyAlignment="1">
      <alignment horizontal="left" vertical="center" wrapText="1" indent="3"/>
    </xf>
    <xf numFmtId="0" fontId="25" fillId="0" borderId="42" xfId="16" applyFont="1" applyBorder="1" applyAlignment="1">
      <alignment horizontal="left" vertical="center" wrapText="1"/>
    </xf>
    <xf numFmtId="0" fontId="25" fillId="0" borderId="42" xfId="16" applyFont="1" applyBorder="1" applyAlignment="1">
      <alignment horizontal="center" vertical="center" wrapText="1"/>
    </xf>
    <xf numFmtId="168" fontId="25" fillId="0" borderId="42" xfId="17" applyNumberFormat="1" applyFont="1" applyFill="1" applyBorder="1" applyAlignment="1">
      <alignment horizontal="left" vertical="center" wrapText="1"/>
    </xf>
    <xf numFmtId="0" fontId="23" fillId="0" borderId="43" xfId="16" applyFont="1" applyBorder="1" applyAlignment="1">
      <alignment horizontal="center" vertical="center" wrapText="1"/>
    </xf>
    <xf numFmtId="0" fontId="23" fillId="0" borderId="43" xfId="16" applyFont="1" applyBorder="1" applyAlignment="1">
      <alignment horizontal="left" vertical="center" wrapText="1"/>
    </xf>
    <xf numFmtId="168" fontId="25" fillId="0" borderId="43" xfId="17" applyNumberFormat="1" applyFont="1" applyFill="1" applyBorder="1" applyAlignment="1">
      <alignment horizontal="left" vertical="center" wrapText="1"/>
    </xf>
    <xf numFmtId="0" fontId="25" fillId="0" borderId="43" xfId="16" applyFont="1" applyBorder="1" applyAlignment="1">
      <alignment horizontal="left" vertical="center" wrapText="1"/>
    </xf>
    <xf numFmtId="0" fontId="25" fillId="0" borderId="43" xfId="16" applyFont="1" applyBorder="1" applyAlignment="1">
      <alignment horizontal="center" vertical="center" wrapText="1"/>
    </xf>
    <xf numFmtId="0" fontId="25" fillId="0" borderId="44" xfId="16" applyFont="1" applyBorder="1" applyAlignment="1">
      <alignment horizontal="center" vertical="center" wrapText="1"/>
    </xf>
    <xf numFmtId="168" fontId="25" fillId="0" borderId="45" xfId="17" applyNumberFormat="1" applyFont="1" applyFill="1" applyBorder="1" applyAlignment="1">
      <alignment horizontal="left" vertical="center" wrapText="1"/>
    </xf>
    <xf numFmtId="0" fontId="24" fillId="0" borderId="0" xfId="16" applyFont="1" applyAlignment="1">
      <alignment horizontal="left" vertical="top"/>
    </xf>
    <xf numFmtId="166" fontId="6" fillId="0" borderId="13" xfId="5" applyNumberFormat="1" applyBorder="1" applyAlignment="1">
      <alignment horizontal="center" vertical="top"/>
    </xf>
    <xf numFmtId="166" fontId="6" fillId="0" borderId="6" xfId="5" applyNumberFormat="1" applyBorder="1" applyAlignment="1">
      <alignment horizontal="justify" vertical="top" wrapText="1"/>
    </xf>
    <xf numFmtId="166" fontId="6" fillId="0" borderId="6" xfId="5" applyNumberFormat="1" applyBorder="1" applyAlignment="1">
      <alignment horizontal="center" vertical="center"/>
    </xf>
    <xf numFmtId="3" fontId="6" fillId="0" borderId="6" xfId="5" applyNumberFormat="1" applyBorder="1" applyAlignment="1">
      <alignment horizontal="center" vertical="center"/>
    </xf>
    <xf numFmtId="3" fontId="6" fillId="0" borderId="7" xfId="5" applyNumberFormat="1" applyBorder="1" applyAlignment="1">
      <alignment horizontal="right" vertical="center"/>
    </xf>
    <xf numFmtId="0" fontId="6" fillId="0" borderId="13" xfId="5" applyBorder="1" applyAlignment="1">
      <alignment horizontal="center" vertical="top"/>
    </xf>
    <xf numFmtId="168" fontId="6" fillId="0" borderId="6" xfId="5" applyNumberFormat="1" applyBorder="1" applyAlignment="1">
      <alignment horizontal="center"/>
    </xf>
    <xf numFmtId="3" fontId="6" fillId="0" borderId="6" xfId="5" applyNumberFormat="1" applyBorder="1" applyAlignment="1">
      <alignment horizontal="center"/>
    </xf>
    <xf numFmtId="168" fontId="6" fillId="0" borderId="6" xfId="12" applyNumberFormat="1" applyFont="1" applyFill="1" applyBorder="1" applyAlignment="1">
      <alignment horizontal="right"/>
    </xf>
    <xf numFmtId="168" fontId="6" fillId="0" borderId="29" xfId="12" applyNumberFormat="1" applyFont="1" applyFill="1" applyBorder="1" applyAlignment="1">
      <alignment horizontal="right"/>
    </xf>
    <xf numFmtId="168" fontId="6" fillId="0" borderId="7" xfId="12" applyNumberFormat="1" applyFont="1" applyFill="1" applyBorder="1" applyAlignment="1">
      <alignment horizontal="right"/>
    </xf>
    <xf numFmtId="0" fontId="6" fillId="0" borderId="13" xfId="5" applyBorder="1" applyAlignment="1">
      <alignment horizontal="center" vertical="center"/>
    </xf>
    <xf numFmtId="0" fontId="6" fillId="0" borderId="9" xfId="5" applyBorder="1" applyAlignment="1">
      <alignment horizontal="justify" vertical="center" wrapText="1"/>
    </xf>
    <xf numFmtId="168" fontId="6" fillId="0" borderId="9" xfId="5" applyNumberFormat="1" applyBorder="1" applyAlignment="1">
      <alignment horizontal="center" vertical="center"/>
    </xf>
    <xf numFmtId="3" fontId="6" fillId="0" borderId="9" xfId="5" applyNumberFormat="1" applyBorder="1" applyAlignment="1">
      <alignment horizontal="center" vertical="center"/>
    </xf>
    <xf numFmtId="168" fontId="6" fillId="0" borderId="9" xfId="12" applyNumberFormat="1" applyFont="1" applyFill="1" applyBorder="1" applyAlignment="1">
      <alignment vertical="center"/>
    </xf>
    <xf numFmtId="168" fontId="6" fillId="0" borderId="32" xfId="12" applyNumberFormat="1" applyFont="1" applyFill="1" applyBorder="1" applyAlignment="1">
      <alignment vertical="center"/>
    </xf>
    <xf numFmtId="168" fontId="6" fillId="0" borderId="10" xfId="12" applyNumberFormat="1" applyFont="1" applyFill="1" applyBorder="1" applyAlignment="1">
      <alignment horizontal="right" vertical="center"/>
    </xf>
    <xf numFmtId="3" fontId="6" fillId="0" borderId="8" xfId="5" applyNumberFormat="1" applyBorder="1" applyAlignment="1">
      <alignment horizontal="center" vertical="center"/>
    </xf>
    <xf numFmtId="3" fontId="6" fillId="0" borderId="11" xfId="5" applyNumberFormat="1" applyBorder="1" applyAlignment="1">
      <alignment horizontal="center" vertical="center"/>
    </xf>
    <xf numFmtId="0" fontId="19" fillId="0" borderId="13" xfId="5" applyFont="1" applyBorder="1" applyAlignment="1">
      <alignment horizontal="justify" vertical="center" wrapText="1"/>
    </xf>
    <xf numFmtId="0" fontId="26" fillId="0" borderId="11" xfId="5" applyFont="1" applyBorder="1" applyAlignment="1">
      <alignment horizontal="center"/>
    </xf>
    <xf numFmtId="168" fontId="6" fillId="0" borderId="11" xfId="12" applyNumberFormat="1" applyFont="1" applyFill="1" applyBorder="1" applyAlignment="1"/>
    <xf numFmtId="168" fontId="6" fillId="0" borderId="33" xfId="12" applyNumberFormat="1" applyFont="1" applyFill="1" applyBorder="1" applyAlignment="1">
      <alignment horizontal="right"/>
    </xf>
    <xf numFmtId="0" fontId="6" fillId="0" borderId="13" xfId="5" applyBorder="1" applyAlignment="1">
      <alignment horizontal="right" vertical="center"/>
    </xf>
    <xf numFmtId="0" fontId="6" fillId="0" borderId="9" xfId="5" applyBorder="1" applyAlignment="1">
      <alignment horizontal="left" vertical="center" wrapText="1"/>
    </xf>
    <xf numFmtId="168" fontId="6" fillId="0" borderId="9" xfId="5" applyNumberFormat="1" applyBorder="1" applyAlignment="1">
      <alignment horizontal="center"/>
    </xf>
    <xf numFmtId="3" fontId="6" fillId="0" borderId="9" xfId="5" applyNumberFormat="1" applyBorder="1" applyAlignment="1">
      <alignment horizontal="center"/>
    </xf>
    <xf numFmtId="0" fontId="6" fillId="0" borderId="8" xfId="5" applyBorder="1" applyAlignment="1">
      <alignment horizontal="left" vertical="center" wrapText="1"/>
    </xf>
    <xf numFmtId="0" fontId="6" fillId="0" borderId="11" xfId="5" applyBorder="1" applyAlignment="1">
      <alignment horizontal="justify" vertical="center" wrapText="1"/>
    </xf>
    <xf numFmtId="168" fontId="6" fillId="0" borderId="11" xfId="5" applyNumberFormat="1" applyBorder="1" applyAlignment="1">
      <alignment horizontal="center"/>
    </xf>
    <xf numFmtId="3" fontId="6" fillId="0" borderId="11" xfId="5" applyNumberFormat="1" applyBorder="1" applyAlignment="1">
      <alignment horizontal="center"/>
    </xf>
    <xf numFmtId="168" fontId="6" fillId="0" borderId="11" xfId="12" applyNumberFormat="1" applyFont="1" applyFill="1" applyBorder="1" applyAlignment="1">
      <alignment vertical="center"/>
    </xf>
    <xf numFmtId="168" fontId="6" fillId="0" borderId="7" xfId="12" applyNumberFormat="1" applyFont="1" applyFill="1" applyBorder="1" applyAlignment="1">
      <alignment horizontal="right" vertical="center"/>
    </xf>
    <xf numFmtId="0" fontId="6" fillId="0" borderId="9" xfId="5" applyBorder="1" applyAlignment="1">
      <alignment horizontal="left" wrapText="1"/>
    </xf>
    <xf numFmtId="1" fontId="6" fillId="0" borderId="13" xfId="5" applyNumberFormat="1" applyBorder="1" applyAlignment="1">
      <alignment horizontal="center" vertical="center"/>
    </xf>
    <xf numFmtId="0" fontId="19" fillId="0" borderId="6" xfId="5" applyFont="1" applyBorder="1" applyAlignment="1">
      <alignment horizontal="justify" vertical="center" wrapText="1"/>
    </xf>
    <xf numFmtId="0" fontId="6" fillId="0" borderId="11" xfId="5" applyBorder="1" applyAlignment="1">
      <alignment horizontal="center"/>
    </xf>
    <xf numFmtId="0" fontId="6" fillId="0" borderId="9" xfId="5" applyBorder="1" applyAlignment="1">
      <alignment horizontal="center" vertical="center"/>
    </xf>
    <xf numFmtId="0" fontId="6" fillId="0" borderId="22" xfId="5" applyBorder="1" applyAlignment="1">
      <alignment horizontal="center" vertical="center"/>
    </xf>
    <xf numFmtId="0" fontId="6" fillId="0" borderId="21" xfId="5" applyBorder="1" applyAlignment="1">
      <alignment horizontal="justify" vertical="center" wrapText="1"/>
    </xf>
    <xf numFmtId="168" fontId="6" fillId="0" borderId="21" xfId="5" applyNumberFormat="1" applyBorder="1" applyAlignment="1">
      <alignment horizontal="center" vertical="center"/>
    </xf>
    <xf numFmtId="0" fontId="6" fillId="0" borderId="21" xfId="5" applyBorder="1" applyAlignment="1">
      <alignment horizontal="center" vertical="center"/>
    </xf>
    <xf numFmtId="0" fontId="6" fillId="0" borderId="31" xfId="5" applyBorder="1" applyAlignment="1">
      <alignment horizontal="center" vertical="top"/>
    </xf>
    <xf numFmtId="0" fontId="6" fillId="0" borderId="34" xfId="5" applyBorder="1" applyAlignment="1">
      <alignment horizontal="justify" vertical="top" wrapText="1"/>
    </xf>
    <xf numFmtId="168" fontId="6" fillId="0" borderId="34" xfId="5" applyNumberFormat="1" applyBorder="1" applyAlignment="1">
      <alignment horizontal="center"/>
    </xf>
    <xf numFmtId="3" fontId="6" fillId="0" borderId="34" xfId="5" applyNumberFormat="1" applyBorder="1" applyAlignment="1">
      <alignment horizontal="center"/>
    </xf>
    <xf numFmtId="0" fontId="6" fillId="0" borderId="8" xfId="5" applyBorder="1" applyAlignment="1">
      <alignment horizontal="justify" vertical="center" wrapText="1"/>
    </xf>
    <xf numFmtId="168" fontId="6" fillId="0" borderId="8" xfId="5" applyNumberFormat="1" applyBorder="1" applyAlignment="1">
      <alignment horizontal="center"/>
    </xf>
    <xf numFmtId="3" fontId="6" fillId="0" borderId="8" xfId="5" applyNumberFormat="1" applyBorder="1" applyAlignment="1">
      <alignment horizontal="center"/>
    </xf>
    <xf numFmtId="0" fontId="6" fillId="0" borderId="11" xfId="5" applyBorder="1" applyAlignment="1">
      <alignment horizontal="justify" vertical="top" wrapText="1"/>
    </xf>
    <xf numFmtId="0" fontId="6" fillId="0" borderId="36" xfId="5" applyBorder="1" applyAlignment="1">
      <alignment horizontal="center" vertical="center"/>
    </xf>
    <xf numFmtId="3" fontId="1" fillId="0" borderId="46" xfId="5" applyNumberFormat="1" applyFont="1" applyBorder="1" applyAlignment="1">
      <alignment horizontal="center" vertical="center"/>
    </xf>
    <xf numFmtId="3" fontId="6" fillId="0" borderId="29" xfId="5" applyNumberFormat="1" applyBorder="1" applyAlignment="1">
      <alignment horizontal="center" vertical="center"/>
    </xf>
    <xf numFmtId="168" fontId="6" fillId="0" borderId="47" xfId="12" applyNumberFormat="1" applyFont="1" applyFill="1" applyBorder="1" applyAlignment="1"/>
    <xf numFmtId="168" fontId="6" fillId="0" borderId="29" xfId="12" applyNumberFormat="1" applyFont="1" applyFill="1" applyBorder="1" applyAlignment="1">
      <alignment vertical="center"/>
    </xf>
    <xf numFmtId="168" fontId="6" fillId="0" borderId="29" xfId="12" applyNumberFormat="1" applyFont="1" applyFill="1" applyBorder="1" applyAlignment="1"/>
    <xf numFmtId="168" fontId="19" fillId="0" borderId="37" xfId="12" applyNumberFormat="1" applyFont="1" applyFill="1" applyBorder="1" applyAlignment="1">
      <alignment horizontal="right" vertical="center"/>
    </xf>
    <xf numFmtId="0" fontId="30" fillId="0" borderId="0" xfId="0" applyFont="1" applyAlignment="1">
      <alignment vertical="center"/>
    </xf>
    <xf numFmtId="0" fontId="27" fillId="4" borderId="61" xfId="0" applyFont="1" applyFill="1" applyBorder="1" applyAlignment="1">
      <alignment horizontal="center" vertical="center"/>
    </xf>
    <xf numFmtId="3" fontId="27" fillId="4" borderId="62" xfId="18" applyNumberFormat="1" applyFont="1" applyFill="1" applyBorder="1" applyAlignment="1">
      <alignment horizontal="center" vertical="center"/>
    </xf>
    <xf numFmtId="3" fontId="31" fillId="4" borderId="61" xfId="0" applyNumberFormat="1" applyFont="1" applyFill="1" applyBorder="1" applyAlignment="1">
      <alignment horizontal="center" vertical="center" wrapText="1"/>
    </xf>
    <xf numFmtId="3" fontId="31" fillId="4" borderId="62" xfId="0" applyNumberFormat="1" applyFont="1" applyFill="1" applyBorder="1" applyAlignment="1">
      <alignment horizontal="center" vertical="center" wrapText="1"/>
    </xf>
    <xf numFmtId="2" fontId="31" fillId="4" borderId="61" xfId="0" applyNumberFormat="1" applyFont="1" applyFill="1" applyBorder="1" applyAlignment="1">
      <alignment horizontal="center" vertical="center" wrapText="1"/>
    </xf>
    <xf numFmtId="2" fontId="31" fillId="4" borderId="62" xfId="0" applyNumberFormat="1" applyFont="1" applyFill="1" applyBorder="1" applyAlignment="1">
      <alignment horizontal="center" vertical="center" wrapText="1"/>
    </xf>
    <xf numFmtId="3" fontId="31" fillId="4" borderId="63" xfId="0" applyNumberFormat="1" applyFont="1" applyFill="1" applyBorder="1" applyAlignment="1">
      <alignment horizontal="center" vertical="center" wrapText="1"/>
    </xf>
    <xf numFmtId="168" fontId="6" fillId="0" borderId="5" xfId="12" applyNumberFormat="1" applyFont="1" applyFill="1" applyBorder="1" applyAlignment="1">
      <alignment vertical="center"/>
    </xf>
    <xf numFmtId="168" fontId="6" fillId="0" borderId="66" xfId="12" applyNumberFormat="1" applyFont="1" applyFill="1" applyBorder="1" applyAlignment="1">
      <alignment vertical="center"/>
    </xf>
    <xf numFmtId="168" fontId="6" fillId="0" borderId="12" xfId="12" applyNumberFormat="1" applyFont="1" applyFill="1" applyBorder="1" applyAlignment="1">
      <alignment horizontal="right" vertical="center"/>
    </xf>
    <xf numFmtId="168" fontId="6" fillId="0" borderId="34" xfId="12" applyNumberFormat="1" applyFont="1" applyFill="1" applyBorder="1" applyAlignment="1">
      <alignment vertical="center"/>
    </xf>
    <xf numFmtId="168" fontId="6" fillId="0" borderId="67" xfId="12" applyNumberFormat="1" applyFont="1" applyFill="1" applyBorder="1" applyAlignment="1">
      <alignment vertical="center"/>
    </xf>
    <xf numFmtId="168" fontId="6" fillId="0" borderId="68" xfId="12" applyNumberFormat="1" applyFont="1" applyFill="1" applyBorder="1" applyAlignment="1">
      <alignment horizontal="right" vertical="center"/>
    </xf>
    <xf numFmtId="0" fontId="1" fillId="0" borderId="0" xfId="5" applyFont="1"/>
    <xf numFmtId="0" fontId="1" fillId="0" borderId="0" xfId="5" applyFont="1" applyAlignment="1">
      <alignment horizontal="center"/>
    </xf>
    <xf numFmtId="164" fontId="9" fillId="2" borderId="46" xfId="1" applyNumberFormat="1" applyFont="1" applyFill="1" applyBorder="1" applyAlignment="1">
      <alignment horizontal="center"/>
    </xf>
    <xf numFmtId="168" fontId="2" fillId="2" borderId="32" xfId="15" applyNumberFormat="1" applyFont="1" applyFill="1" applyBorder="1" applyAlignment="1">
      <alignment horizontal="center"/>
    </xf>
    <xf numFmtId="3" fontId="1" fillId="2" borderId="29" xfId="5" applyNumberFormat="1" applyFont="1" applyFill="1" applyBorder="1" applyAlignment="1">
      <alignment horizontal="right"/>
    </xf>
    <xf numFmtId="3" fontId="2" fillId="2" borderId="29" xfId="5" applyNumberFormat="1" applyFont="1" applyFill="1" applyBorder="1" applyAlignment="1">
      <alignment horizontal="right" vertical="center"/>
    </xf>
    <xf numFmtId="164" fontId="4" fillId="2" borderId="25" xfId="1" applyNumberFormat="1" applyFont="1" applyFill="1" applyBorder="1" applyAlignment="1">
      <alignment horizontal="center" vertical="center"/>
    </xf>
    <xf numFmtId="168" fontId="6" fillId="0" borderId="32" xfId="12" applyNumberFormat="1" applyFont="1" applyFill="1" applyBorder="1" applyAlignment="1"/>
    <xf numFmtId="168" fontId="6" fillId="0" borderId="10" xfId="12" applyNumberFormat="1" applyFont="1" applyFill="1" applyBorder="1" applyAlignment="1">
      <alignment horizontal="right"/>
    </xf>
    <xf numFmtId="168" fontId="2" fillId="2" borderId="5" xfId="15" applyNumberFormat="1" applyFont="1" applyFill="1" applyBorder="1" applyAlignment="1">
      <alignment horizontal="center"/>
    </xf>
    <xf numFmtId="168" fontId="6" fillId="0" borderId="66" xfId="12" applyNumberFormat="1" applyFont="1" applyFill="1" applyBorder="1" applyAlignment="1"/>
    <xf numFmtId="168" fontId="6" fillId="0" borderId="12" xfId="12" applyNumberFormat="1" applyFont="1" applyFill="1" applyBorder="1" applyAlignment="1">
      <alignment horizontal="right"/>
    </xf>
    <xf numFmtId="165" fontId="9" fillId="2" borderId="46" xfId="1" applyNumberFormat="1" applyFont="1" applyFill="1" applyBorder="1" applyAlignment="1">
      <alignment horizontal="center"/>
    </xf>
    <xf numFmtId="165" fontId="6" fillId="0" borderId="32" xfId="12" applyFont="1" applyFill="1" applyBorder="1" applyAlignment="1"/>
    <xf numFmtId="165" fontId="1" fillId="2" borderId="29" xfId="5" applyNumberFormat="1" applyFont="1" applyFill="1" applyBorder="1" applyAlignment="1">
      <alignment horizontal="right"/>
    </xf>
    <xf numFmtId="165" fontId="2" fillId="2" borderId="29" xfId="5" applyNumberFormat="1" applyFont="1" applyFill="1" applyBorder="1" applyAlignment="1">
      <alignment horizontal="right" vertical="center"/>
    </xf>
    <xf numFmtId="165" fontId="2" fillId="2" borderId="32" xfId="15" applyFont="1" applyFill="1" applyBorder="1" applyAlignment="1">
      <alignment horizontal="center"/>
    </xf>
    <xf numFmtId="165" fontId="6" fillId="0" borderId="66" xfId="12" applyFont="1" applyFill="1" applyBorder="1" applyAlignment="1"/>
    <xf numFmtId="165" fontId="6" fillId="0" borderId="29" xfId="12" applyFont="1" applyFill="1" applyBorder="1" applyAlignment="1">
      <alignment horizontal="right"/>
    </xf>
    <xf numFmtId="165" fontId="6" fillId="0" borderId="32" xfId="12" applyFont="1" applyFill="1" applyBorder="1" applyAlignment="1">
      <alignment vertical="center"/>
    </xf>
    <xf numFmtId="165" fontId="6" fillId="0" borderId="47" xfId="12" applyFont="1" applyFill="1" applyBorder="1" applyAlignment="1"/>
    <xf numFmtId="165" fontId="6" fillId="0" borderId="29" xfId="12" applyFont="1" applyFill="1" applyBorder="1" applyAlignment="1">
      <alignment vertical="center"/>
    </xf>
    <xf numFmtId="165" fontId="6" fillId="0" borderId="29" xfId="12" applyFont="1" applyFill="1" applyBorder="1" applyAlignment="1"/>
    <xf numFmtId="165" fontId="6" fillId="0" borderId="66" xfId="12" applyFont="1" applyFill="1" applyBorder="1" applyAlignment="1">
      <alignment vertical="center"/>
    </xf>
    <xf numFmtId="165" fontId="6" fillId="0" borderId="67" xfId="12" applyFont="1" applyFill="1" applyBorder="1" applyAlignment="1">
      <alignment vertical="center"/>
    </xf>
    <xf numFmtId="165" fontId="6" fillId="0" borderId="21" xfId="12" applyFont="1" applyFill="1" applyBorder="1" applyAlignment="1">
      <alignment vertical="center"/>
    </xf>
    <xf numFmtId="0" fontId="22" fillId="0" borderId="0" xfId="16" applyFont="1" applyAlignment="1">
      <alignment horizontal="center" vertical="center"/>
    </xf>
    <xf numFmtId="0" fontId="24" fillId="0" borderId="23" xfId="16" applyFont="1" applyBorder="1" applyAlignment="1">
      <alignment horizontal="center" vertical="center" wrapText="1"/>
    </xf>
    <xf numFmtId="0" fontId="24" fillId="0" borderId="44" xfId="16" applyFont="1" applyBorder="1" applyAlignment="1">
      <alignment horizontal="center" vertical="center" wrapText="1"/>
    </xf>
    <xf numFmtId="40" fontId="29" fillId="4" borderId="50" xfId="18" applyFont="1" applyFill="1" applyBorder="1" applyAlignment="1">
      <alignment horizontal="center" vertical="center" wrapText="1"/>
    </xf>
    <xf numFmtId="40" fontId="29" fillId="4" borderId="51" xfId="18" applyFont="1" applyFill="1" applyBorder="1" applyAlignment="1">
      <alignment horizontal="center" vertical="center" wrapText="1"/>
    </xf>
    <xf numFmtId="40" fontId="29" fillId="4" borderId="52" xfId="18" applyFont="1" applyFill="1" applyBorder="1" applyAlignment="1">
      <alignment horizontal="center" vertical="center" wrapText="1"/>
    </xf>
    <xf numFmtId="40" fontId="31" fillId="4" borderId="13" xfId="18" applyFont="1" applyFill="1" applyBorder="1" applyAlignment="1">
      <alignment horizontal="center" vertical="center" wrapText="1"/>
    </xf>
    <xf numFmtId="40" fontId="31" fillId="4" borderId="29" xfId="18" applyFont="1" applyFill="1" applyBorder="1" applyAlignment="1">
      <alignment horizontal="center" vertical="center" wrapText="1"/>
    </xf>
    <xf numFmtId="40" fontId="31" fillId="4" borderId="57" xfId="18" applyFont="1" applyFill="1" applyBorder="1" applyAlignment="1">
      <alignment horizontal="center" vertical="center" wrapText="1"/>
    </xf>
    <xf numFmtId="40" fontId="31" fillId="4" borderId="58" xfId="18" applyFont="1" applyFill="1" applyBorder="1" applyAlignment="1">
      <alignment horizontal="center" vertical="center" wrapText="1"/>
    </xf>
    <xf numFmtId="40" fontId="31" fillId="4" borderId="59" xfId="18" applyFont="1" applyFill="1" applyBorder="1" applyAlignment="1">
      <alignment horizontal="center" vertical="center" wrapText="1"/>
    </xf>
    <xf numFmtId="40" fontId="31" fillId="4" borderId="64" xfId="18" applyFont="1" applyFill="1" applyBorder="1" applyAlignment="1">
      <alignment horizontal="center" vertical="center" wrapText="1"/>
    </xf>
    <xf numFmtId="0" fontId="1" fillId="2" borderId="0" xfId="5" applyFont="1" applyFill="1" applyAlignment="1">
      <alignment horizontal="left" vertical="center" wrapText="1"/>
    </xf>
    <xf numFmtId="0" fontId="1" fillId="2" borderId="18" xfId="5" applyFont="1" applyFill="1" applyBorder="1" applyAlignment="1">
      <alignment horizontal="left" vertical="center" wrapText="1"/>
    </xf>
    <xf numFmtId="37" fontId="4" fillId="2" borderId="25" xfId="1" quotePrefix="1" applyNumberFormat="1" applyFont="1" applyFill="1" applyBorder="1" applyAlignment="1">
      <alignment horizontal="right" vertical="center"/>
    </xf>
    <xf numFmtId="37" fontId="4" fillId="2" borderId="26" xfId="1" quotePrefix="1" applyNumberFormat="1" applyFont="1" applyFill="1" applyBorder="1" applyAlignment="1">
      <alignment horizontal="right" vertical="center"/>
    </xf>
    <xf numFmtId="37" fontId="4" fillId="2" borderId="24" xfId="1" quotePrefix="1" applyNumberFormat="1" applyFont="1" applyFill="1" applyBorder="1" applyAlignment="1">
      <alignment horizontal="right" vertical="center"/>
    </xf>
    <xf numFmtId="0" fontId="27" fillId="4" borderId="15" xfId="0" applyFont="1" applyFill="1" applyBorder="1" applyAlignment="1">
      <alignment horizontal="center" vertical="center"/>
    </xf>
    <xf numFmtId="0" fontId="27" fillId="4" borderId="31" xfId="0" applyFont="1" applyFill="1" applyBorder="1" applyAlignment="1">
      <alignment horizontal="center" vertical="center"/>
    </xf>
    <xf numFmtId="0" fontId="27" fillId="4" borderId="2" xfId="0" applyFont="1" applyFill="1" applyBorder="1" applyAlignment="1">
      <alignment horizontal="center" vertical="center"/>
    </xf>
    <xf numFmtId="0" fontId="27" fillId="4" borderId="13" xfId="0" applyFont="1" applyFill="1" applyBorder="1" applyAlignment="1">
      <alignment horizontal="center" vertical="center"/>
    </xf>
    <xf numFmtId="0" fontId="27" fillId="4" borderId="17" xfId="0" applyFont="1" applyFill="1" applyBorder="1" applyAlignment="1">
      <alignment horizontal="center" vertical="center"/>
    </xf>
    <xf numFmtId="0" fontId="27" fillId="4" borderId="22" xfId="0" applyFont="1" applyFill="1" applyBorder="1" applyAlignment="1">
      <alignment horizontal="center" vertical="center"/>
    </xf>
    <xf numFmtId="0" fontId="27" fillId="4" borderId="65" xfId="0" applyFont="1" applyFill="1" applyBorder="1" applyAlignment="1">
      <alignment horizontal="center" vertical="center"/>
    </xf>
    <xf numFmtId="0" fontId="27" fillId="4" borderId="53" xfId="0" applyFont="1" applyFill="1" applyBorder="1" applyAlignment="1">
      <alignment horizontal="center" vertical="center"/>
    </xf>
    <xf numFmtId="0" fontId="27" fillId="4" borderId="60" xfId="0" applyFont="1" applyFill="1" applyBorder="1" applyAlignment="1">
      <alignment horizontal="center" vertical="center"/>
    </xf>
    <xf numFmtId="0" fontId="27" fillId="4" borderId="48" xfId="0" applyFont="1" applyFill="1" applyBorder="1" applyAlignment="1">
      <alignment horizontal="center" vertical="center"/>
    </xf>
    <xf numFmtId="0" fontId="27" fillId="4" borderId="4" xfId="0" applyFont="1" applyFill="1" applyBorder="1" applyAlignment="1">
      <alignment horizontal="center" vertical="center"/>
    </xf>
    <xf numFmtId="0" fontId="27" fillId="4" borderId="49" xfId="0" applyFont="1" applyFill="1" applyBorder="1" applyAlignment="1">
      <alignment horizontal="center" vertical="center"/>
    </xf>
    <xf numFmtId="0" fontId="27" fillId="4" borderId="54" xfId="0" applyFont="1" applyFill="1" applyBorder="1" applyAlignment="1">
      <alignment horizontal="center" vertical="center"/>
    </xf>
    <xf numFmtId="0" fontId="27" fillId="4" borderId="55" xfId="0" applyFont="1" applyFill="1" applyBorder="1" applyAlignment="1">
      <alignment horizontal="center" vertical="center"/>
    </xf>
    <xf numFmtId="0" fontId="27" fillId="4" borderId="56" xfId="0" applyFont="1" applyFill="1" applyBorder="1" applyAlignment="1">
      <alignment horizontal="center" vertical="center"/>
    </xf>
    <xf numFmtId="0" fontId="15" fillId="0" borderId="2" xfId="5" applyFont="1" applyBorder="1" applyAlignment="1">
      <alignment horizontal="left"/>
    </xf>
    <xf numFmtId="0" fontId="15" fillId="0" borderId="0" xfId="5" applyFont="1" applyAlignment="1">
      <alignment horizontal="left"/>
    </xf>
    <xf numFmtId="0" fontId="1" fillId="0" borderId="0" xfId="5" applyFont="1" applyAlignment="1">
      <alignment horizontal="left" vertical="top" wrapText="1"/>
    </xf>
    <xf numFmtId="0" fontId="1" fillId="0" borderId="14" xfId="5" applyFont="1" applyBorder="1" applyAlignment="1">
      <alignment horizontal="left" vertical="top" wrapText="1"/>
    </xf>
    <xf numFmtId="0" fontId="1" fillId="0" borderId="18" xfId="5" applyFont="1" applyBorder="1" applyAlignment="1">
      <alignment horizontal="left" vertical="top" wrapText="1"/>
    </xf>
    <xf numFmtId="0" fontId="1" fillId="0" borderId="19" xfId="5" applyFont="1" applyBorder="1" applyAlignment="1">
      <alignment horizontal="left" vertical="top" wrapText="1"/>
    </xf>
  </cellXfs>
  <cellStyles count="19">
    <cellStyle name="Comma" xfId="15" builtinId="3"/>
    <cellStyle name="Comma 2" xfId="2" xr:uid="{00000000-0005-0000-0000-000001000000}"/>
    <cellStyle name="Comma 2 2" xfId="8" xr:uid="{00000000-0005-0000-0000-000002000000}"/>
    <cellStyle name="Comma 2 3" xfId="12" xr:uid="{00000000-0005-0000-0000-000003000000}"/>
    <cellStyle name="Comma 3" xfId="3" xr:uid="{00000000-0005-0000-0000-000004000000}"/>
    <cellStyle name="Comma 4" xfId="17" xr:uid="{02B12B4F-D4C2-4C38-B5E4-14CB510A6EE8}"/>
    <cellStyle name="Comma 6" xfId="18" xr:uid="{B180E8CF-3DAF-4F30-A635-81F084CAFB62}"/>
    <cellStyle name="Normal" xfId="0" builtinId="0"/>
    <cellStyle name="Normal 2" xfId="1" xr:uid="{00000000-0005-0000-0000-000006000000}"/>
    <cellStyle name="Normal 2 2" xfId="5" xr:uid="{00000000-0005-0000-0000-000007000000}"/>
    <cellStyle name="Normal 3" xfId="4" xr:uid="{00000000-0005-0000-0000-000008000000}"/>
    <cellStyle name="Normal 3 2" xfId="7" xr:uid="{00000000-0005-0000-0000-000009000000}"/>
    <cellStyle name="Normal 3 3" xfId="13" xr:uid="{00000000-0005-0000-0000-00000A000000}"/>
    <cellStyle name="Normal 4" xfId="6" xr:uid="{00000000-0005-0000-0000-00000B000000}"/>
    <cellStyle name="Normal 4 2" xfId="9" xr:uid="{00000000-0005-0000-0000-00000C000000}"/>
    <cellStyle name="Normal 4 3" xfId="14" xr:uid="{00000000-0005-0000-0000-00000D000000}"/>
    <cellStyle name="Normal 5" xfId="10" xr:uid="{00000000-0005-0000-0000-00000E000000}"/>
    <cellStyle name="Normal 6" xfId="16" xr:uid="{B77954F8-F94C-464C-AC84-DC3F1C55960D}"/>
    <cellStyle name="Percent 2" xfId="11" xr:uid="{00000000-0005-0000-0000-00000F000000}"/>
  </cellStyles>
  <dxfs count="0"/>
  <tableStyles count="0" defaultTableStyle="TableStyleMedium9"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15392-5BAB-4C1E-BE1D-F388A795BEA0}">
  <dimension ref="A3:D16"/>
  <sheetViews>
    <sheetView tabSelected="1" view="pageBreakPreview" zoomScaleNormal="100" zoomScaleSheetLayoutView="100" workbookViewId="0">
      <selection activeCell="E17" sqref="E17"/>
    </sheetView>
  </sheetViews>
  <sheetFormatPr defaultRowHeight="12.75"/>
  <cols>
    <col min="1" max="1" width="9.140625" style="170"/>
    <col min="2" max="2" width="45.7109375" style="170" customWidth="1"/>
    <col min="3" max="3" width="9.140625" style="172"/>
    <col min="4" max="4" width="17" style="173" customWidth="1"/>
    <col min="5" max="16384" width="9.140625" style="170"/>
  </cols>
  <sheetData>
    <row r="3" spans="1:4" ht="15">
      <c r="A3" s="188" t="s">
        <v>4</v>
      </c>
    </row>
    <row r="5" spans="1:4">
      <c r="A5" s="170" t="s">
        <v>81</v>
      </c>
    </row>
    <row r="7" spans="1:4" ht="14.25">
      <c r="A7" s="287" t="s">
        <v>29</v>
      </c>
      <c r="B7" s="287"/>
      <c r="C7" s="287"/>
      <c r="D7" s="287"/>
    </row>
    <row r="8" spans="1:4" ht="15" thickBot="1">
      <c r="A8" s="171"/>
    </row>
    <row r="9" spans="1:4" ht="15.75" thickBot="1">
      <c r="A9" s="174" t="s">
        <v>74</v>
      </c>
      <c r="B9" s="175"/>
      <c r="C9" s="176"/>
      <c r="D9" s="177" t="s">
        <v>3</v>
      </c>
    </row>
    <row r="10" spans="1:4" ht="15">
      <c r="A10" s="178"/>
      <c r="B10" s="178"/>
      <c r="C10" s="179"/>
      <c r="D10" s="180"/>
    </row>
    <row r="11" spans="1:4" ht="15">
      <c r="A11" s="181" t="s">
        <v>75</v>
      </c>
      <c r="B11" s="182" t="s">
        <v>76</v>
      </c>
      <c r="C11" s="181" t="s">
        <v>77</v>
      </c>
      <c r="D11" s="183">
        <f>HVAC!L24</f>
        <v>700263</v>
      </c>
    </row>
    <row r="12" spans="1:4" ht="15">
      <c r="A12" s="184"/>
      <c r="B12" s="184"/>
      <c r="C12" s="185"/>
      <c r="D12" s="183"/>
    </row>
    <row r="13" spans="1:4" ht="15">
      <c r="A13" s="181" t="s">
        <v>78</v>
      </c>
      <c r="B13" s="182" t="s">
        <v>79</v>
      </c>
      <c r="C13" s="181" t="s">
        <v>77</v>
      </c>
      <c r="D13" s="183">
        <f>Fire!L32</f>
        <v>966121.29</v>
      </c>
    </row>
    <row r="14" spans="1:4" ht="15">
      <c r="A14" s="184"/>
      <c r="B14" s="184"/>
      <c r="C14" s="185"/>
      <c r="D14" s="183"/>
    </row>
    <row r="15" spans="1:4" ht="15.75" thickBot="1">
      <c r="A15" s="184"/>
      <c r="B15" s="184"/>
      <c r="C15" s="185"/>
      <c r="D15" s="183"/>
    </row>
    <row r="16" spans="1:4" ht="15.75" thickBot="1">
      <c r="A16" s="288" t="s">
        <v>80</v>
      </c>
      <c r="B16" s="289"/>
      <c r="C16" s="186"/>
      <c r="D16" s="187">
        <f>SUM(D10:D15)</f>
        <v>1666384.29</v>
      </c>
    </row>
  </sheetData>
  <mergeCells count="2">
    <mergeCell ref="A7:D7"/>
    <mergeCell ref="A16:B16"/>
  </mergeCells>
  <printOptions horizontalCentered="1"/>
  <pageMargins left="0.5" right="0.5"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50"/>
  </sheetPr>
  <dimension ref="A1:AB29"/>
  <sheetViews>
    <sheetView showGridLines="0" view="pageBreakPreview" zoomScale="85" zoomScaleNormal="85" zoomScaleSheetLayoutView="85" zoomScalePageLayoutView="70" workbookViewId="0">
      <selection activeCell="O1" sqref="O1:R1048576"/>
    </sheetView>
  </sheetViews>
  <sheetFormatPr defaultColWidth="9.140625" defaultRowHeight="23.25"/>
  <cols>
    <col min="1" max="1" width="5.140625" style="6" customWidth="1"/>
    <col min="2" max="2" width="6.42578125" style="6" customWidth="1"/>
    <col min="3" max="3" width="98.140625" style="7" customWidth="1"/>
    <col min="4" max="4" width="6.42578125" style="6" customWidth="1"/>
    <col min="5" max="5" width="9.42578125" style="45" customWidth="1"/>
    <col min="6" max="6" width="13.42578125" style="3" customWidth="1"/>
    <col min="7" max="8" width="10.7109375" style="3" customWidth="1"/>
    <col min="9" max="9" width="12.5703125" style="3" customWidth="1"/>
    <col min="10" max="10" width="10.7109375" style="3" customWidth="1"/>
    <col min="11" max="11" width="12" style="3" customWidth="1"/>
    <col min="12" max="12" width="15.28515625" style="3" customWidth="1"/>
    <col min="13" max="14" width="8.85546875" style="26"/>
    <col min="15" max="16" width="19.7109375" style="26" customWidth="1"/>
    <col min="17" max="17" width="9.140625" style="1"/>
    <col min="18" max="18" width="15.5703125" style="83" bestFit="1" customWidth="1"/>
    <col min="19" max="21" width="9.140625" style="1"/>
    <col min="22" max="22" width="9.140625" style="16"/>
    <col min="23" max="23" width="7.42578125" style="17" customWidth="1"/>
    <col min="24" max="24" width="10.5703125" style="17" customWidth="1"/>
    <col min="25" max="25" width="14.28515625" style="18" customWidth="1"/>
    <col min="26" max="26" width="13.85546875" style="18" customWidth="1"/>
    <col min="27" max="28" width="9.140625" style="18"/>
    <col min="29" max="16384" width="9.140625" style="1"/>
  </cols>
  <sheetData>
    <row r="1" spans="1:28" s="4" customFormat="1">
      <c r="A1" s="34" t="s">
        <v>29</v>
      </c>
      <c r="B1" s="36"/>
      <c r="C1" s="7"/>
      <c r="D1" s="6"/>
      <c r="E1" s="44"/>
      <c r="F1" s="3"/>
      <c r="G1" s="3"/>
      <c r="H1" s="3"/>
      <c r="I1" s="3"/>
      <c r="J1" s="3"/>
      <c r="K1" s="3"/>
      <c r="L1" s="3"/>
      <c r="M1" s="26"/>
      <c r="N1" s="26"/>
      <c r="O1" s="26"/>
      <c r="P1" s="26"/>
      <c r="R1" s="75"/>
      <c r="V1" s="13"/>
      <c r="W1" s="17"/>
      <c r="X1" s="17"/>
      <c r="Y1" s="18"/>
      <c r="Z1" s="18"/>
      <c r="AA1" s="18"/>
      <c r="AB1" s="18"/>
    </row>
    <row r="2" spans="1:28" s="5" customFormat="1">
      <c r="A2" s="8" t="s">
        <v>4</v>
      </c>
      <c r="B2" s="24"/>
      <c r="C2" s="12"/>
      <c r="D2" s="6"/>
      <c r="E2" s="44"/>
      <c r="F2" s="8"/>
      <c r="G2" s="8"/>
      <c r="H2" s="8"/>
      <c r="I2" s="8"/>
      <c r="J2" s="8"/>
      <c r="K2" s="8"/>
      <c r="L2" s="8"/>
      <c r="M2" s="26"/>
      <c r="N2" s="26"/>
      <c r="O2" s="26"/>
      <c r="P2" s="26"/>
      <c r="Q2" s="10"/>
      <c r="R2" s="76"/>
      <c r="V2" s="14"/>
      <c r="W2" s="19"/>
      <c r="X2" s="17"/>
      <c r="Y2" s="20"/>
      <c r="Z2" s="19"/>
      <c r="AA2" s="20"/>
      <c r="AB2" s="20"/>
    </row>
    <row r="3" spans="1:28" s="5" customFormat="1">
      <c r="A3" s="12"/>
      <c r="B3" s="24"/>
      <c r="C3" s="12"/>
      <c r="D3" s="6"/>
      <c r="E3" s="44"/>
      <c r="F3" s="8"/>
      <c r="G3" s="8"/>
      <c r="H3" s="8"/>
      <c r="I3" s="8"/>
      <c r="J3" s="8"/>
      <c r="K3" s="8"/>
      <c r="L3" s="8"/>
      <c r="M3" s="26"/>
      <c r="N3" s="26"/>
      <c r="O3" s="26"/>
      <c r="P3" s="26"/>
      <c r="Q3" s="10"/>
      <c r="R3" s="76"/>
      <c r="V3" s="14"/>
      <c r="W3" s="19"/>
      <c r="X3" s="17"/>
      <c r="Y3" s="20"/>
      <c r="Z3" s="20"/>
      <c r="AA3" s="20"/>
      <c r="AB3" s="20"/>
    </row>
    <row r="4" spans="1:28" s="58" customFormat="1" ht="18.75">
      <c r="A4" s="57" t="s">
        <v>30</v>
      </c>
      <c r="B4" s="57"/>
      <c r="D4" s="59"/>
      <c r="E4" s="60"/>
      <c r="F4" s="60"/>
      <c r="G4" s="60"/>
      <c r="H4" s="60"/>
      <c r="I4" s="60"/>
      <c r="J4" s="60"/>
      <c r="K4" s="60"/>
      <c r="L4" s="95" t="s">
        <v>19</v>
      </c>
      <c r="R4" s="77"/>
    </row>
    <row r="5" spans="1:28" s="58" customFormat="1" ht="19.5" thickBot="1">
      <c r="A5" s="61" t="s">
        <v>20</v>
      </c>
      <c r="B5" s="62"/>
      <c r="D5" s="59"/>
      <c r="E5" s="60"/>
      <c r="F5" s="59"/>
      <c r="G5" s="63"/>
      <c r="H5" s="63"/>
      <c r="I5" s="63"/>
      <c r="J5" s="63"/>
      <c r="K5" s="63"/>
      <c r="L5" s="96" t="s">
        <v>31</v>
      </c>
      <c r="R5" s="77"/>
    </row>
    <row r="6" spans="1:28" s="247" customFormat="1" ht="18.75">
      <c r="A6" s="304" t="s">
        <v>83</v>
      </c>
      <c r="B6" s="305"/>
      <c r="C6" s="310" t="s">
        <v>1</v>
      </c>
      <c r="D6" s="313" t="s">
        <v>29</v>
      </c>
      <c r="E6" s="314"/>
      <c r="F6" s="314"/>
      <c r="G6" s="315"/>
      <c r="H6" s="290" t="s">
        <v>84</v>
      </c>
      <c r="I6" s="291"/>
      <c r="J6" s="291"/>
      <c r="K6" s="291"/>
      <c r="L6" s="292"/>
    </row>
    <row r="7" spans="1:28" s="247" customFormat="1" ht="15.75">
      <c r="A7" s="306"/>
      <c r="B7" s="307"/>
      <c r="C7" s="311"/>
      <c r="D7" s="316"/>
      <c r="E7" s="317"/>
      <c r="F7" s="317"/>
      <c r="G7" s="318"/>
      <c r="H7" s="293" t="s">
        <v>7</v>
      </c>
      <c r="I7" s="294"/>
      <c r="J7" s="295" t="s">
        <v>8</v>
      </c>
      <c r="K7" s="296"/>
      <c r="L7" s="297" t="s">
        <v>85</v>
      </c>
    </row>
    <row r="8" spans="1:28" s="247" customFormat="1" ht="32.25" thickBot="1">
      <c r="A8" s="308"/>
      <c r="B8" s="309"/>
      <c r="C8" s="312"/>
      <c r="D8" s="248" t="s">
        <v>41</v>
      </c>
      <c r="E8" s="249" t="s">
        <v>2</v>
      </c>
      <c r="F8" s="250" t="s">
        <v>42</v>
      </c>
      <c r="G8" s="251" t="s">
        <v>86</v>
      </c>
      <c r="H8" s="252" t="s">
        <v>87</v>
      </c>
      <c r="I8" s="251" t="s">
        <v>3</v>
      </c>
      <c r="J8" s="253" t="s">
        <v>87</v>
      </c>
      <c r="K8" s="254" t="s">
        <v>3</v>
      </c>
      <c r="L8" s="298"/>
    </row>
    <row r="9" spans="1:28" s="3" customFormat="1" ht="34.9" customHeight="1">
      <c r="A9" s="48"/>
      <c r="B9" s="49"/>
      <c r="C9" s="50" t="s">
        <v>5</v>
      </c>
      <c r="D9" s="51"/>
      <c r="E9" s="52"/>
      <c r="F9" s="53"/>
      <c r="G9" s="53"/>
      <c r="H9" s="273"/>
      <c r="I9" s="263"/>
      <c r="J9" s="263"/>
      <c r="K9" s="263"/>
      <c r="L9" s="97"/>
      <c r="M9" s="26"/>
      <c r="N9" s="26"/>
      <c r="O9" s="26"/>
      <c r="P9" s="26"/>
      <c r="R9" s="78"/>
      <c r="V9" s="9"/>
      <c r="W9" s="17"/>
      <c r="X9" s="17"/>
      <c r="Y9" s="18"/>
      <c r="Z9" s="18"/>
      <c r="AA9" s="18"/>
      <c r="AB9" s="18"/>
    </row>
    <row r="10" spans="1:28" s="3" customFormat="1" ht="81" customHeight="1">
      <c r="A10" s="22">
        <v>1</v>
      </c>
      <c r="B10" s="23"/>
      <c r="C10" s="69" t="s">
        <v>10</v>
      </c>
      <c r="D10" s="66" t="s">
        <v>26</v>
      </c>
      <c r="E10" s="67">
        <v>490</v>
      </c>
      <c r="F10" s="120">
        <v>495</v>
      </c>
      <c r="G10" s="120">
        <v>72</v>
      </c>
      <c r="H10" s="274">
        <v>555</v>
      </c>
      <c r="I10" s="268">
        <f>H10*F10</f>
        <v>274725</v>
      </c>
      <c r="J10" s="274">
        <f>H10</f>
        <v>555</v>
      </c>
      <c r="K10" s="268">
        <f>J10*G10</f>
        <v>39960</v>
      </c>
      <c r="L10" s="269">
        <f>K10+I10</f>
        <v>314685</v>
      </c>
      <c r="M10" s="26"/>
      <c r="N10" s="26"/>
      <c r="O10" s="26"/>
      <c r="P10" s="26"/>
      <c r="R10" s="79"/>
      <c r="V10" s="9"/>
      <c r="W10" s="17"/>
      <c r="X10" s="17"/>
      <c r="Y10" s="18"/>
      <c r="Z10" s="18"/>
      <c r="AA10" s="18"/>
      <c r="AB10" s="18"/>
    </row>
    <row r="11" spans="1:28" s="3" customFormat="1" ht="68.45" customHeight="1">
      <c r="A11" s="22">
        <v>2</v>
      </c>
      <c r="B11" s="23"/>
      <c r="C11" s="40" t="s">
        <v>22</v>
      </c>
      <c r="D11" s="66" t="s">
        <v>26</v>
      </c>
      <c r="E11" s="67">
        <v>490</v>
      </c>
      <c r="F11" s="120">
        <v>180</v>
      </c>
      <c r="G11" s="120">
        <v>54</v>
      </c>
      <c r="H11" s="274">
        <v>555</v>
      </c>
      <c r="I11" s="268">
        <f>H11*F11</f>
        <v>99900</v>
      </c>
      <c r="J11" s="274">
        <f>H11</f>
        <v>555</v>
      </c>
      <c r="K11" s="268">
        <f>J11*G11</f>
        <v>29970</v>
      </c>
      <c r="L11" s="269">
        <f>K11+I11</f>
        <v>129870</v>
      </c>
      <c r="M11" s="26"/>
      <c r="N11" s="26"/>
      <c r="O11" s="26"/>
      <c r="P11" s="26"/>
      <c r="R11" s="79"/>
      <c r="V11" s="9"/>
      <c r="W11" s="17"/>
      <c r="X11" s="17"/>
      <c r="Y11" s="18"/>
      <c r="Z11" s="18"/>
      <c r="AA11" s="18"/>
      <c r="AB11" s="18"/>
    </row>
    <row r="12" spans="1:28" s="93" customFormat="1" ht="51" customHeight="1">
      <c r="A12" s="22">
        <f>A11+1</f>
        <v>3</v>
      </c>
      <c r="B12" s="91"/>
      <c r="C12" s="85" t="s">
        <v>24</v>
      </c>
      <c r="D12" s="84" t="s">
        <v>26</v>
      </c>
      <c r="E12" s="64">
        <v>65</v>
      </c>
      <c r="F12" s="120">
        <v>585</v>
      </c>
      <c r="G12" s="120">
        <v>54</v>
      </c>
      <c r="H12" s="274">
        <v>52</v>
      </c>
      <c r="I12" s="268">
        <f>H12*F12</f>
        <v>30420</v>
      </c>
      <c r="J12" s="274">
        <f>H12</f>
        <v>52</v>
      </c>
      <c r="K12" s="268">
        <f>J12*G12</f>
        <v>2808</v>
      </c>
      <c r="L12" s="269">
        <f>K12+I12</f>
        <v>33228</v>
      </c>
      <c r="M12" s="92"/>
      <c r="N12" s="92"/>
      <c r="O12" s="92"/>
      <c r="P12" s="26"/>
      <c r="Q12" s="3"/>
      <c r="R12" s="94"/>
    </row>
    <row r="13" spans="1:28" s="25" customFormat="1" ht="64.150000000000006" customHeight="1">
      <c r="A13" s="32">
        <f>A12+1</f>
        <v>4</v>
      </c>
      <c r="B13" s="37"/>
      <c r="C13" s="39" t="s">
        <v>11</v>
      </c>
      <c r="D13" s="65"/>
      <c r="E13" s="30"/>
      <c r="F13" s="29"/>
      <c r="G13" s="28"/>
      <c r="H13" s="275"/>
      <c r="I13" s="265"/>
      <c r="J13" s="275"/>
      <c r="K13" s="265"/>
      <c r="L13" s="98"/>
      <c r="M13" s="26"/>
      <c r="N13" s="26"/>
      <c r="O13" s="26"/>
      <c r="P13" s="26"/>
      <c r="Q13" s="3"/>
      <c r="R13" s="74"/>
    </row>
    <row r="14" spans="1:28" s="41" customFormat="1" ht="23.45" customHeight="1">
      <c r="A14" s="33"/>
      <c r="B14" s="38">
        <f>A13+0.1</f>
        <v>4.0999999999999996</v>
      </c>
      <c r="C14" s="86" t="s">
        <v>36</v>
      </c>
      <c r="D14" s="87"/>
      <c r="E14" s="102"/>
      <c r="F14" s="103"/>
      <c r="G14" s="103"/>
      <c r="H14" s="276"/>
      <c r="I14" s="266"/>
      <c r="J14" s="276"/>
      <c r="K14" s="266"/>
      <c r="L14" s="104"/>
      <c r="M14" s="43"/>
      <c r="N14" s="43"/>
      <c r="O14" s="43"/>
      <c r="P14" s="26"/>
      <c r="Q14" s="3"/>
      <c r="R14" s="80"/>
    </row>
    <row r="15" spans="1:28" s="41" customFormat="1" ht="23.45" customHeight="1">
      <c r="A15" s="33"/>
      <c r="B15" s="38" t="s">
        <v>9</v>
      </c>
      <c r="C15" s="86" t="s">
        <v>32</v>
      </c>
      <c r="D15" s="87" t="s">
        <v>27</v>
      </c>
      <c r="E15" s="88">
        <v>3</v>
      </c>
      <c r="F15" s="120">
        <v>6750</v>
      </c>
      <c r="G15" s="120">
        <v>630</v>
      </c>
      <c r="H15" s="274">
        <v>3</v>
      </c>
      <c r="I15" s="268">
        <f t="shared" ref="I15:I17" si="0">H15*F15</f>
        <v>20250</v>
      </c>
      <c r="J15" s="274">
        <f>H15</f>
        <v>3</v>
      </c>
      <c r="K15" s="268">
        <f t="shared" ref="K15:K17" si="1">J15*G15</f>
        <v>1890</v>
      </c>
      <c r="L15" s="269">
        <f t="shared" ref="L15:L17" si="2">K15+I15</f>
        <v>22140</v>
      </c>
      <c r="M15" s="43"/>
      <c r="N15" s="43"/>
      <c r="O15" s="43"/>
      <c r="P15" s="26"/>
      <c r="Q15" s="3"/>
      <c r="R15" s="80"/>
    </row>
    <row r="16" spans="1:28" s="41" customFormat="1" ht="23.45" customHeight="1">
      <c r="A16" s="33"/>
      <c r="B16" s="38" t="s">
        <v>9</v>
      </c>
      <c r="C16" s="86" t="s">
        <v>33</v>
      </c>
      <c r="D16" s="87" t="s">
        <v>27</v>
      </c>
      <c r="E16" s="102">
        <v>1</v>
      </c>
      <c r="F16" s="120">
        <v>7200</v>
      </c>
      <c r="G16" s="120">
        <v>630</v>
      </c>
      <c r="H16" s="274">
        <v>1</v>
      </c>
      <c r="I16" s="268">
        <f t="shared" si="0"/>
        <v>7200</v>
      </c>
      <c r="J16" s="274">
        <f>H16</f>
        <v>1</v>
      </c>
      <c r="K16" s="268">
        <f t="shared" si="1"/>
        <v>630</v>
      </c>
      <c r="L16" s="269">
        <f t="shared" si="2"/>
        <v>7830</v>
      </c>
      <c r="M16" s="43"/>
      <c r="N16" s="43"/>
      <c r="O16" s="43"/>
      <c r="P16" s="26"/>
      <c r="Q16" s="3"/>
      <c r="R16" s="80"/>
    </row>
    <row r="17" spans="1:28" s="41" customFormat="1" ht="23.45" customHeight="1">
      <c r="A17" s="33"/>
      <c r="B17" s="38"/>
      <c r="C17" s="86" t="s">
        <v>34</v>
      </c>
      <c r="D17" s="87" t="s">
        <v>27</v>
      </c>
      <c r="E17" s="102">
        <v>9</v>
      </c>
      <c r="F17" s="120">
        <v>8550</v>
      </c>
      <c r="G17" s="120">
        <v>720</v>
      </c>
      <c r="H17" s="274">
        <v>9</v>
      </c>
      <c r="I17" s="268">
        <f t="shared" si="0"/>
        <v>76950</v>
      </c>
      <c r="J17" s="274">
        <f>H17</f>
        <v>9</v>
      </c>
      <c r="K17" s="268">
        <f t="shared" si="1"/>
        <v>6480</v>
      </c>
      <c r="L17" s="269">
        <f t="shared" si="2"/>
        <v>83430</v>
      </c>
      <c r="M17" s="43"/>
      <c r="N17" s="43"/>
      <c r="O17" s="43"/>
      <c r="P17" s="26"/>
      <c r="Q17" s="3"/>
      <c r="R17" s="80"/>
    </row>
    <row r="18" spans="1:28" s="41" customFormat="1" ht="23.45" customHeight="1">
      <c r="A18" s="33"/>
      <c r="B18" s="38"/>
      <c r="C18" s="105" t="s">
        <v>25</v>
      </c>
      <c r="D18" s="89"/>
      <c r="E18" s="90"/>
      <c r="F18" s="120">
        <v>0</v>
      </c>
      <c r="G18" s="120">
        <v>0</v>
      </c>
      <c r="H18" s="277"/>
      <c r="I18" s="264"/>
      <c r="J18" s="277"/>
      <c r="K18" s="264"/>
      <c r="L18" s="121"/>
      <c r="M18" s="43"/>
      <c r="N18" s="43"/>
      <c r="O18" s="43"/>
      <c r="P18" s="26"/>
      <c r="Q18" s="3"/>
      <c r="R18" s="80"/>
    </row>
    <row r="19" spans="1:28" s="41" customFormat="1" ht="23.45" customHeight="1">
      <c r="A19" s="33"/>
      <c r="B19" s="38"/>
      <c r="C19" s="86" t="s">
        <v>35</v>
      </c>
      <c r="D19" s="87" t="s">
        <v>27</v>
      </c>
      <c r="E19" s="102">
        <v>2</v>
      </c>
      <c r="F19" s="120">
        <v>6750</v>
      </c>
      <c r="G19" s="120">
        <v>720</v>
      </c>
      <c r="H19" s="274">
        <v>2</v>
      </c>
      <c r="I19" s="268">
        <f>H19*F19</f>
        <v>13500</v>
      </c>
      <c r="J19" s="274">
        <f>H19</f>
        <v>2</v>
      </c>
      <c r="K19" s="268">
        <f>J19*G19</f>
        <v>1440</v>
      </c>
      <c r="L19" s="269">
        <f>K19+I19</f>
        <v>14940</v>
      </c>
      <c r="M19" s="43"/>
      <c r="N19" s="43"/>
      <c r="O19" s="43"/>
      <c r="P19" s="26"/>
      <c r="Q19" s="3"/>
      <c r="R19" s="80"/>
    </row>
    <row r="20" spans="1:28" s="41" customFormat="1" ht="50.45" customHeight="1">
      <c r="A20" s="22">
        <f>A13+1</f>
        <v>5</v>
      </c>
      <c r="B20" s="38"/>
      <c r="C20" s="40" t="s">
        <v>21</v>
      </c>
      <c r="D20" s="84" t="s">
        <v>28</v>
      </c>
      <c r="E20" s="64">
        <v>500</v>
      </c>
      <c r="F20" s="120">
        <v>36</v>
      </c>
      <c r="G20" s="120">
        <v>9</v>
      </c>
      <c r="H20" s="274">
        <v>492</v>
      </c>
      <c r="I20" s="268">
        <f>H20*F20</f>
        <v>17712</v>
      </c>
      <c r="J20" s="274">
        <f>H20</f>
        <v>492</v>
      </c>
      <c r="K20" s="268">
        <f>J20*G20</f>
        <v>4428</v>
      </c>
      <c r="L20" s="269">
        <f>K20+I20</f>
        <v>22140</v>
      </c>
      <c r="M20" s="43"/>
      <c r="N20" s="43"/>
      <c r="O20" s="43"/>
      <c r="P20" s="26"/>
      <c r="Q20" s="3"/>
      <c r="R20" s="80"/>
    </row>
    <row r="21" spans="1:28" s="3" customFormat="1" ht="65.45" customHeight="1" thickBot="1">
      <c r="A21" s="100">
        <f>A20+1</f>
        <v>6</v>
      </c>
      <c r="B21" s="107"/>
      <c r="C21" s="101" t="s">
        <v>17</v>
      </c>
      <c r="D21" s="118" t="s">
        <v>0</v>
      </c>
      <c r="E21" s="119">
        <v>1</v>
      </c>
      <c r="F21" s="270">
        <v>13500</v>
      </c>
      <c r="G21" s="270">
        <v>13500</v>
      </c>
      <c r="H21" s="278">
        <v>1</v>
      </c>
      <c r="I21" s="271">
        <f>H21*F21</f>
        <v>13500</v>
      </c>
      <c r="J21" s="278">
        <f>H21</f>
        <v>1</v>
      </c>
      <c r="K21" s="271">
        <f>J21*G21</f>
        <v>13500</v>
      </c>
      <c r="L21" s="272">
        <f>K21+I21</f>
        <v>27000</v>
      </c>
      <c r="M21" s="26"/>
      <c r="N21" s="26"/>
      <c r="O21" s="26"/>
      <c r="P21" s="26"/>
      <c r="R21" s="79"/>
      <c r="V21" s="9"/>
      <c r="W21" s="17"/>
      <c r="X21" s="17"/>
      <c r="Y21" s="18"/>
      <c r="Z21" s="18"/>
      <c r="AA21" s="18"/>
      <c r="AB21" s="18"/>
    </row>
    <row r="22" spans="1:28" s="3" customFormat="1" ht="63.75" customHeight="1">
      <c r="A22" s="22">
        <f>A21+1</f>
        <v>7</v>
      </c>
      <c r="B22" s="23"/>
      <c r="C22" s="116" t="s">
        <v>12</v>
      </c>
      <c r="D22" s="117" t="s">
        <v>0</v>
      </c>
      <c r="E22" s="31">
        <v>1</v>
      </c>
      <c r="F22" s="120">
        <v>9000</v>
      </c>
      <c r="G22" s="120">
        <v>18000</v>
      </c>
      <c r="H22" s="274">
        <v>1</v>
      </c>
      <c r="I22" s="268">
        <f>H22*F22</f>
        <v>9000</v>
      </c>
      <c r="J22" s="274">
        <f>H22</f>
        <v>1</v>
      </c>
      <c r="K22" s="268">
        <f>J22*G22</f>
        <v>18000</v>
      </c>
      <c r="L22" s="269">
        <f>K22+I22</f>
        <v>27000</v>
      </c>
      <c r="M22" s="26"/>
      <c r="N22" s="26"/>
      <c r="O22" s="26"/>
      <c r="P22" s="26"/>
      <c r="R22" s="79"/>
      <c r="V22" s="9"/>
      <c r="W22" s="17"/>
      <c r="X22" s="17"/>
      <c r="Y22" s="18"/>
      <c r="Z22" s="18"/>
      <c r="AA22" s="18"/>
      <c r="AB22" s="18"/>
    </row>
    <row r="23" spans="1:28" s="3" customFormat="1" ht="66.599999999999994" customHeight="1" thickBot="1">
      <c r="A23" s="100">
        <f t="shared" ref="A23" si="3">A22+1</f>
        <v>8</v>
      </c>
      <c r="B23" s="107"/>
      <c r="C23" s="101" t="s">
        <v>18</v>
      </c>
      <c r="D23" s="106" t="s">
        <v>0</v>
      </c>
      <c r="E23" s="30">
        <v>1</v>
      </c>
      <c r="F23" s="120">
        <v>9000</v>
      </c>
      <c r="G23" s="120">
        <v>9000</v>
      </c>
      <c r="H23" s="274">
        <v>1</v>
      </c>
      <c r="I23" s="268">
        <f>H23*F23</f>
        <v>9000</v>
      </c>
      <c r="J23" s="274">
        <f>H23</f>
        <v>1</v>
      </c>
      <c r="K23" s="268">
        <f>J23*G23</f>
        <v>9000</v>
      </c>
      <c r="L23" s="269">
        <f>K23+I23</f>
        <v>18000</v>
      </c>
      <c r="M23" s="26"/>
      <c r="N23" s="26"/>
      <c r="O23" s="26"/>
      <c r="P23" s="26"/>
      <c r="R23" s="81"/>
      <c r="V23" s="9"/>
      <c r="W23" s="17"/>
      <c r="X23" s="17"/>
      <c r="Y23" s="18"/>
      <c r="Z23" s="18"/>
      <c r="AA23" s="18"/>
      <c r="AB23" s="18"/>
    </row>
    <row r="24" spans="1:28" s="2" customFormat="1" ht="32.25" customHeight="1" thickBot="1">
      <c r="A24" s="112"/>
      <c r="B24" s="113"/>
      <c r="C24" s="301" t="s">
        <v>6</v>
      </c>
      <c r="D24" s="302"/>
      <c r="E24" s="303"/>
      <c r="F24" s="114"/>
      <c r="G24" s="114"/>
      <c r="H24" s="267"/>
      <c r="I24" s="115">
        <f>SUM(I9:I23)</f>
        <v>572157</v>
      </c>
      <c r="J24" s="267"/>
      <c r="K24" s="115">
        <f>SUM(K9:K23)</f>
        <v>128106</v>
      </c>
      <c r="L24" s="115">
        <f>SUM(L9:L23)</f>
        <v>700263</v>
      </c>
      <c r="M24" s="42"/>
      <c r="N24" s="42"/>
      <c r="O24" s="42"/>
      <c r="P24" s="26"/>
      <c r="Q24" s="3"/>
      <c r="R24" s="99"/>
      <c r="V24" s="15"/>
      <c r="W24" s="19"/>
      <c r="X24" s="19"/>
      <c r="Y24" s="21"/>
      <c r="Z24" s="21"/>
      <c r="AA24" s="21"/>
      <c r="AB24" s="21"/>
    </row>
    <row r="25" spans="1:28" s="47" customFormat="1">
      <c r="A25" s="54" t="s">
        <v>13</v>
      </c>
      <c r="B25" s="108"/>
      <c r="C25" s="109"/>
      <c r="D25" s="110"/>
      <c r="E25" s="111"/>
      <c r="F25" s="46"/>
      <c r="G25" s="46"/>
      <c r="H25" s="46"/>
      <c r="I25" s="46"/>
      <c r="J25" s="46"/>
      <c r="K25" s="46"/>
      <c r="L25" s="35"/>
      <c r="M25" s="42"/>
      <c r="N25" s="42"/>
      <c r="O25" s="42"/>
      <c r="P25" s="42"/>
      <c r="R25" s="82"/>
      <c r="V25" s="15"/>
      <c r="W25" s="19"/>
      <c r="X25" s="19"/>
      <c r="Y25" s="27"/>
      <c r="Z25" s="27"/>
      <c r="AA25" s="27"/>
      <c r="AB25" s="27"/>
    </row>
    <row r="26" spans="1:28" s="47" customFormat="1" ht="30.6" customHeight="1">
      <c r="A26" s="55" t="s">
        <v>14</v>
      </c>
      <c r="B26" s="299" t="s">
        <v>16</v>
      </c>
      <c r="C26" s="299"/>
      <c r="D26" s="70"/>
      <c r="E26" s="70"/>
      <c r="F26" s="70"/>
      <c r="G26" s="70"/>
      <c r="H26" s="70"/>
      <c r="I26" s="70"/>
      <c r="J26" s="70"/>
      <c r="K26" s="70"/>
      <c r="L26" s="71"/>
      <c r="M26" s="42"/>
      <c r="N26" s="42"/>
      <c r="O26" s="42"/>
      <c r="P26" s="42"/>
      <c r="R26" s="82"/>
      <c r="V26" s="15"/>
      <c r="W26" s="19"/>
      <c r="X26" s="19"/>
      <c r="Y26" s="27"/>
      <c r="Z26" s="27"/>
      <c r="AA26" s="27"/>
      <c r="AB26" s="27"/>
    </row>
    <row r="27" spans="1:28" s="47" customFormat="1" ht="45.6" customHeight="1" thickBot="1">
      <c r="A27" s="56" t="s">
        <v>15</v>
      </c>
      <c r="B27" s="300" t="s">
        <v>23</v>
      </c>
      <c r="C27" s="300"/>
      <c r="D27" s="72"/>
      <c r="E27" s="72"/>
      <c r="F27" s="72"/>
      <c r="G27" s="72"/>
      <c r="H27" s="72"/>
      <c r="I27" s="72"/>
      <c r="J27" s="72"/>
      <c r="K27" s="72"/>
      <c r="L27" s="73"/>
      <c r="M27" s="42"/>
      <c r="N27" s="42"/>
      <c r="O27" s="42"/>
      <c r="P27" s="42"/>
      <c r="R27" s="82"/>
      <c r="V27" s="15"/>
      <c r="W27" s="19"/>
      <c r="X27" s="19"/>
      <c r="Y27" s="27"/>
      <c r="Z27" s="27"/>
      <c r="AA27" s="27"/>
      <c r="AB27" s="27"/>
    </row>
    <row r="28" spans="1:28" ht="21" customHeight="1">
      <c r="A28" s="68"/>
      <c r="E28" s="44"/>
    </row>
    <row r="29" spans="1:28">
      <c r="E29" s="44"/>
    </row>
  </sheetData>
  <sortState xmlns:xlrd2="http://schemas.microsoft.com/office/spreadsheetml/2017/richdata2" ref="A18:P24">
    <sortCondition ref="B18:B24"/>
  </sortState>
  <mergeCells count="10">
    <mergeCell ref="B27:C27"/>
    <mergeCell ref="C24:E24"/>
    <mergeCell ref="A6:B8"/>
    <mergeCell ref="C6:C8"/>
    <mergeCell ref="D6:G7"/>
    <mergeCell ref="H6:L6"/>
    <mergeCell ref="H7:I7"/>
    <mergeCell ref="J7:K7"/>
    <mergeCell ref="L7:L8"/>
    <mergeCell ref="B26:C26"/>
  </mergeCells>
  <printOptions horizontalCentered="1" gridLines="1"/>
  <pageMargins left="0.70866141732283472" right="0.70866141732283472" top="0.35433070866141736" bottom="0.35433070866141736" header="0.31496062992125984" footer="0.31496062992125984"/>
  <pageSetup paperSize="9" scale="62" orientation="landscape" r:id="rId1"/>
  <headerFooter scaleWithDoc="0" alignWithMargins="0">
    <oddFooter>&amp;L&amp;8SEM Engineers</oddFooter>
  </headerFooter>
  <pictur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F82CF-CDCD-45D9-A3D7-16D1857E3721}">
  <dimension ref="A1:R36"/>
  <sheetViews>
    <sheetView showGridLines="0" topLeftCell="A31" zoomScaleNormal="100" zoomScaleSheetLayoutView="100" workbookViewId="0">
      <selection activeCell="O1" sqref="O1:S1048576"/>
    </sheetView>
  </sheetViews>
  <sheetFormatPr defaultColWidth="10.140625" defaultRowHeight="15"/>
  <cols>
    <col min="1" max="1" width="4.140625" style="136" customWidth="1"/>
    <col min="2" max="2" width="3" style="136" customWidth="1"/>
    <col min="3" max="3" width="66.42578125" style="135" customWidth="1"/>
    <col min="4" max="4" width="7.7109375" style="136" customWidth="1"/>
    <col min="5" max="5" width="5.42578125" style="136" customWidth="1"/>
    <col min="6" max="11" width="9.85546875" style="136" customWidth="1"/>
    <col min="12" max="12" width="15.7109375" style="169" customWidth="1"/>
    <col min="13" max="14" width="10.140625" style="138"/>
    <col min="15" max="16" width="19.7109375" style="26" customWidth="1"/>
    <col min="17" max="17" width="9.140625" style="1"/>
    <col min="18" max="258" width="10.140625" style="138"/>
    <col min="259" max="259" width="4.140625" style="138" customWidth="1"/>
    <col min="260" max="260" width="3" style="138" customWidth="1"/>
    <col min="261" max="261" width="54.140625" style="138" customWidth="1"/>
    <col min="262" max="262" width="7.7109375" style="138" customWidth="1"/>
    <col min="263" max="263" width="5.42578125" style="138" customWidth="1"/>
    <col min="264" max="264" width="9.85546875" style="138" customWidth="1"/>
    <col min="265" max="265" width="11.5703125" style="138" customWidth="1"/>
    <col min="266" max="267" width="9.85546875" style="138" customWidth="1"/>
    <col min="268" max="268" width="15.7109375" style="138" customWidth="1"/>
    <col min="269" max="514" width="10.140625" style="138"/>
    <col min="515" max="515" width="4.140625" style="138" customWidth="1"/>
    <col min="516" max="516" width="3" style="138" customWidth="1"/>
    <col min="517" max="517" width="54.140625" style="138" customWidth="1"/>
    <col min="518" max="518" width="7.7109375" style="138" customWidth="1"/>
    <col min="519" max="519" width="5.42578125" style="138" customWidth="1"/>
    <col min="520" max="520" width="9.85546875" style="138" customWidth="1"/>
    <col min="521" max="521" width="11.5703125" style="138" customWidth="1"/>
    <col min="522" max="523" width="9.85546875" style="138" customWidth="1"/>
    <col min="524" max="524" width="15.7109375" style="138" customWidth="1"/>
    <col min="525" max="770" width="10.140625" style="138"/>
    <col min="771" max="771" width="4.140625" style="138" customWidth="1"/>
    <col min="772" max="772" width="3" style="138" customWidth="1"/>
    <col min="773" max="773" width="54.140625" style="138" customWidth="1"/>
    <col min="774" max="774" width="7.7109375" style="138" customWidth="1"/>
    <col min="775" max="775" width="5.42578125" style="138" customWidth="1"/>
    <col min="776" max="776" width="9.85546875" style="138" customWidth="1"/>
    <col min="777" max="777" width="11.5703125" style="138" customWidth="1"/>
    <col min="778" max="779" width="9.85546875" style="138" customWidth="1"/>
    <col min="780" max="780" width="15.7109375" style="138" customWidth="1"/>
    <col min="781" max="1026" width="10.140625" style="138"/>
    <col min="1027" max="1027" width="4.140625" style="138" customWidth="1"/>
    <col min="1028" max="1028" width="3" style="138" customWidth="1"/>
    <col min="1029" max="1029" width="54.140625" style="138" customWidth="1"/>
    <col min="1030" max="1030" width="7.7109375" style="138" customWidth="1"/>
    <col min="1031" max="1031" width="5.42578125" style="138" customWidth="1"/>
    <col min="1032" max="1032" width="9.85546875" style="138" customWidth="1"/>
    <col min="1033" max="1033" width="11.5703125" style="138" customWidth="1"/>
    <col min="1034" max="1035" width="9.85546875" style="138" customWidth="1"/>
    <col min="1036" max="1036" width="15.7109375" style="138" customWidth="1"/>
    <col min="1037" max="1282" width="10.140625" style="138"/>
    <col min="1283" max="1283" width="4.140625" style="138" customWidth="1"/>
    <col min="1284" max="1284" width="3" style="138" customWidth="1"/>
    <col min="1285" max="1285" width="54.140625" style="138" customWidth="1"/>
    <col min="1286" max="1286" width="7.7109375" style="138" customWidth="1"/>
    <col min="1287" max="1287" width="5.42578125" style="138" customWidth="1"/>
    <col min="1288" max="1288" width="9.85546875" style="138" customWidth="1"/>
    <col min="1289" max="1289" width="11.5703125" style="138" customWidth="1"/>
    <col min="1290" max="1291" width="9.85546875" style="138" customWidth="1"/>
    <col min="1292" max="1292" width="15.7109375" style="138" customWidth="1"/>
    <col min="1293" max="1538" width="10.140625" style="138"/>
    <col min="1539" max="1539" width="4.140625" style="138" customWidth="1"/>
    <col min="1540" max="1540" width="3" style="138" customWidth="1"/>
    <col min="1541" max="1541" width="54.140625" style="138" customWidth="1"/>
    <col min="1542" max="1542" width="7.7109375" style="138" customWidth="1"/>
    <col min="1543" max="1543" width="5.42578125" style="138" customWidth="1"/>
    <col min="1544" max="1544" width="9.85546875" style="138" customWidth="1"/>
    <col min="1545" max="1545" width="11.5703125" style="138" customWidth="1"/>
    <col min="1546" max="1547" width="9.85546875" style="138" customWidth="1"/>
    <col min="1548" max="1548" width="15.7109375" style="138" customWidth="1"/>
    <col min="1549" max="1794" width="10.140625" style="138"/>
    <col min="1795" max="1795" width="4.140625" style="138" customWidth="1"/>
    <col min="1796" max="1796" width="3" style="138" customWidth="1"/>
    <col min="1797" max="1797" width="54.140625" style="138" customWidth="1"/>
    <col min="1798" max="1798" width="7.7109375" style="138" customWidth="1"/>
    <col min="1799" max="1799" width="5.42578125" style="138" customWidth="1"/>
    <col min="1800" max="1800" width="9.85546875" style="138" customWidth="1"/>
    <col min="1801" max="1801" width="11.5703125" style="138" customWidth="1"/>
    <col min="1802" max="1803" width="9.85546875" style="138" customWidth="1"/>
    <col min="1804" max="1804" width="15.7109375" style="138" customWidth="1"/>
    <col min="1805" max="2050" width="10.140625" style="138"/>
    <col min="2051" max="2051" width="4.140625" style="138" customWidth="1"/>
    <col min="2052" max="2052" width="3" style="138" customWidth="1"/>
    <col min="2053" max="2053" width="54.140625" style="138" customWidth="1"/>
    <col min="2054" max="2054" width="7.7109375" style="138" customWidth="1"/>
    <col min="2055" max="2055" width="5.42578125" style="138" customWidth="1"/>
    <col min="2056" max="2056" width="9.85546875" style="138" customWidth="1"/>
    <col min="2057" max="2057" width="11.5703125" style="138" customWidth="1"/>
    <col min="2058" max="2059" width="9.85546875" style="138" customWidth="1"/>
    <col min="2060" max="2060" width="15.7109375" style="138" customWidth="1"/>
    <col min="2061" max="2306" width="10.140625" style="138"/>
    <col min="2307" max="2307" width="4.140625" style="138" customWidth="1"/>
    <col min="2308" max="2308" width="3" style="138" customWidth="1"/>
    <col min="2309" max="2309" width="54.140625" style="138" customWidth="1"/>
    <col min="2310" max="2310" width="7.7109375" style="138" customWidth="1"/>
    <col min="2311" max="2311" width="5.42578125" style="138" customWidth="1"/>
    <col min="2312" max="2312" width="9.85546875" style="138" customWidth="1"/>
    <col min="2313" max="2313" width="11.5703125" style="138" customWidth="1"/>
    <col min="2314" max="2315" width="9.85546875" style="138" customWidth="1"/>
    <col min="2316" max="2316" width="15.7109375" style="138" customWidth="1"/>
    <col min="2317" max="2562" width="10.140625" style="138"/>
    <col min="2563" max="2563" width="4.140625" style="138" customWidth="1"/>
    <col min="2564" max="2564" width="3" style="138" customWidth="1"/>
    <col min="2565" max="2565" width="54.140625" style="138" customWidth="1"/>
    <col min="2566" max="2566" width="7.7109375" style="138" customWidth="1"/>
    <col min="2567" max="2567" width="5.42578125" style="138" customWidth="1"/>
    <col min="2568" max="2568" width="9.85546875" style="138" customWidth="1"/>
    <col min="2569" max="2569" width="11.5703125" style="138" customWidth="1"/>
    <col min="2570" max="2571" width="9.85546875" style="138" customWidth="1"/>
    <col min="2572" max="2572" width="15.7109375" style="138" customWidth="1"/>
    <col min="2573" max="2818" width="10.140625" style="138"/>
    <col min="2819" max="2819" width="4.140625" style="138" customWidth="1"/>
    <col min="2820" max="2820" width="3" style="138" customWidth="1"/>
    <col min="2821" max="2821" width="54.140625" style="138" customWidth="1"/>
    <col min="2822" max="2822" width="7.7109375" style="138" customWidth="1"/>
    <col min="2823" max="2823" width="5.42578125" style="138" customWidth="1"/>
    <col min="2824" max="2824" width="9.85546875" style="138" customWidth="1"/>
    <col min="2825" max="2825" width="11.5703125" style="138" customWidth="1"/>
    <col min="2826" max="2827" width="9.85546875" style="138" customWidth="1"/>
    <col min="2828" max="2828" width="15.7109375" style="138" customWidth="1"/>
    <col min="2829" max="3074" width="10.140625" style="138"/>
    <col min="3075" max="3075" width="4.140625" style="138" customWidth="1"/>
    <col min="3076" max="3076" width="3" style="138" customWidth="1"/>
    <col min="3077" max="3077" width="54.140625" style="138" customWidth="1"/>
    <col min="3078" max="3078" width="7.7109375" style="138" customWidth="1"/>
    <col min="3079" max="3079" width="5.42578125" style="138" customWidth="1"/>
    <col min="3080" max="3080" width="9.85546875" style="138" customWidth="1"/>
    <col min="3081" max="3081" width="11.5703125" style="138" customWidth="1"/>
    <col min="3082" max="3083" width="9.85546875" style="138" customWidth="1"/>
    <col min="3084" max="3084" width="15.7109375" style="138" customWidth="1"/>
    <col min="3085" max="3330" width="10.140625" style="138"/>
    <col min="3331" max="3331" width="4.140625" style="138" customWidth="1"/>
    <col min="3332" max="3332" width="3" style="138" customWidth="1"/>
    <col min="3333" max="3333" width="54.140625" style="138" customWidth="1"/>
    <col min="3334" max="3334" width="7.7109375" style="138" customWidth="1"/>
    <col min="3335" max="3335" width="5.42578125" style="138" customWidth="1"/>
    <col min="3336" max="3336" width="9.85546875" style="138" customWidth="1"/>
    <col min="3337" max="3337" width="11.5703125" style="138" customWidth="1"/>
    <col min="3338" max="3339" width="9.85546875" style="138" customWidth="1"/>
    <col min="3340" max="3340" width="15.7109375" style="138" customWidth="1"/>
    <col min="3341" max="3586" width="10.140625" style="138"/>
    <col min="3587" max="3587" width="4.140625" style="138" customWidth="1"/>
    <col min="3588" max="3588" width="3" style="138" customWidth="1"/>
    <col min="3589" max="3589" width="54.140625" style="138" customWidth="1"/>
    <col min="3590" max="3590" width="7.7109375" style="138" customWidth="1"/>
    <col min="3591" max="3591" width="5.42578125" style="138" customWidth="1"/>
    <col min="3592" max="3592" width="9.85546875" style="138" customWidth="1"/>
    <col min="3593" max="3593" width="11.5703125" style="138" customWidth="1"/>
    <col min="3594" max="3595" width="9.85546875" style="138" customWidth="1"/>
    <col min="3596" max="3596" width="15.7109375" style="138" customWidth="1"/>
    <col min="3597" max="3842" width="10.140625" style="138"/>
    <col min="3843" max="3843" width="4.140625" style="138" customWidth="1"/>
    <col min="3844" max="3844" width="3" style="138" customWidth="1"/>
    <col min="3845" max="3845" width="54.140625" style="138" customWidth="1"/>
    <col min="3846" max="3846" width="7.7109375" style="138" customWidth="1"/>
    <col min="3847" max="3847" width="5.42578125" style="138" customWidth="1"/>
    <col min="3848" max="3848" width="9.85546875" style="138" customWidth="1"/>
    <col min="3849" max="3849" width="11.5703125" style="138" customWidth="1"/>
    <col min="3850" max="3851" width="9.85546875" style="138" customWidth="1"/>
    <col min="3852" max="3852" width="15.7109375" style="138" customWidth="1"/>
    <col min="3853" max="4098" width="10.140625" style="138"/>
    <col min="4099" max="4099" width="4.140625" style="138" customWidth="1"/>
    <col min="4100" max="4100" width="3" style="138" customWidth="1"/>
    <col min="4101" max="4101" width="54.140625" style="138" customWidth="1"/>
    <col min="4102" max="4102" width="7.7109375" style="138" customWidth="1"/>
    <col min="4103" max="4103" width="5.42578125" style="138" customWidth="1"/>
    <col min="4104" max="4104" width="9.85546875" style="138" customWidth="1"/>
    <col min="4105" max="4105" width="11.5703125" style="138" customWidth="1"/>
    <col min="4106" max="4107" width="9.85546875" style="138" customWidth="1"/>
    <col min="4108" max="4108" width="15.7109375" style="138" customWidth="1"/>
    <col min="4109" max="4354" width="10.140625" style="138"/>
    <col min="4355" max="4355" width="4.140625" style="138" customWidth="1"/>
    <col min="4356" max="4356" width="3" style="138" customWidth="1"/>
    <col min="4357" max="4357" width="54.140625" style="138" customWidth="1"/>
    <col min="4358" max="4358" width="7.7109375" style="138" customWidth="1"/>
    <col min="4359" max="4359" width="5.42578125" style="138" customWidth="1"/>
    <col min="4360" max="4360" width="9.85546875" style="138" customWidth="1"/>
    <col min="4361" max="4361" width="11.5703125" style="138" customWidth="1"/>
    <col min="4362" max="4363" width="9.85546875" style="138" customWidth="1"/>
    <col min="4364" max="4364" width="15.7109375" style="138" customWidth="1"/>
    <col min="4365" max="4610" width="10.140625" style="138"/>
    <col min="4611" max="4611" width="4.140625" style="138" customWidth="1"/>
    <col min="4612" max="4612" width="3" style="138" customWidth="1"/>
    <col min="4613" max="4613" width="54.140625" style="138" customWidth="1"/>
    <col min="4614" max="4614" width="7.7109375" style="138" customWidth="1"/>
    <col min="4615" max="4615" width="5.42578125" style="138" customWidth="1"/>
    <col min="4616" max="4616" width="9.85546875" style="138" customWidth="1"/>
    <col min="4617" max="4617" width="11.5703125" style="138" customWidth="1"/>
    <col min="4618" max="4619" width="9.85546875" style="138" customWidth="1"/>
    <col min="4620" max="4620" width="15.7109375" style="138" customWidth="1"/>
    <col min="4621" max="4866" width="10.140625" style="138"/>
    <col min="4867" max="4867" width="4.140625" style="138" customWidth="1"/>
    <col min="4868" max="4868" width="3" style="138" customWidth="1"/>
    <col min="4869" max="4869" width="54.140625" style="138" customWidth="1"/>
    <col min="4870" max="4870" width="7.7109375" style="138" customWidth="1"/>
    <col min="4871" max="4871" width="5.42578125" style="138" customWidth="1"/>
    <col min="4872" max="4872" width="9.85546875" style="138" customWidth="1"/>
    <col min="4873" max="4873" width="11.5703125" style="138" customWidth="1"/>
    <col min="4874" max="4875" width="9.85546875" style="138" customWidth="1"/>
    <col min="4876" max="4876" width="15.7109375" style="138" customWidth="1"/>
    <col min="4877" max="5122" width="10.140625" style="138"/>
    <col min="5123" max="5123" width="4.140625" style="138" customWidth="1"/>
    <col min="5124" max="5124" width="3" style="138" customWidth="1"/>
    <col min="5125" max="5125" width="54.140625" style="138" customWidth="1"/>
    <col min="5126" max="5126" width="7.7109375" style="138" customWidth="1"/>
    <col min="5127" max="5127" width="5.42578125" style="138" customWidth="1"/>
    <col min="5128" max="5128" width="9.85546875" style="138" customWidth="1"/>
    <col min="5129" max="5129" width="11.5703125" style="138" customWidth="1"/>
    <col min="5130" max="5131" width="9.85546875" style="138" customWidth="1"/>
    <col min="5132" max="5132" width="15.7109375" style="138" customWidth="1"/>
    <col min="5133" max="5378" width="10.140625" style="138"/>
    <col min="5379" max="5379" width="4.140625" style="138" customWidth="1"/>
    <col min="5380" max="5380" width="3" style="138" customWidth="1"/>
    <col min="5381" max="5381" width="54.140625" style="138" customWidth="1"/>
    <col min="5382" max="5382" width="7.7109375" style="138" customWidth="1"/>
    <col min="5383" max="5383" width="5.42578125" style="138" customWidth="1"/>
    <col min="5384" max="5384" width="9.85546875" style="138" customWidth="1"/>
    <col min="5385" max="5385" width="11.5703125" style="138" customWidth="1"/>
    <col min="5386" max="5387" width="9.85546875" style="138" customWidth="1"/>
    <col min="5388" max="5388" width="15.7109375" style="138" customWidth="1"/>
    <col min="5389" max="5634" width="10.140625" style="138"/>
    <col min="5635" max="5635" width="4.140625" style="138" customWidth="1"/>
    <col min="5636" max="5636" width="3" style="138" customWidth="1"/>
    <col min="5637" max="5637" width="54.140625" style="138" customWidth="1"/>
    <col min="5638" max="5638" width="7.7109375" style="138" customWidth="1"/>
    <col min="5639" max="5639" width="5.42578125" style="138" customWidth="1"/>
    <col min="5640" max="5640" width="9.85546875" style="138" customWidth="1"/>
    <col min="5641" max="5641" width="11.5703125" style="138" customWidth="1"/>
    <col min="5642" max="5643" width="9.85546875" style="138" customWidth="1"/>
    <col min="5644" max="5644" width="15.7109375" style="138" customWidth="1"/>
    <col min="5645" max="5890" width="10.140625" style="138"/>
    <col min="5891" max="5891" width="4.140625" style="138" customWidth="1"/>
    <col min="5892" max="5892" width="3" style="138" customWidth="1"/>
    <col min="5893" max="5893" width="54.140625" style="138" customWidth="1"/>
    <col min="5894" max="5894" width="7.7109375" style="138" customWidth="1"/>
    <col min="5895" max="5895" width="5.42578125" style="138" customWidth="1"/>
    <col min="5896" max="5896" width="9.85546875" style="138" customWidth="1"/>
    <col min="5897" max="5897" width="11.5703125" style="138" customWidth="1"/>
    <col min="5898" max="5899" width="9.85546875" style="138" customWidth="1"/>
    <col min="5900" max="5900" width="15.7109375" style="138" customWidth="1"/>
    <col min="5901" max="6146" width="10.140625" style="138"/>
    <col min="6147" max="6147" width="4.140625" style="138" customWidth="1"/>
    <col min="6148" max="6148" width="3" style="138" customWidth="1"/>
    <col min="6149" max="6149" width="54.140625" style="138" customWidth="1"/>
    <col min="6150" max="6150" width="7.7109375" style="138" customWidth="1"/>
    <col min="6151" max="6151" width="5.42578125" style="138" customWidth="1"/>
    <col min="6152" max="6152" width="9.85546875" style="138" customWidth="1"/>
    <col min="6153" max="6153" width="11.5703125" style="138" customWidth="1"/>
    <col min="6154" max="6155" width="9.85546875" style="138" customWidth="1"/>
    <col min="6156" max="6156" width="15.7109375" style="138" customWidth="1"/>
    <col min="6157" max="6402" width="10.140625" style="138"/>
    <col min="6403" max="6403" width="4.140625" style="138" customWidth="1"/>
    <col min="6404" max="6404" width="3" style="138" customWidth="1"/>
    <col min="6405" max="6405" width="54.140625" style="138" customWidth="1"/>
    <col min="6406" max="6406" width="7.7109375" style="138" customWidth="1"/>
    <col min="6407" max="6407" width="5.42578125" style="138" customWidth="1"/>
    <col min="6408" max="6408" width="9.85546875" style="138" customWidth="1"/>
    <col min="6409" max="6409" width="11.5703125" style="138" customWidth="1"/>
    <col min="6410" max="6411" width="9.85546875" style="138" customWidth="1"/>
    <col min="6412" max="6412" width="15.7109375" style="138" customWidth="1"/>
    <col min="6413" max="6658" width="10.140625" style="138"/>
    <col min="6659" max="6659" width="4.140625" style="138" customWidth="1"/>
    <col min="6660" max="6660" width="3" style="138" customWidth="1"/>
    <col min="6661" max="6661" width="54.140625" style="138" customWidth="1"/>
    <col min="6662" max="6662" width="7.7109375" style="138" customWidth="1"/>
    <col min="6663" max="6663" width="5.42578125" style="138" customWidth="1"/>
    <col min="6664" max="6664" width="9.85546875" style="138" customWidth="1"/>
    <col min="6665" max="6665" width="11.5703125" style="138" customWidth="1"/>
    <col min="6666" max="6667" width="9.85546875" style="138" customWidth="1"/>
    <col min="6668" max="6668" width="15.7109375" style="138" customWidth="1"/>
    <col min="6669" max="6914" width="10.140625" style="138"/>
    <col min="6915" max="6915" width="4.140625" style="138" customWidth="1"/>
    <col min="6916" max="6916" width="3" style="138" customWidth="1"/>
    <col min="6917" max="6917" width="54.140625" style="138" customWidth="1"/>
    <col min="6918" max="6918" width="7.7109375" style="138" customWidth="1"/>
    <col min="6919" max="6919" width="5.42578125" style="138" customWidth="1"/>
    <col min="6920" max="6920" width="9.85546875" style="138" customWidth="1"/>
    <col min="6921" max="6921" width="11.5703125" style="138" customWidth="1"/>
    <col min="6922" max="6923" width="9.85546875" style="138" customWidth="1"/>
    <col min="6924" max="6924" width="15.7109375" style="138" customWidth="1"/>
    <col min="6925" max="7170" width="10.140625" style="138"/>
    <col min="7171" max="7171" width="4.140625" style="138" customWidth="1"/>
    <col min="7172" max="7172" width="3" style="138" customWidth="1"/>
    <col min="7173" max="7173" width="54.140625" style="138" customWidth="1"/>
    <col min="7174" max="7174" width="7.7109375" style="138" customWidth="1"/>
    <col min="7175" max="7175" width="5.42578125" style="138" customWidth="1"/>
    <col min="7176" max="7176" width="9.85546875" style="138" customWidth="1"/>
    <col min="7177" max="7177" width="11.5703125" style="138" customWidth="1"/>
    <col min="7178" max="7179" width="9.85546875" style="138" customWidth="1"/>
    <col min="7180" max="7180" width="15.7109375" style="138" customWidth="1"/>
    <col min="7181" max="7426" width="10.140625" style="138"/>
    <col min="7427" max="7427" width="4.140625" style="138" customWidth="1"/>
    <col min="7428" max="7428" width="3" style="138" customWidth="1"/>
    <col min="7429" max="7429" width="54.140625" style="138" customWidth="1"/>
    <col min="7430" max="7430" width="7.7109375" style="138" customWidth="1"/>
    <col min="7431" max="7431" width="5.42578125" style="138" customWidth="1"/>
    <col min="7432" max="7432" width="9.85546875" style="138" customWidth="1"/>
    <col min="7433" max="7433" width="11.5703125" style="138" customWidth="1"/>
    <col min="7434" max="7435" width="9.85546875" style="138" customWidth="1"/>
    <col min="7436" max="7436" width="15.7109375" style="138" customWidth="1"/>
    <col min="7437" max="7682" width="10.140625" style="138"/>
    <col min="7683" max="7683" width="4.140625" style="138" customWidth="1"/>
    <col min="7684" max="7684" width="3" style="138" customWidth="1"/>
    <col min="7685" max="7685" width="54.140625" style="138" customWidth="1"/>
    <col min="7686" max="7686" width="7.7109375" style="138" customWidth="1"/>
    <col min="7687" max="7687" width="5.42578125" style="138" customWidth="1"/>
    <col min="7688" max="7688" width="9.85546875" style="138" customWidth="1"/>
    <col min="7689" max="7689" width="11.5703125" style="138" customWidth="1"/>
    <col min="7690" max="7691" width="9.85546875" style="138" customWidth="1"/>
    <col min="7692" max="7692" width="15.7109375" style="138" customWidth="1"/>
    <col min="7693" max="7938" width="10.140625" style="138"/>
    <col min="7939" max="7939" width="4.140625" style="138" customWidth="1"/>
    <col min="7940" max="7940" width="3" style="138" customWidth="1"/>
    <col min="7941" max="7941" width="54.140625" style="138" customWidth="1"/>
    <col min="7942" max="7942" width="7.7109375" style="138" customWidth="1"/>
    <col min="7943" max="7943" width="5.42578125" style="138" customWidth="1"/>
    <col min="7944" max="7944" width="9.85546875" style="138" customWidth="1"/>
    <col min="7945" max="7945" width="11.5703125" style="138" customWidth="1"/>
    <col min="7946" max="7947" width="9.85546875" style="138" customWidth="1"/>
    <col min="7948" max="7948" width="15.7109375" style="138" customWidth="1"/>
    <col min="7949" max="8194" width="10.140625" style="138"/>
    <col min="8195" max="8195" width="4.140625" style="138" customWidth="1"/>
    <col min="8196" max="8196" width="3" style="138" customWidth="1"/>
    <col min="8197" max="8197" width="54.140625" style="138" customWidth="1"/>
    <col min="8198" max="8198" width="7.7109375" style="138" customWidth="1"/>
    <col min="8199" max="8199" width="5.42578125" style="138" customWidth="1"/>
    <col min="8200" max="8200" width="9.85546875" style="138" customWidth="1"/>
    <col min="8201" max="8201" width="11.5703125" style="138" customWidth="1"/>
    <col min="8202" max="8203" width="9.85546875" style="138" customWidth="1"/>
    <col min="8204" max="8204" width="15.7109375" style="138" customWidth="1"/>
    <col min="8205" max="8450" width="10.140625" style="138"/>
    <col min="8451" max="8451" width="4.140625" style="138" customWidth="1"/>
    <col min="8452" max="8452" width="3" style="138" customWidth="1"/>
    <col min="8453" max="8453" width="54.140625" style="138" customWidth="1"/>
    <col min="8454" max="8454" width="7.7109375" style="138" customWidth="1"/>
    <col min="8455" max="8455" width="5.42578125" style="138" customWidth="1"/>
    <col min="8456" max="8456" width="9.85546875" style="138" customWidth="1"/>
    <col min="8457" max="8457" width="11.5703125" style="138" customWidth="1"/>
    <col min="8458" max="8459" width="9.85546875" style="138" customWidth="1"/>
    <col min="8460" max="8460" width="15.7109375" style="138" customWidth="1"/>
    <col min="8461" max="8706" width="10.140625" style="138"/>
    <col min="8707" max="8707" width="4.140625" style="138" customWidth="1"/>
    <col min="8708" max="8708" width="3" style="138" customWidth="1"/>
    <col min="8709" max="8709" width="54.140625" style="138" customWidth="1"/>
    <col min="8710" max="8710" width="7.7109375" style="138" customWidth="1"/>
    <col min="8711" max="8711" width="5.42578125" style="138" customWidth="1"/>
    <col min="8712" max="8712" width="9.85546875" style="138" customWidth="1"/>
    <col min="8713" max="8713" width="11.5703125" style="138" customWidth="1"/>
    <col min="8714" max="8715" width="9.85546875" style="138" customWidth="1"/>
    <col min="8716" max="8716" width="15.7109375" style="138" customWidth="1"/>
    <col min="8717" max="8962" width="10.140625" style="138"/>
    <col min="8963" max="8963" width="4.140625" style="138" customWidth="1"/>
    <col min="8964" max="8964" width="3" style="138" customWidth="1"/>
    <col min="8965" max="8965" width="54.140625" style="138" customWidth="1"/>
    <col min="8966" max="8966" width="7.7109375" style="138" customWidth="1"/>
    <col min="8967" max="8967" width="5.42578125" style="138" customWidth="1"/>
    <col min="8968" max="8968" width="9.85546875" style="138" customWidth="1"/>
    <col min="8969" max="8969" width="11.5703125" style="138" customWidth="1"/>
    <col min="8970" max="8971" width="9.85546875" style="138" customWidth="1"/>
    <col min="8972" max="8972" width="15.7109375" style="138" customWidth="1"/>
    <col min="8973" max="9218" width="10.140625" style="138"/>
    <col min="9219" max="9219" width="4.140625" style="138" customWidth="1"/>
    <col min="9220" max="9220" width="3" style="138" customWidth="1"/>
    <col min="9221" max="9221" width="54.140625" style="138" customWidth="1"/>
    <col min="9222" max="9222" width="7.7109375" style="138" customWidth="1"/>
    <col min="9223" max="9223" width="5.42578125" style="138" customWidth="1"/>
    <col min="9224" max="9224" width="9.85546875" style="138" customWidth="1"/>
    <col min="9225" max="9225" width="11.5703125" style="138" customWidth="1"/>
    <col min="9226" max="9227" width="9.85546875" style="138" customWidth="1"/>
    <col min="9228" max="9228" width="15.7109375" style="138" customWidth="1"/>
    <col min="9229" max="9474" width="10.140625" style="138"/>
    <col min="9475" max="9475" width="4.140625" style="138" customWidth="1"/>
    <col min="9476" max="9476" width="3" style="138" customWidth="1"/>
    <col min="9477" max="9477" width="54.140625" style="138" customWidth="1"/>
    <col min="9478" max="9478" width="7.7109375" style="138" customWidth="1"/>
    <col min="9479" max="9479" width="5.42578125" style="138" customWidth="1"/>
    <col min="9480" max="9480" width="9.85546875" style="138" customWidth="1"/>
    <col min="9481" max="9481" width="11.5703125" style="138" customWidth="1"/>
    <col min="9482" max="9483" width="9.85546875" style="138" customWidth="1"/>
    <col min="9484" max="9484" width="15.7109375" style="138" customWidth="1"/>
    <col min="9485" max="9730" width="10.140625" style="138"/>
    <col min="9731" max="9731" width="4.140625" style="138" customWidth="1"/>
    <col min="9732" max="9732" width="3" style="138" customWidth="1"/>
    <col min="9733" max="9733" width="54.140625" style="138" customWidth="1"/>
    <col min="9734" max="9734" width="7.7109375" style="138" customWidth="1"/>
    <col min="9735" max="9735" width="5.42578125" style="138" customWidth="1"/>
    <col min="9736" max="9736" width="9.85546875" style="138" customWidth="1"/>
    <col min="9737" max="9737" width="11.5703125" style="138" customWidth="1"/>
    <col min="9738" max="9739" width="9.85546875" style="138" customWidth="1"/>
    <col min="9740" max="9740" width="15.7109375" style="138" customWidth="1"/>
    <col min="9741" max="9986" width="10.140625" style="138"/>
    <col min="9987" max="9987" width="4.140625" style="138" customWidth="1"/>
    <col min="9988" max="9988" width="3" style="138" customWidth="1"/>
    <col min="9989" max="9989" width="54.140625" style="138" customWidth="1"/>
    <col min="9990" max="9990" width="7.7109375" style="138" customWidth="1"/>
    <col min="9991" max="9991" width="5.42578125" style="138" customWidth="1"/>
    <col min="9992" max="9992" width="9.85546875" style="138" customWidth="1"/>
    <col min="9993" max="9993" width="11.5703125" style="138" customWidth="1"/>
    <col min="9994" max="9995" width="9.85546875" style="138" customWidth="1"/>
    <col min="9996" max="9996" width="15.7109375" style="138" customWidth="1"/>
    <col min="9997" max="10242" width="10.140625" style="138"/>
    <col min="10243" max="10243" width="4.140625" style="138" customWidth="1"/>
    <col min="10244" max="10244" width="3" style="138" customWidth="1"/>
    <col min="10245" max="10245" width="54.140625" style="138" customWidth="1"/>
    <col min="10246" max="10246" width="7.7109375" style="138" customWidth="1"/>
    <col min="10247" max="10247" width="5.42578125" style="138" customWidth="1"/>
    <col min="10248" max="10248" width="9.85546875" style="138" customWidth="1"/>
    <col min="10249" max="10249" width="11.5703125" style="138" customWidth="1"/>
    <col min="10250" max="10251" width="9.85546875" style="138" customWidth="1"/>
    <col min="10252" max="10252" width="15.7109375" style="138" customWidth="1"/>
    <col min="10253" max="10498" width="10.140625" style="138"/>
    <col min="10499" max="10499" width="4.140625" style="138" customWidth="1"/>
    <col min="10500" max="10500" width="3" style="138" customWidth="1"/>
    <col min="10501" max="10501" width="54.140625" style="138" customWidth="1"/>
    <col min="10502" max="10502" width="7.7109375" style="138" customWidth="1"/>
    <col min="10503" max="10503" width="5.42578125" style="138" customWidth="1"/>
    <col min="10504" max="10504" width="9.85546875" style="138" customWidth="1"/>
    <col min="10505" max="10505" width="11.5703125" style="138" customWidth="1"/>
    <col min="10506" max="10507" width="9.85546875" style="138" customWidth="1"/>
    <col min="10508" max="10508" width="15.7109375" style="138" customWidth="1"/>
    <col min="10509" max="10754" width="10.140625" style="138"/>
    <col min="10755" max="10755" width="4.140625" style="138" customWidth="1"/>
    <col min="10756" max="10756" width="3" style="138" customWidth="1"/>
    <col min="10757" max="10757" width="54.140625" style="138" customWidth="1"/>
    <col min="10758" max="10758" width="7.7109375" style="138" customWidth="1"/>
    <col min="10759" max="10759" width="5.42578125" style="138" customWidth="1"/>
    <col min="10760" max="10760" width="9.85546875" style="138" customWidth="1"/>
    <col min="10761" max="10761" width="11.5703125" style="138" customWidth="1"/>
    <col min="10762" max="10763" width="9.85546875" style="138" customWidth="1"/>
    <col min="10764" max="10764" width="15.7109375" style="138" customWidth="1"/>
    <col min="10765" max="11010" width="10.140625" style="138"/>
    <col min="11011" max="11011" width="4.140625" style="138" customWidth="1"/>
    <col min="11012" max="11012" width="3" style="138" customWidth="1"/>
    <col min="11013" max="11013" width="54.140625" style="138" customWidth="1"/>
    <col min="11014" max="11014" width="7.7109375" style="138" customWidth="1"/>
    <col min="11015" max="11015" width="5.42578125" style="138" customWidth="1"/>
    <col min="11016" max="11016" width="9.85546875" style="138" customWidth="1"/>
    <col min="11017" max="11017" width="11.5703125" style="138" customWidth="1"/>
    <col min="11018" max="11019" width="9.85546875" style="138" customWidth="1"/>
    <col min="11020" max="11020" width="15.7109375" style="138" customWidth="1"/>
    <col min="11021" max="11266" width="10.140625" style="138"/>
    <col min="11267" max="11267" width="4.140625" style="138" customWidth="1"/>
    <col min="11268" max="11268" width="3" style="138" customWidth="1"/>
    <col min="11269" max="11269" width="54.140625" style="138" customWidth="1"/>
    <col min="11270" max="11270" width="7.7109375" style="138" customWidth="1"/>
    <col min="11271" max="11271" width="5.42578125" style="138" customWidth="1"/>
    <col min="11272" max="11272" width="9.85546875" style="138" customWidth="1"/>
    <col min="11273" max="11273" width="11.5703125" style="138" customWidth="1"/>
    <col min="11274" max="11275" width="9.85546875" style="138" customWidth="1"/>
    <col min="11276" max="11276" width="15.7109375" style="138" customWidth="1"/>
    <col min="11277" max="11522" width="10.140625" style="138"/>
    <col min="11523" max="11523" width="4.140625" style="138" customWidth="1"/>
    <col min="11524" max="11524" width="3" style="138" customWidth="1"/>
    <col min="11525" max="11525" width="54.140625" style="138" customWidth="1"/>
    <col min="11526" max="11526" width="7.7109375" style="138" customWidth="1"/>
    <col min="11527" max="11527" width="5.42578125" style="138" customWidth="1"/>
    <col min="11528" max="11528" width="9.85546875" style="138" customWidth="1"/>
    <col min="11529" max="11529" width="11.5703125" style="138" customWidth="1"/>
    <col min="11530" max="11531" width="9.85546875" style="138" customWidth="1"/>
    <col min="11532" max="11532" width="15.7109375" style="138" customWidth="1"/>
    <col min="11533" max="11778" width="10.140625" style="138"/>
    <col min="11779" max="11779" width="4.140625" style="138" customWidth="1"/>
    <col min="11780" max="11780" width="3" style="138" customWidth="1"/>
    <col min="11781" max="11781" width="54.140625" style="138" customWidth="1"/>
    <col min="11782" max="11782" width="7.7109375" style="138" customWidth="1"/>
    <col min="11783" max="11783" width="5.42578125" style="138" customWidth="1"/>
    <col min="11784" max="11784" width="9.85546875" style="138" customWidth="1"/>
    <col min="11785" max="11785" width="11.5703125" style="138" customWidth="1"/>
    <col min="11786" max="11787" width="9.85546875" style="138" customWidth="1"/>
    <col min="11788" max="11788" width="15.7109375" style="138" customWidth="1"/>
    <col min="11789" max="12034" width="10.140625" style="138"/>
    <col min="12035" max="12035" width="4.140625" style="138" customWidth="1"/>
    <col min="12036" max="12036" width="3" style="138" customWidth="1"/>
    <col min="12037" max="12037" width="54.140625" style="138" customWidth="1"/>
    <col min="12038" max="12038" width="7.7109375" style="138" customWidth="1"/>
    <col min="12039" max="12039" width="5.42578125" style="138" customWidth="1"/>
    <col min="12040" max="12040" width="9.85546875" style="138" customWidth="1"/>
    <col min="12041" max="12041" width="11.5703125" style="138" customWidth="1"/>
    <col min="12042" max="12043" width="9.85546875" style="138" customWidth="1"/>
    <col min="12044" max="12044" width="15.7109375" style="138" customWidth="1"/>
    <col min="12045" max="12290" width="10.140625" style="138"/>
    <col min="12291" max="12291" width="4.140625" style="138" customWidth="1"/>
    <col min="12292" max="12292" width="3" style="138" customWidth="1"/>
    <col min="12293" max="12293" width="54.140625" style="138" customWidth="1"/>
    <col min="12294" max="12294" width="7.7109375" style="138" customWidth="1"/>
    <col min="12295" max="12295" width="5.42578125" style="138" customWidth="1"/>
    <col min="12296" max="12296" width="9.85546875" style="138" customWidth="1"/>
    <col min="12297" max="12297" width="11.5703125" style="138" customWidth="1"/>
    <col min="12298" max="12299" width="9.85546875" style="138" customWidth="1"/>
    <col min="12300" max="12300" width="15.7109375" style="138" customWidth="1"/>
    <col min="12301" max="12546" width="10.140625" style="138"/>
    <col min="12547" max="12547" width="4.140625" style="138" customWidth="1"/>
    <col min="12548" max="12548" width="3" style="138" customWidth="1"/>
    <col min="12549" max="12549" width="54.140625" style="138" customWidth="1"/>
    <col min="12550" max="12550" width="7.7109375" style="138" customWidth="1"/>
    <col min="12551" max="12551" width="5.42578125" style="138" customWidth="1"/>
    <col min="12552" max="12552" width="9.85546875" style="138" customWidth="1"/>
    <col min="12553" max="12553" width="11.5703125" style="138" customWidth="1"/>
    <col min="12554" max="12555" width="9.85546875" style="138" customWidth="1"/>
    <col min="12556" max="12556" width="15.7109375" style="138" customWidth="1"/>
    <col min="12557" max="12802" width="10.140625" style="138"/>
    <col min="12803" max="12803" width="4.140625" style="138" customWidth="1"/>
    <col min="12804" max="12804" width="3" style="138" customWidth="1"/>
    <col min="12805" max="12805" width="54.140625" style="138" customWidth="1"/>
    <col min="12806" max="12806" width="7.7109375" style="138" customWidth="1"/>
    <col min="12807" max="12807" width="5.42578125" style="138" customWidth="1"/>
    <col min="12808" max="12808" width="9.85546875" style="138" customWidth="1"/>
    <col min="12809" max="12809" width="11.5703125" style="138" customWidth="1"/>
    <col min="12810" max="12811" width="9.85546875" style="138" customWidth="1"/>
    <col min="12812" max="12812" width="15.7109375" style="138" customWidth="1"/>
    <col min="12813" max="13058" width="10.140625" style="138"/>
    <col min="13059" max="13059" width="4.140625" style="138" customWidth="1"/>
    <col min="13060" max="13060" width="3" style="138" customWidth="1"/>
    <col min="13061" max="13061" width="54.140625" style="138" customWidth="1"/>
    <col min="13062" max="13062" width="7.7109375" style="138" customWidth="1"/>
    <col min="13063" max="13063" width="5.42578125" style="138" customWidth="1"/>
    <col min="13064" max="13064" width="9.85546875" style="138" customWidth="1"/>
    <col min="13065" max="13065" width="11.5703125" style="138" customWidth="1"/>
    <col min="13066" max="13067" width="9.85546875" style="138" customWidth="1"/>
    <col min="13068" max="13068" width="15.7109375" style="138" customWidth="1"/>
    <col min="13069" max="13314" width="10.140625" style="138"/>
    <col min="13315" max="13315" width="4.140625" style="138" customWidth="1"/>
    <col min="13316" max="13316" width="3" style="138" customWidth="1"/>
    <col min="13317" max="13317" width="54.140625" style="138" customWidth="1"/>
    <col min="13318" max="13318" width="7.7109375" style="138" customWidth="1"/>
    <col min="13319" max="13319" width="5.42578125" style="138" customWidth="1"/>
    <col min="13320" max="13320" width="9.85546875" style="138" customWidth="1"/>
    <col min="13321" max="13321" width="11.5703125" style="138" customWidth="1"/>
    <col min="13322" max="13323" width="9.85546875" style="138" customWidth="1"/>
    <col min="13324" max="13324" width="15.7109375" style="138" customWidth="1"/>
    <col min="13325" max="13570" width="10.140625" style="138"/>
    <col min="13571" max="13571" width="4.140625" style="138" customWidth="1"/>
    <col min="13572" max="13572" width="3" style="138" customWidth="1"/>
    <col min="13573" max="13573" width="54.140625" style="138" customWidth="1"/>
    <col min="13574" max="13574" width="7.7109375" style="138" customWidth="1"/>
    <col min="13575" max="13575" width="5.42578125" style="138" customWidth="1"/>
    <col min="13576" max="13576" width="9.85546875" style="138" customWidth="1"/>
    <col min="13577" max="13577" width="11.5703125" style="138" customWidth="1"/>
    <col min="13578" max="13579" width="9.85546875" style="138" customWidth="1"/>
    <col min="13580" max="13580" width="15.7109375" style="138" customWidth="1"/>
    <col min="13581" max="13826" width="10.140625" style="138"/>
    <col min="13827" max="13827" width="4.140625" style="138" customWidth="1"/>
    <col min="13828" max="13828" width="3" style="138" customWidth="1"/>
    <col min="13829" max="13829" width="54.140625" style="138" customWidth="1"/>
    <col min="13830" max="13830" width="7.7109375" style="138" customWidth="1"/>
    <col min="13831" max="13831" width="5.42578125" style="138" customWidth="1"/>
    <col min="13832" max="13832" width="9.85546875" style="138" customWidth="1"/>
    <col min="13833" max="13833" width="11.5703125" style="138" customWidth="1"/>
    <col min="13834" max="13835" width="9.85546875" style="138" customWidth="1"/>
    <col min="13836" max="13836" width="15.7109375" style="138" customWidth="1"/>
    <col min="13837" max="14082" width="10.140625" style="138"/>
    <col min="14083" max="14083" width="4.140625" style="138" customWidth="1"/>
    <col min="14084" max="14084" width="3" style="138" customWidth="1"/>
    <col min="14085" max="14085" width="54.140625" style="138" customWidth="1"/>
    <col min="14086" max="14086" width="7.7109375" style="138" customWidth="1"/>
    <col min="14087" max="14087" width="5.42578125" style="138" customWidth="1"/>
    <col min="14088" max="14088" width="9.85546875" style="138" customWidth="1"/>
    <col min="14089" max="14089" width="11.5703125" style="138" customWidth="1"/>
    <col min="14090" max="14091" width="9.85546875" style="138" customWidth="1"/>
    <col min="14092" max="14092" width="15.7109375" style="138" customWidth="1"/>
    <col min="14093" max="14338" width="10.140625" style="138"/>
    <col min="14339" max="14339" width="4.140625" style="138" customWidth="1"/>
    <col min="14340" max="14340" width="3" style="138" customWidth="1"/>
    <col min="14341" max="14341" width="54.140625" style="138" customWidth="1"/>
    <col min="14342" max="14342" width="7.7109375" style="138" customWidth="1"/>
    <col min="14343" max="14343" width="5.42578125" style="138" customWidth="1"/>
    <col min="14344" max="14344" width="9.85546875" style="138" customWidth="1"/>
    <col min="14345" max="14345" width="11.5703125" style="138" customWidth="1"/>
    <col min="14346" max="14347" width="9.85546875" style="138" customWidth="1"/>
    <col min="14348" max="14348" width="15.7109375" style="138" customWidth="1"/>
    <col min="14349" max="14594" width="10.140625" style="138"/>
    <col min="14595" max="14595" width="4.140625" style="138" customWidth="1"/>
    <col min="14596" max="14596" width="3" style="138" customWidth="1"/>
    <col min="14597" max="14597" width="54.140625" style="138" customWidth="1"/>
    <col min="14598" max="14598" width="7.7109375" style="138" customWidth="1"/>
    <col min="14599" max="14599" width="5.42578125" style="138" customWidth="1"/>
    <col min="14600" max="14600" width="9.85546875" style="138" customWidth="1"/>
    <col min="14601" max="14601" width="11.5703125" style="138" customWidth="1"/>
    <col min="14602" max="14603" width="9.85546875" style="138" customWidth="1"/>
    <col min="14604" max="14604" width="15.7109375" style="138" customWidth="1"/>
    <col min="14605" max="14850" width="10.140625" style="138"/>
    <col min="14851" max="14851" width="4.140625" style="138" customWidth="1"/>
    <col min="14852" max="14852" width="3" style="138" customWidth="1"/>
    <col min="14853" max="14853" width="54.140625" style="138" customWidth="1"/>
    <col min="14854" max="14854" width="7.7109375" style="138" customWidth="1"/>
    <col min="14855" max="14855" width="5.42578125" style="138" customWidth="1"/>
    <col min="14856" max="14856" width="9.85546875" style="138" customWidth="1"/>
    <col min="14857" max="14857" width="11.5703125" style="138" customWidth="1"/>
    <col min="14858" max="14859" width="9.85546875" style="138" customWidth="1"/>
    <col min="14860" max="14860" width="15.7109375" style="138" customWidth="1"/>
    <col min="14861" max="15106" width="10.140625" style="138"/>
    <col min="15107" max="15107" width="4.140625" style="138" customWidth="1"/>
    <col min="15108" max="15108" width="3" style="138" customWidth="1"/>
    <col min="15109" max="15109" width="54.140625" style="138" customWidth="1"/>
    <col min="15110" max="15110" width="7.7109375" style="138" customWidth="1"/>
    <col min="15111" max="15111" width="5.42578125" style="138" customWidth="1"/>
    <col min="15112" max="15112" width="9.85546875" style="138" customWidth="1"/>
    <col min="15113" max="15113" width="11.5703125" style="138" customWidth="1"/>
    <col min="15114" max="15115" width="9.85546875" style="138" customWidth="1"/>
    <col min="15116" max="15116" width="15.7109375" style="138" customWidth="1"/>
    <col min="15117" max="15362" width="10.140625" style="138"/>
    <col min="15363" max="15363" width="4.140625" style="138" customWidth="1"/>
    <col min="15364" max="15364" width="3" style="138" customWidth="1"/>
    <col min="15365" max="15365" width="54.140625" style="138" customWidth="1"/>
    <col min="15366" max="15366" width="7.7109375" style="138" customWidth="1"/>
    <col min="15367" max="15367" width="5.42578125" style="138" customWidth="1"/>
    <col min="15368" max="15368" width="9.85546875" style="138" customWidth="1"/>
    <col min="15369" max="15369" width="11.5703125" style="138" customWidth="1"/>
    <col min="15370" max="15371" width="9.85546875" style="138" customWidth="1"/>
    <col min="15372" max="15372" width="15.7109375" style="138" customWidth="1"/>
    <col min="15373" max="15618" width="10.140625" style="138"/>
    <col min="15619" max="15619" width="4.140625" style="138" customWidth="1"/>
    <col min="15620" max="15620" width="3" style="138" customWidth="1"/>
    <col min="15621" max="15621" width="54.140625" style="138" customWidth="1"/>
    <col min="15622" max="15622" width="7.7109375" style="138" customWidth="1"/>
    <col min="15623" max="15623" width="5.42578125" style="138" customWidth="1"/>
    <col min="15624" max="15624" width="9.85546875" style="138" customWidth="1"/>
    <col min="15625" max="15625" width="11.5703125" style="138" customWidth="1"/>
    <col min="15626" max="15627" width="9.85546875" style="138" customWidth="1"/>
    <col min="15628" max="15628" width="15.7109375" style="138" customWidth="1"/>
    <col min="15629" max="15874" width="10.140625" style="138"/>
    <col min="15875" max="15875" width="4.140625" style="138" customWidth="1"/>
    <col min="15876" max="15876" width="3" style="138" customWidth="1"/>
    <col min="15877" max="15877" width="54.140625" style="138" customWidth="1"/>
    <col min="15878" max="15878" width="7.7109375" style="138" customWidth="1"/>
    <col min="15879" max="15879" width="5.42578125" style="138" customWidth="1"/>
    <col min="15880" max="15880" width="9.85546875" style="138" customWidth="1"/>
    <col min="15881" max="15881" width="11.5703125" style="138" customWidth="1"/>
    <col min="15882" max="15883" width="9.85546875" style="138" customWidth="1"/>
    <col min="15884" max="15884" width="15.7109375" style="138" customWidth="1"/>
    <col min="15885" max="16130" width="10.140625" style="138"/>
    <col min="16131" max="16131" width="4.140625" style="138" customWidth="1"/>
    <col min="16132" max="16132" width="3" style="138" customWidth="1"/>
    <col min="16133" max="16133" width="54.140625" style="138" customWidth="1"/>
    <col min="16134" max="16134" width="7.7109375" style="138" customWidth="1"/>
    <col min="16135" max="16135" width="5.42578125" style="138" customWidth="1"/>
    <col min="16136" max="16136" width="9.85546875" style="138" customWidth="1"/>
    <col min="16137" max="16137" width="11.5703125" style="138" customWidth="1"/>
    <col min="16138" max="16139" width="9.85546875" style="138" customWidth="1"/>
    <col min="16140" max="16140" width="15.7109375" style="138" customWidth="1"/>
    <col min="16141" max="16384" width="10.140625" style="138"/>
  </cols>
  <sheetData>
    <row r="1" spans="1:17" s="109" customFormat="1" ht="18" customHeight="1">
      <c r="A1" s="122" t="s">
        <v>29</v>
      </c>
      <c r="B1" s="122"/>
      <c r="C1" s="123"/>
      <c r="D1" s="124"/>
      <c r="E1" s="125"/>
      <c r="F1" s="125"/>
      <c r="G1" s="125"/>
      <c r="H1" s="125"/>
      <c r="I1" s="125"/>
      <c r="J1" s="125"/>
      <c r="K1" s="125"/>
      <c r="L1" s="126"/>
      <c r="O1" s="26"/>
      <c r="P1" s="26"/>
      <c r="Q1" s="4"/>
    </row>
    <row r="2" spans="1:17" s="109" customFormat="1" ht="18" customHeight="1">
      <c r="A2" s="127" t="s">
        <v>37</v>
      </c>
      <c r="B2" s="127"/>
      <c r="C2" s="128"/>
      <c r="D2" s="129"/>
      <c r="E2" s="125"/>
      <c r="F2" s="125"/>
      <c r="G2" s="125"/>
      <c r="H2" s="125"/>
      <c r="I2" s="125"/>
      <c r="J2" s="125"/>
      <c r="K2" s="125"/>
      <c r="L2" s="126"/>
      <c r="O2" s="26"/>
      <c r="P2" s="26"/>
      <c r="Q2" s="10"/>
    </row>
    <row r="3" spans="1:17" s="25" customFormat="1" ht="15.75" customHeight="1">
      <c r="A3" s="130"/>
      <c r="B3" s="130"/>
      <c r="C3" s="130"/>
      <c r="D3" s="131"/>
      <c r="E3" s="132"/>
      <c r="F3" s="132"/>
      <c r="G3" s="132"/>
      <c r="H3" s="132"/>
      <c r="I3" s="132"/>
      <c r="J3" s="132"/>
      <c r="K3" s="132"/>
      <c r="L3" s="133"/>
      <c r="O3" s="26"/>
      <c r="P3" s="26"/>
      <c r="Q3" s="10"/>
    </row>
    <row r="4" spans="1:17" ht="18.75">
      <c r="A4" s="134" t="s">
        <v>38</v>
      </c>
      <c r="B4" s="134"/>
      <c r="E4" s="132"/>
      <c r="F4" s="132"/>
      <c r="G4" s="132"/>
      <c r="H4" s="132"/>
      <c r="I4" s="132"/>
      <c r="J4" s="132"/>
      <c r="K4" s="132"/>
      <c r="L4" s="137" t="s">
        <v>19</v>
      </c>
      <c r="O4" s="58"/>
      <c r="P4" s="58"/>
      <c r="Q4" s="58"/>
    </row>
    <row r="5" spans="1:17" ht="19.5" thickBot="1">
      <c r="A5" s="139" t="s">
        <v>39</v>
      </c>
      <c r="B5" s="140"/>
      <c r="E5" s="132"/>
      <c r="G5" s="141"/>
      <c r="H5" s="141"/>
      <c r="I5" s="141"/>
      <c r="J5" s="141"/>
      <c r="K5" s="141"/>
      <c r="L5" s="142" t="s">
        <v>40</v>
      </c>
      <c r="O5" s="58"/>
      <c r="P5" s="58"/>
      <c r="Q5" s="58"/>
    </row>
    <row r="6" spans="1:17" s="247" customFormat="1" ht="18.75">
      <c r="A6" s="304" t="s">
        <v>83</v>
      </c>
      <c r="B6" s="305"/>
      <c r="C6" s="310" t="s">
        <v>1</v>
      </c>
      <c r="D6" s="313" t="s">
        <v>29</v>
      </c>
      <c r="E6" s="314"/>
      <c r="F6" s="314"/>
      <c r="G6" s="315"/>
      <c r="H6" s="290" t="s">
        <v>84</v>
      </c>
      <c r="I6" s="291"/>
      <c r="J6" s="291"/>
      <c r="K6" s="291"/>
      <c r="L6" s="292"/>
    </row>
    <row r="7" spans="1:17" s="247" customFormat="1" ht="15.75">
      <c r="A7" s="306"/>
      <c r="B7" s="307"/>
      <c r="C7" s="311"/>
      <c r="D7" s="316"/>
      <c r="E7" s="317"/>
      <c r="F7" s="317"/>
      <c r="G7" s="318"/>
      <c r="H7" s="293" t="s">
        <v>7</v>
      </c>
      <c r="I7" s="294"/>
      <c r="J7" s="295" t="s">
        <v>8</v>
      </c>
      <c r="K7" s="296"/>
      <c r="L7" s="297" t="s">
        <v>85</v>
      </c>
    </row>
    <row r="8" spans="1:17" s="247" customFormat="1" ht="32.25" thickBot="1">
      <c r="A8" s="308"/>
      <c r="B8" s="309"/>
      <c r="C8" s="312"/>
      <c r="D8" s="248" t="s">
        <v>41</v>
      </c>
      <c r="E8" s="249" t="s">
        <v>2</v>
      </c>
      <c r="F8" s="250" t="s">
        <v>42</v>
      </c>
      <c r="G8" s="251" t="s">
        <v>86</v>
      </c>
      <c r="H8" s="252" t="s">
        <v>87</v>
      </c>
      <c r="I8" s="251" t="s">
        <v>3</v>
      </c>
      <c r="J8" s="253" t="s">
        <v>87</v>
      </c>
      <c r="K8" s="254" t="s">
        <v>3</v>
      </c>
      <c r="L8" s="298"/>
    </row>
    <row r="9" spans="1:17" ht="21.75" customHeight="1">
      <c r="A9" s="143"/>
      <c r="B9" s="144"/>
      <c r="C9" s="145" t="s">
        <v>43</v>
      </c>
      <c r="D9" s="146"/>
      <c r="E9" s="147"/>
      <c r="F9" s="147"/>
      <c r="G9" s="147"/>
      <c r="H9" s="241"/>
      <c r="I9" s="241"/>
      <c r="J9" s="241"/>
      <c r="K9" s="241"/>
      <c r="L9" s="148"/>
      <c r="Q9" s="11"/>
    </row>
    <row r="10" spans="1:17" ht="56.45" customHeight="1">
      <c r="A10" s="149"/>
      <c r="B10" s="189"/>
      <c r="C10" s="190" t="s">
        <v>44</v>
      </c>
      <c r="D10" s="191"/>
      <c r="E10" s="192"/>
      <c r="F10" s="192"/>
      <c r="G10" s="192"/>
      <c r="H10" s="242"/>
      <c r="I10" s="242"/>
      <c r="J10" s="242"/>
      <c r="K10" s="242"/>
      <c r="L10" s="193"/>
      <c r="Q10" s="3"/>
    </row>
    <row r="11" spans="1:17" ht="85.5">
      <c r="A11" s="149">
        <v>1</v>
      </c>
      <c r="B11" s="194"/>
      <c r="C11" s="190" t="s">
        <v>45</v>
      </c>
      <c r="D11" s="195"/>
      <c r="E11" s="196"/>
      <c r="F11" s="197"/>
      <c r="G11" s="197"/>
      <c r="H11" s="279"/>
      <c r="I11" s="198"/>
      <c r="J11" s="279"/>
      <c r="K11" s="198"/>
      <c r="L11" s="199"/>
      <c r="N11" s="150"/>
      <c r="Q11" s="3"/>
    </row>
    <row r="12" spans="1:17" s="152" customFormat="1" ht="18" customHeight="1">
      <c r="A12" s="151"/>
      <c r="B12" s="200" t="s">
        <v>9</v>
      </c>
      <c r="C12" s="201" t="s">
        <v>46</v>
      </c>
      <c r="D12" s="202" t="s">
        <v>47</v>
      </c>
      <c r="E12" s="203">
        <v>145</v>
      </c>
      <c r="F12" s="204">
        <v>643.5</v>
      </c>
      <c r="G12" s="204">
        <v>180</v>
      </c>
      <c r="H12" s="280">
        <v>254.7</v>
      </c>
      <c r="I12" s="205">
        <f>H12*F12</f>
        <v>163899.44999999998</v>
      </c>
      <c r="J12" s="280">
        <f t="shared" ref="J12:J17" si="0">H12</f>
        <v>254.7</v>
      </c>
      <c r="K12" s="205">
        <f>J12*G12</f>
        <v>45846</v>
      </c>
      <c r="L12" s="206">
        <f>K12+I12</f>
        <v>209745.44999999998</v>
      </c>
      <c r="O12" s="26"/>
      <c r="P12" s="26"/>
      <c r="Q12" s="3"/>
    </row>
    <row r="13" spans="1:17" s="152" customFormat="1" ht="18" customHeight="1">
      <c r="A13" s="151"/>
      <c r="B13" s="200" t="s">
        <v>48</v>
      </c>
      <c r="C13" s="201" t="s">
        <v>49</v>
      </c>
      <c r="D13" s="202" t="s">
        <v>47</v>
      </c>
      <c r="E13" s="207">
        <v>80</v>
      </c>
      <c r="F13" s="204">
        <v>819</v>
      </c>
      <c r="G13" s="204">
        <v>225</v>
      </c>
      <c r="H13" s="280">
        <v>48.7</v>
      </c>
      <c r="I13" s="205">
        <f t="shared" ref="I13:I17" si="1">H13*F13</f>
        <v>39885.300000000003</v>
      </c>
      <c r="J13" s="280">
        <f t="shared" si="0"/>
        <v>48.7</v>
      </c>
      <c r="K13" s="205">
        <f t="shared" ref="K13:K17" si="2">J13*G13</f>
        <v>10957.5</v>
      </c>
      <c r="L13" s="206">
        <f t="shared" ref="L13:L17" si="3">K13+I13</f>
        <v>50842.8</v>
      </c>
      <c r="O13" s="92"/>
      <c r="P13" s="26"/>
      <c r="Q13" s="3"/>
    </row>
    <row r="14" spans="1:17" s="152" customFormat="1" ht="18" customHeight="1">
      <c r="A14" s="151"/>
      <c r="B14" s="200" t="s">
        <v>50</v>
      </c>
      <c r="C14" s="201" t="s">
        <v>51</v>
      </c>
      <c r="D14" s="202" t="s">
        <v>47</v>
      </c>
      <c r="E14" s="207">
        <v>10</v>
      </c>
      <c r="F14" s="204">
        <v>1035</v>
      </c>
      <c r="G14" s="204">
        <v>270</v>
      </c>
      <c r="H14" s="280"/>
      <c r="I14" s="205">
        <f t="shared" si="1"/>
        <v>0</v>
      </c>
      <c r="J14" s="280">
        <f t="shared" si="0"/>
        <v>0</v>
      </c>
      <c r="K14" s="205">
        <f t="shared" si="2"/>
        <v>0</v>
      </c>
      <c r="L14" s="206">
        <f t="shared" si="3"/>
        <v>0</v>
      </c>
      <c r="O14" s="26"/>
      <c r="P14" s="26"/>
      <c r="Q14" s="3"/>
    </row>
    <row r="15" spans="1:17" s="152" customFormat="1" ht="18" customHeight="1">
      <c r="A15" s="151"/>
      <c r="B15" s="200" t="s">
        <v>52</v>
      </c>
      <c r="C15" s="201" t="s">
        <v>53</v>
      </c>
      <c r="D15" s="202" t="s">
        <v>47</v>
      </c>
      <c r="E15" s="207">
        <v>30</v>
      </c>
      <c r="F15" s="204">
        <v>1215</v>
      </c>
      <c r="G15" s="204">
        <v>315</v>
      </c>
      <c r="H15" s="280">
        <v>12.33</v>
      </c>
      <c r="I15" s="205">
        <f t="shared" si="1"/>
        <v>14980.95</v>
      </c>
      <c r="J15" s="280">
        <f t="shared" si="0"/>
        <v>12.33</v>
      </c>
      <c r="K15" s="205">
        <f t="shared" si="2"/>
        <v>3883.95</v>
      </c>
      <c r="L15" s="206">
        <f t="shared" si="3"/>
        <v>18864.900000000001</v>
      </c>
      <c r="O15" s="43"/>
      <c r="P15" s="26"/>
      <c r="Q15" s="3"/>
    </row>
    <row r="16" spans="1:17" s="152" customFormat="1" ht="18" customHeight="1">
      <c r="A16" s="151"/>
      <c r="B16" s="200" t="s">
        <v>54</v>
      </c>
      <c r="C16" s="201" t="s">
        <v>55</v>
      </c>
      <c r="D16" s="202" t="s">
        <v>47</v>
      </c>
      <c r="E16" s="207">
        <v>45</v>
      </c>
      <c r="F16" s="204">
        <v>2205</v>
      </c>
      <c r="G16" s="204">
        <v>360</v>
      </c>
      <c r="H16" s="280">
        <v>22.66</v>
      </c>
      <c r="I16" s="205">
        <f t="shared" si="1"/>
        <v>49965.3</v>
      </c>
      <c r="J16" s="280">
        <f t="shared" si="0"/>
        <v>22.66</v>
      </c>
      <c r="K16" s="205">
        <f t="shared" si="2"/>
        <v>8157.6</v>
      </c>
      <c r="L16" s="206">
        <f t="shared" si="3"/>
        <v>58122.9</v>
      </c>
      <c r="O16" s="43"/>
      <c r="P16" s="26"/>
      <c r="Q16" s="3"/>
    </row>
    <row r="17" spans="1:18" s="152" customFormat="1" ht="18" customHeight="1">
      <c r="A17" s="151"/>
      <c r="B17" s="200" t="s">
        <v>56</v>
      </c>
      <c r="C17" s="201" t="s">
        <v>57</v>
      </c>
      <c r="D17" s="202" t="s">
        <v>47</v>
      </c>
      <c r="E17" s="208">
        <v>45</v>
      </c>
      <c r="F17" s="204">
        <v>2682</v>
      </c>
      <c r="G17" s="204">
        <v>450</v>
      </c>
      <c r="H17" s="280">
        <v>34.32</v>
      </c>
      <c r="I17" s="205">
        <f t="shared" si="1"/>
        <v>92046.24</v>
      </c>
      <c r="J17" s="280">
        <f t="shared" si="0"/>
        <v>34.32</v>
      </c>
      <c r="K17" s="205">
        <f t="shared" si="2"/>
        <v>15444</v>
      </c>
      <c r="L17" s="206">
        <f t="shared" si="3"/>
        <v>107490.24000000001</v>
      </c>
      <c r="O17" s="43"/>
      <c r="P17" s="26"/>
      <c r="Q17" s="3"/>
    </row>
    <row r="18" spans="1:18" s="153" customFormat="1" ht="15.6" customHeight="1">
      <c r="A18" s="149">
        <f>A11+1</f>
        <v>2</v>
      </c>
      <c r="B18" s="200"/>
      <c r="C18" s="209" t="s">
        <v>58</v>
      </c>
      <c r="D18" s="195"/>
      <c r="E18" s="210"/>
      <c r="F18" s="211">
        <v>0</v>
      </c>
      <c r="G18" s="211">
        <v>0</v>
      </c>
      <c r="H18" s="281"/>
      <c r="I18" s="243"/>
      <c r="J18" s="281"/>
      <c r="K18" s="243"/>
      <c r="L18" s="212"/>
      <c r="O18" s="43"/>
      <c r="P18" s="26"/>
      <c r="Q18" s="3"/>
      <c r="R18" s="138"/>
    </row>
    <row r="19" spans="1:18" s="153" customFormat="1" ht="16.5" customHeight="1">
      <c r="A19" s="154"/>
      <c r="B19" s="213" t="s">
        <v>9</v>
      </c>
      <c r="C19" s="214" t="s">
        <v>59</v>
      </c>
      <c r="D19" s="215" t="s">
        <v>27</v>
      </c>
      <c r="E19" s="216">
        <v>3</v>
      </c>
      <c r="F19" s="204">
        <v>2925</v>
      </c>
      <c r="G19" s="204">
        <v>540</v>
      </c>
      <c r="H19" s="280">
        <v>3</v>
      </c>
      <c r="I19" s="205">
        <f t="shared" ref="I19:I22" si="4">H19*F19</f>
        <v>8775</v>
      </c>
      <c r="J19" s="280">
        <f>H19</f>
        <v>3</v>
      </c>
      <c r="K19" s="205">
        <f t="shared" ref="K19:K22" si="5">J19*G19</f>
        <v>1620</v>
      </c>
      <c r="L19" s="206">
        <f t="shared" ref="L19:L22" si="6">K19+I19</f>
        <v>10395</v>
      </c>
      <c r="O19" s="43"/>
      <c r="P19" s="26"/>
      <c r="Q19" s="3"/>
    </row>
    <row r="20" spans="1:18" s="153" customFormat="1" ht="16.5" customHeight="1">
      <c r="A20" s="154"/>
      <c r="B20" s="213" t="s">
        <v>60</v>
      </c>
      <c r="C20" s="214" t="s">
        <v>61</v>
      </c>
      <c r="D20" s="215" t="s">
        <v>27</v>
      </c>
      <c r="E20" s="216">
        <v>21</v>
      </c>
      <c r="F20" s="204">
        <v>2925</v>
      </c>
      <c r="G20" s="204">
        <v>540</v>
      </c>
      <c r="H20" s="280">
        <v>21</v>
      </c>
      <c r="I20" s="205">
        <f t="shared" si="4"/>
        <v>61425</v>
      </c>
      <c r="J20" s="280">
        <f>H20</f>
        <v>21</v>
      </c>
      <c r="K20" s="205">
        <f t="shared" si="5"/>
        <v>11340</v>
      </c>
      <c r="L20" s="206">
        <f t="shared" si="6"/>
        <v>72765</v>
      </c>
      <c r="O20" s="43"/>
      <c r="P20" s="26"/>
      <c r="Q20" s="3"/>
    </row>
    <row r="21" spans="1:18" s="153" customFormat="1" ht="27.6" customHeight="1">
      <c r="A21" s="154"/>
      <c r="B21" s="213" t="s">
        <v>50</v>
      </c>
      <c r="C21" s="217" t="s">
        <v>62</v>
      </c>
      <c r="D21" s="215" t="s">
        <v>27</v>
      </c>
      <c r="E21" s="216">
        <v>21</v>
      </c>
      <c r="F21" s="204">
        <v>6750</v>
      </c>
      <c r="G21" s="204">
        <v>630</v>
      </c>
      <c r="H21" s="280">
        <v>21</v>
      </c>
      <c r="I21" s="205">
        <f t="shared" si="4"/>
        <v>141750</v>
      </c>
      <c r="J21" s="280">
        <f>H21</f>
        <v>21</v>
      </c>
      <c r="K21" s="205">
        <f t="shared" si="5"/>
        <v>13230</v>
      </c>
      <c r="L21" s="206">
        <f t="shared" si="6"/>
        <v>154980</v>
      </c>
      <c r="O21" s="43"/>
      <c r="P21" s="26"/>
      <c r="Q21" s="3"/>
    </row>
    <row r="22" spans="1:18" s="153" customFormat="1" ht="27.6" customHeight="1">
      <c r="A22" s="154"/>
      <c r="B22" s="213" t="s">
        <v>52</v>
      </c>
      <c r="C22" s="217" t="s">
        <v>63</v>
      </c>
      <c r="D22" s="195" t="s">
        <v>27</v>
      </c>
      <c r="E22" s="196">
        <v>3</v>
      </c>
      <c r="F22" s="204">
        <v>6750</v>
      </c>
      <c r="G22" s="204">
        <v>630</v>
      </c>
      <c r="H22" s="280">
        <v>3</v>
      </c>
      <c r="I22" s="205">
        <f t="shared" si="4"/>
        <v>20250</v>
      </c>
      <c r="J22" s="280">
        <f>H22</f>
        <v>3</v>
      </c>
      <c r="K22" s="205">
        <f t="shared" si="5"/>
        <v>1890</v>
      </c>
      <c r="L22" s="206">
        <f t="shared" si="6"/>
        <v>22140</v>
      </c>
      <c r="O22" s="26"/>
      <c r="P22" s="26"/>
      <c r="Q22" s="3"/>
    </row>
    <row r="23" spans="1:18" s="153" customFormat="1" ht="20.100000000000001" customHeight="1">
      <c r="A23" s="151">
        <f>A18+1</f>
        <v>3</v>
      </c>
      <c r="B23" s="200"/>
      <c r="C23" s="218" t="s">
        <v>64</v>
      </c>
      <c r="D23" s="219"/>
      <c r="E23" s="220"/>
      <c r="F23" s="221">
        <v>0</v>
      </c>
      <c r="G23" s="221">
        <v>0</v>
      </c>
      <c r="H23" s="282"/>
      <c r="I23" s="244"/>
      <c r="J23" s="282"/>
      <c r="K23" s="244"/>
      <c r="L23" s="222"/>
      <c r="O23" s="26"/>
      <c r="P23" s="26"/>
      <c r="Q23" s="3"/>
    </row>
    <row r="24" spans="1:18" s="153" customFormat="1" ht="15" customHeight="1">
      <c r="A24" s="154"/>
      <c r="B24" s="200" t="s">
        <v>9</v>
      </c>
      <c r="C24" s="223" t="s">
        <v>65</v>
      </c>
      <c r="D24" s="215" t="str">
        <f>IF(C24="","",IF(E24="","",IF(E24&gt;1,"Nos.","No.")))</f>
        <v>No.</v>
      </c>
      <c r="E24" s="216">
        <v>1</v>
      </c>
      <c r="F24" s="204">
        <v>78300</v>
      </c>
      <c r="G24" s="204">
        <v>3600</v>
      </c>
      <c r="H24" s="280">
        <v>1</v>
      </c>
      <c r="I24" s="205">
        <f t="shared" ref="I24" si="7">H24*F24</f>
        <v>78300</v>
      </c>
      <c r="J24" s="280">
        <f>H24</f>
        <v>1</v>
      </c>
      <c r="K24" s="205">
        <f t="shared" ref="K24" si="8">J24*G24</f>
        <v>3600</v>
      </c>
      <c r="L24" s="206">
        <f t="shared" ref="L24" si="9">K24+I24</f>
        <v>81900</v>
      </c>
      <c r="O24" s="26"/>
      <c r="P24" s="26"/>
      <c r="Q24" s="3"/>
    </row>
    <row r="25" spans="1:18" s="152" customFormat="1" ht="20.100000000000001" customHeight="1">
      <c r="A25" s="154">
        <f>A23+1</f>
        <v>4</v>
      </c>
      <c r="B25" s="224"/>
      <c r="C25" s="225" t="s">
        <v>66</v>
      </c>
      <c r="D25" s="219"/>
      <c r="E25" s="226"/>
      <c r="F25" s="211">
        <v>0</v>
      </c>
      <c r="G25" s="211">
        <v>0</v>
      </c>
      <c r="H25" s="283"/>
      <c r="I25" s="245"/>
      <c r="J25" s="283"/>
      <c r="K25" s="245"/>
      <c r="L25" s="199"/>
      <c r="O25" s="42"/>
      <c r="P25" s="26"/>
      <c r="Q25" s="3"/>
    </row>
    <row r="26" spans="1:18" s="152" customFormat="1" ht="20.45" customHeight="1">
      <c r="A26" s="155"/>
      <c r="B26" s="200" t="s">
        <v>67</v>
      </c>
      <c r="C26" s="201" t="s">
        <v>82</v>
      </c>
      <c r="D26" s="202" t="str">
        <f>IF(C26="","",IF(E26="","",IF(E26&gt;1,"Nos.","No.")))</f>
        <v>No.</v>
      </c>
      <c r="E26" s="227">
        <v>1</v>
      </c>
      <c r="F26" s="204">
        <v>22950</v>
      </c>
      <c r="G26" s="204">
        <v>900</v>
      </c>
      <c r="H26" s="280">
        <v>1</v>
      </c>
      <c r="I26" s="205">
        <f t="shared" ref="I26:I31" si="10">H26*F26</f>
        <v>22950</v>
      </c>
      <c r="J26" s="280">
        <f t="shared" ref="J26:J31" si="11">H26</f>
        <v>1</v>
      </c>
      <c r="K26" s="205">
        <f t="shared" ref="K26:K31" si="12">J26*G26</f>
        <v>900</v>
      </c>
      <c r="L26" s="206">
        <f t="shared" ref="L26:L31" si="13">K26+I26</f>
        <v>23850</v>
      </c>
      <c r="O26" s="42"/>
      <c r="P26" s="26"/>
      <c r="Q26" s="3"/>
    </row>
    <row r="27" spans="1:18" s="152" customFormat="1" ht="20.45" customHeight="1" thickBot="1">
      <c r="A27" s="156"/>
      <c r="B27" s="228" t="s">
        <v>60</v>
      </c>
      <c r="C27" s="229" t="s">
        <v>68</v>
      </c>
      <c r="D27" s="230" t="str">
        <f>IF(C27="","",IF(E27="","",IF(E27&gt;1,"Nos.","No.")))</f>
        <v>No.</v>
      </c>
      <c r="E27" s="231">
        <v>1</v>
      </c>
      <c r="F27" s="255">
        <v>14625</v>
      </c>
      <c r="G27" s="255">
        <v>900</v>
      </c>
      <c r="H27" s="284">
        <v>1</v>
      </c>
      <c r="I27" s="256">
        <f t="shared" si="10"/>
        <v>14625</v>
      </c>
      <c r="J27" s="286">
        <f t="shared" si="11"/>
        <v>1</v>
      </c>
      <c r="K27" s="256">
        <f t="shared" si="12"/>
        <v>900</v>
      </c>
      <c r="L27" s="257">
        <f t="shared" si="13"/>
        <v>15525</v>
      </c>
      <c r="O27" s="42"/>
      <c r="P27" s="26"/>
      <c r="Q27" s="3"/>
    </row>
    <row r="28" spans="1:18" s="135" customFormat="1" ht="42.75">
      <c r="A28" s="157">
        <f>A25+1</f>
        <v>5</v>
      </c>
      <c r="B28" s="232"/>
      <c r="C28" s="233" t="s">
        <v>69</v>
      </c>
      <c r="D28" s="234" t="s">
        <v>0</v>
      </c>
      <c r="E28" s="235">
        <v>1</v>
      </c>
      <c r="F28" s="258">
        <v>9000</v>
      </c>
      <c r="G28" s="258">
        <v>13500</v>
      </c>
      <c r="H28" s="285">
        <v>1</v>
      </c>
      <c r="I28" s="259">
        <f t="shared" si="10"/>
        <v>9000</v>
      </c>
      <c r="J28" s="280">
        <f t="shared" si="11"/>
        <v>1</v>
      </c>
      <c r="K28" s="259">
        <f t="shared" si="12"/>
        <v>13500</v>
      </c>
      <c r="L28" s="260">
        <f t="shared" si="13"/>
        <v>22500</v>
      </c>
      <c r="O28" s="42"/>
      <c r="P28" s="26"/>
      <c r="Q28" s="3"/>
    </row>
    <row r="29" spans="1:18" s="153" customFormat="1" ht="29.25" customHeight="1">
      <c r="A29" s="158">
        <f>A28+1</f>
        <v>6</v>
      </c>
      <c r="B29" s="200"/>
      <c r="C29" s="236" t="s">
        <v>70</v>
      </c>
      <c r="D29" s="237" t="s">
        <v>0</v>
      </c>
      <c r="E29" s="238">
        <v>1</v>
      </c>
      <c r="F29" s="204">
        <v>31500</v>
      </c>
      <c r="G29" s="204">
        <v>27000</v>
      </c>
      <c r="H29" s="280">
        <v>1</v>
      </c>
      <c r="I29" s="205">
        <f t="shared" si="10"/>
        <v>31500</v>
      </c>
      <c r="J29" s="280">
        <f t="shared" si="11"/>
        <v>1</v>
      </c>
      <c r="K29" s="205">
        <f t="shared" si="12"/>
        <v>27000</v>
      </c>
      <c r="L29" s="206">
        <f t="shared" si="13"/>
        <v>58500</v>
      </c>
      <c r="O29" s="26"/>
      <c r="P29" s="26"/>
      <c r="Q29" s="3"/>
    </row>
    <row r="30" spans="1:18" s="153" customFormat="1" ht="20.100000000000001" customHeight="1">
      <c r="A30" s="154">
        <f>A29+1</f>
        <v>7</v>
      </c>
      <c r="B30" s="200"/>
      <c r="C30" s="236" t="s">
        <v>71</v>
      </c>
      <c r="D30" s="215" t="s">
        <v>0</v>
      </c>
      <c r="E30" s="238">
        <v>1</v>
      </c>
      <c r="F30" s="204">
        <v>9000</v>
      </c>
      <c r="G30" s="204">
        <v>18000</v>
      </c>
      <c r="H30" s="280">
        <v>1</v>
      </c>
      <c r="I30" s="205">
        <f t="shared" si="10"/>
        <v>9000</v>
      </c>
      <c r="J30" s="280">
        <f t="shared" si="11"/>
        <v>1</v>
      </c>
      <c r="K30" s="205">
        <f t="shared" si="12"/>
        <v>18000</v>
      </c>
      <c r="L30" s="206">
        <f t="shared" si="13"/>
        <v>27000</v>
      </c>
      <c r="O30" s="26"/>
      <c r="P30" s="26"/>
      <c r="Q30" s="3"/>
    </row>
    <row r="31" spans="1:18" s="135" customFormat="1" ht="31.15" customHeight="1" thickBot="1">
      <c r="A31" s="158">
        <f>A30+1</f>
        <v>8</v>
      </c>
      <c r="B31" s="194"/>
      <c r="C31" s="239" t="s">
        <v>72</v>
      </c>
      <c r="D31" s="195" t="s">
        <v>0</v>
      </c>
      <c r="E31" s="220">
        <v>1</v>
      </c>
      <c r="F31" s="204">
        <v>9000</v>
      </c>
      <c r="G31" s="204">
        <v>22500</v>
      </c>
      <c r="H31" s="280">
        <v>1</v>
      </c>
      <c r="I31" s="205">
        <f t="shared" si="10"/>
        <v>9000</v>
      </c>
      <c r="J31" s="280">
        <f t="shared" si="11"/>
        <v>1</v>
      </c>
      <c r="K31" s="205">
        <f t="shared" si="12"/>
        <v>22500</v>
      </c>
      <c r="L31" s="206">
        <f t="shared" si="13"/>
        <v>31500</v>
      </c>
      <c r="O31" s="26"/>
      <c r="P31" s="26"/>
      <c r="Q31" s="3"/>
    </row>
    <row r="32" spans="1:18" s="152" customFormat="1" ht="26.45" customHeight="1" thickTop="1" thickBot="1">
      <c r="A32" s="159"/>
      <c r="B32" s="240"/>
      <c r="C32" s="160" t="s">
        <v>73</v>
      </c>
      <c r="D32" s="161"/>
      <c r="E32" s="161"/>
      <c r="F32" s="162"/>
      <c r="G32" s="163"/>
      <c r="H32" s="246"/>
      <c r="I32" s="164">
        <f>SUM(I9:I31)</f>
        <v>767352.24</v>
      </c>
      <c r="J32" s="246"/>
      <c r="K32" s="164">
        <f>SUM(K9:K31)</f>
        <v>198769.05</v>
      </c>
      <c r="L32" s="164">
        <f>SUM(L9:L31)</f>
        <v>966121.29</v>
      </c>
      <c r="O32" s="26"/>
      <c r="P32" s="26"/>
      <c r="Q32" s="1"/>
    </row>
    <row r="33" spans="1:12">
      <c r="A33" s="165"/>
      <c r="L33" s="166"/>
    </row>
    <row r="34" spans="1:12">
      <c r="A34" s="319" t="s">
        <v>13</v>
      </c>
      <c r="B34" s="320"/>
      <c r="C34" s="261"/>
      <c r="D34" s="261"/>
      <c r="E34" s="261"/>
      <c r="F34" s="262"/>
      <c r="G34" s="262"/>
      <c r="H34" s="262"/>
      <c r="I34" s="262"/>
      <c r="J34" s="262"/>
      <c r="K34" s="262"/>
      <c r="L34" s="167"/>
    </row>
    <row r="35" spans="1:12" ht="28.15" customHeight="1">
      <c r="A35" s="158" t="s">
        <v>14</v>
      </c>
      <c r="B35" s="321" t="s">
        <v>16</v>
      </c>
      <c r="C35" s="321"/>
      <c r="D35" s="321"/>
      <c r="E35" s="321"/>
      <c r="F35" s="321"/>
      <c r="G35" s="321"/>
      <c r="H35" s="321"/>
      <c r="I35" s="321"/>
      <c r="J35" s="321"/>
      <c r="K35" s="321"/>
      <c r="L35" s="322"/>
    </row>
    <row r="36" spans="1:12" ht="27.6" customHeight="1" thickBot="1">
      <c r="A36" s="168" t="s">
        <v>15</v>
      </c>
      <c r="B36" s="323" t="s">
        <v>23</v>
      </c>
      <c r="C36" s="323"/>
      <c r="D36" s="323"/>
      <c r="E36" s="323"/>
      <c r="F36" s="323"/>
      <c r="G36" s="323"/>
      <c r="H36" s="323"/>
      <c r="I36" s="323"/>
      <c r="J36" s="323"/>
      <c r="K36" s="323"/>
      <c r="L36" s="324"/>
    </row>
  </sheetData>
  <mergeCells count="10">
    <mergeCell ref="A6:B8"/>
    <mergeCell ref="A34:B34"/>
    <mergeCell ref="B35:L35"/>
    <mergeCell ref="B36:L36"/>
    <mergeCell ref="C6:C8"/>
    <mergeCell ref="D6:G7"/>
    <mergeCell ref="H6:L6"/>
    <mergeCell ref="H7:I7"/>
    <mergeCell ref="J7:K7"/>
    <mergeCell ref="L7:L8"/>
  </mergeCells>
  <printOptions horizontalCentered="1"/>
  <pageMargins left="0.5" right="0.5" top="0.5" bottom="0.5" header="0.33" footer="0.33"/>
  <pageSetup paperSize="9" scale="80" fitToWidth="0" fitToHeight="2" orientation="landscape" r:id="rId1"/>
  <headerFooter scaleWithDoc="0" alignWithMargins="0">
    <oddFooter>&amp;L&amp;8SEM Engineers&amp;R&amp;8Page &amp;P of &amp;N</oddFooter>
  </headerFooter>
  <rowBreaks count="1" manualBreakCount="1">
    <brk id="27" max="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Summary</vt:lpstr>
      <vt:lpstr>HVAC</vt:lpstr>
      <vt:lpstr>Fire</vt:lpstr>
      <vt:lpstr>Fire!Print_Area</vt:lpstr>
      <vt:lpstr>HVAC!Print_Area</vt:lpstr>
      <vt:lpstr>Fire!Print_Titles</vt:lpstr>
      <vt:lpstr>HVAC!Print_Titles</vt:lpstr>
      <vt:lpstr>work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dc:creator>
  <cp:lastModifiedBy>Rehan Aslam</cp:lastModifiedBy>
  <cp:lastPrinted>2024-12-09T12:19:22Z</cp:lastPrinted>
  <dcterms:created xsi:type="dcterms:W3CDTF">2013-06-15T05:02:46Z</dcterms:created>
  <dcterms:modified xsi:type="dcterms:W3CDTF">2024-12-12T13:39:00Z</dcterms:modified>
</cp:coreProperties>
</file>