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VO\"/>
    </mc:Choice>
  </mc:AlternateContent>
  <xr:revisionPtr revIDLastSave="0" documentId="13_ncr:1_{B8AEAF16-0781-49E1-87BD-5F3A9D802A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av " sheetId="10" r:id="rId1"/>
  </sheets>
  <definedNames>
    <definedName name="_xlnm.Print_Area" localSheetId="0">'vav '!$A$1:$I$27</definedName>
  </definedNames>
  <calcPr calcId="181029"/>
</workbook>
</file>

<file path=xl/calcChain.xml><?xml version="1.0" encoding="utf-8"?>
<calcChain xmlns="http://schemas.openxmlformats.org/spreadsheetml/2006/main">
  <c r="H16" i="10" l="1"/>
  <c r="H17" i="10"/>
  <c r="H18" i="10"/>
  <c r="H10" i="10"/>
  <c r="H24" i="10"/>
  <c r="H23" i="10"/>
  <c r="H15" i="10"/>
  <c r="H9" i="10"/>
  <c r="F8" i="10"/>
  <c r="H8" i="10" s="1"/>
  <c r="H7" i="10"/>
  <c r="H11" i="10" l="1"/>
  <c r="I11" i="10" s="1"/>
  <c r="H19" i="10"/>
  <c r="I19" i="10" l="1"/>
  <c r="I23" i="10" s="1"/>
  <c r="I24" i="10" s="1"/>
  <c r="I25" i="10" s="1"/>
  <c r="I26" i="10" l="1"/>
  <c r="I27" i="10" s="1"/>
</calcChain>
</file>

<file path=xl/sharedStrings.xml><?xml version="1.0" encoding="utf-8"?>
<sst xmlns="http://schemas.openxmlformats.org/spreadsheetml/2006/main" count="62" uniqueCount="37">
  <si>
    <t>Dated:</t>
  </si>
  <si>
    <t>S. #</t>
  </si>
  <si>
    <t>Description</t>
  </si>
  <si>
    <t>Unit</t>
  </si>
  <si>
    <t>Quantity</t>
  </si>
  <si>
    <t>Rate</t>
  </si>
  <si>
    <t>Amount</t>
  </si>
  <si>
    <t>Gross</t>
  </si>
  <si>
    <t>Actual</t>
  </si>
  <si>
    <t>Waste</t>
  </si>
  <si>
    <t>Total</t>
  </si>
  <si>
    <t xml:space="preserve">    A          MATERIAL.   </t>
  </si>
  <si>
    <t>Total.</t>
  </si>
  <si>
    <t xml:space="preserve">    C         OTHER</t>
  </si>
  <si>
    <t>Total Rs.</t>
  </si>
  <si>
    <t>Total Price</t>
  </si>
  <si>
    <t>Project:</t>
  </si>
  <si>
    <t>Sqft</t>
  </si>
  <si>
    <t>Nos</t>
  </si>
  <si>
    <t>LABOUR</t>
  </si>
  <si>
    <t xml:space="preserve">   B    .</t>
  </si>
  <si>
    <t>Rft</t>
  </si>
  <si>
    <t>cartage</t>
  </si>
  <si>
    <t xml:space="preserve"> Rate Analysis Of VAV for 5th &amp; 2nd floor Rooms</t>
  </si>
  <si>
    <t>supply of Powe wiring from VAV Bos to DB panel in AHU room.</t>
  </si>
  <si>
    <t>Supply of pre-insulated ductwork of polyurethane foam panel with 52kg/m3 density,20mm thickness coated on both side with 80 micron thick aluminum foil complete hardware glue hot dipped galvanized hanger and support.</t>
  </si>
  <si>
    <t>sqft</t>
  </si>
  <si>
    <t>Supply of  PVC Conduit dia 1'' and related fitting for power wiring.</t>
  </si>
  <si>
    <t>Installation of  VAV Boxes with pressure sensor, controller thermostat, control transformer and services.5th and 2nd floor Rooms.</t>
  </si>
  <si>
    <t>nos</t>
  </si>
  <si>
    <t>Installtion of  PVC Conduit dia 1'' and related fitting for power wiring.</t>
  </si>
  <si>
    <t>Installation of pre-insulated ductwork of polyurethane foam panel with 52kg/m3 density,20mm thickness coated on both side with 80 micron thick aluminum foil complete hardware glue hot dipped galvanized hanger and support.</t>
  </si>
  <si>
    <t>Installation of Powe wiring 2.5 mm from VAV Bos to DB panel in AHU room.</t>
  </si>
  <si>
    <t xml:space="preserve">               OverHead &amp; Profit</t>
  </si>
  <si>
    <t>Supply of  VAV Boxes with pressure sensor, controller thermostat, control transformer and services.
(5th and 2nd floor Rooms)</t>
  </si>
  <si>
    <t>Job</t>
  </si>
  <si>
    <t>Meezan Head Office Extension Block III karachi.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</si>
</sst>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(* #,##0_);_(* \(#,##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2"/>
      <name val="Garamond"/>
      <family val="1"/>
    </font>
    <font>
      <sz val="10"/>
      <name val="MS Sans Serif"/>
      <family val="2"/>
    </font>
    <font>
      <sz val="10"/>
      <name val="MS Sans Serif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0" fontId="5" fillId="0" borderId="0"/>
    <xf numFmtId="40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8" fillId="0" borderId="0" xfId="0" applyFont="1"/>
    <xf numFmtId="0" fontId="9" fillId="0" borderId="0" xfId="2" applyFont="1" applyAlignment="1">
      <alignment vertical="center"/>
    </xf>
    <xf numFmtId="165" fontId="9" fillId="0" borderId="0" xfId="2" applyNumberFormat="1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0" xfId="0" applyFont="1"/>
    <xf numFmtId="164" fontId="10" fillId="0" borderId="0" xfId="1" applyFont="1"/>
    <xf numFmtId="0" fontId="11" fillId="0" borderId="0" xfId="0" applyFont="1"/>
    <xf numFmtId="0" fontId="10" fillId="0" borderId="1" xfId="2" applyFont="1" applyBorder="1" applyAlignment="1">
      <alignment horizontal="center" vertical="center"/>
    </xf>
    <xf numFmtId="164" fontId="10" fillId="0" borderId="1" xfId="3" applyFont="1" applyFill="1" applyBorder="1" applyAlignment="1">
      <alignment horizontal="center" vertical="center"/>
    </xf>
    <xf numFmtId="166" fontId="10" fillId="0" borderId="1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164" fontId="10" fillId="0" borderId="1" xfId="3" applyFont="1" applyFill="1" applyBorder="1" applyAlignment="1">
      <alignment horizontal="center"/>
    </xf>
    <xf numFmtId="0" fontId="10" fillId="0" borderId="1" xfId="2" applyFont="1" applyBorder="1" applyAlignment="1">
      <alignment vertical="center"/>
    </xf>
    <xf numFmtId="164" fontId="10" fillId="0" borderId="1" xfId="2" applyNumberFormat="1" applyFont="1" applyBorder="1" applyAlignment="1">
      <alignment vertical="center"/>
    </xf>
    <xf numFmtId="166" fontId="9" fillId="0" borderId="1" xfId="3" applyNumberFormat="1" applyFont="1" applyFill="1" applyBorder="1" applyAlignment="1">
      <alignment vertical="center"/>
    </xf>
    <xf numFmtId="0" fontId="10" fillId="2" borderId="0" xfId="0" applyFont="1" applyFill="1" applyAlignment="1">
      <alignment horizontal="justify" vertical="center" wrapText="1"/>
    </xf>
    <xf numFmtId="0" fontId="10" fillId="2" borderId="1" xfId="4" applyFont="1" applyFill="1" applyBorder="1" applyAlignment="1">
      <alignment horizontal="center" vertical="center" wrapText="1"/>
    </xf>
    <xf numFmtId="166" fontId="10" fillId="0" borderId="1" xfId="3" applyNumberFormat="1" applyFont="1" applyFill="1" applyBorder="1" applyAlignment="1">
      <alignment vertical="center"/>
    </xf>
    <xf numFmtId="0" fontId="10" fillId="0" borderId="1" xfId="2" applyFont="1" applyBorder="1" applyAlignment="1">
      <alignment horizontal="center"/>
    </xf>
    <xf numFmtId="0" fontId="10" fillId="0" borderId="1" xfId="2" applyFont="1" applyBorder="1"/>
    <xf numFmtId="0" fontId="9" fillId="0" borderId="1" xfId="2" applyFont="1" applyBorder="1"/>
    <xf numFmtId="0" fontId="13" fillId="0" borderId="1" xfId="2" applyFont="1" applyBorder="1" applyAlignment="1">
      <alignment vertical="center"/>
    </xf>
    <xf numFmtId="164" fontId="13" fillId="0" borderId="1" xfId="3" applyFont="1" applyFill="1" applyBorder="1" applyAlignment="1">
      <alignment vertical="center"/>
    </xf>
    <xf numFmtId="0" fontId="14" fillId="0" borderId="2" xfId="0" applyFont="1" applyBorder="1" applyAlignment="1">
      <alignment horizontal="justify" vertical="center" wrapText="1"/>
    </xf>
    <xf numFmtId="9" fontId="13" fillId="0" borderId="1" xfId="3" applyNumberFormat="1" applyFont="1" applyFill="1" applyBorder="1" applyAlignment="1">
      <alignment vertical="center"/>
    </xf>
    <xf numFmtId="166" fontId="12" fillId="0" borderId="1" xfId="2" applyNumberFormat="1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2" applyFont="1" applyAlignment="1">
      <alignment vertical="center"/>
    </xf>
    <xf numFmtId="0" fontId="9" fillId="0" borderId="1" xfId="2" applyFont="1" applyBorder="1" applyAlignment="1">
      <alignment vertical="center"/>
    </xf>
    <xf numFmtId="9" fontId="10" fillId="0" borderId="1" xfId="3" applyNumberFormat="1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164" fontId="12" fillId="0" borderId="1" xfId="3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164" fontId="9" fillId="0" borderId="1" xfId="3" applyFont="1" applyFill="1" applyBorder="1" applyAlignment="1">
      <alignment horizontal="center" vertical="center"/>
    </xf>
    <xf numFmtId="166" fontId="12" fillId="0" borderId="1" xfId="3" applyNumberFormat="1" applyFont="1" applyFill="1" applyBorder="1" applyAlignment="1">
      <alignment vertical="center"/>
    </xf>
    <xf numFmtId="166" fontId="12" fillId="0" borderId="1" xfId="1" applyNumberFormat="1" applyFont="1" applyFill="1" applyBorder="1" applyAlignment="1">
      <alignment vertical="center"/>
    </xf>
    <xf numFmtId="166" fontId="12" fillId="0" borderId="1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10" fillId="0" borderId="1" xfId="3" applyFont="1" applyFill="1" applyBorder="1" applyAlignment="1">
      <alignment vertical="center"/>
    </xf>
    <xf numFmtId="164" fontId="9" fillId="0" borderId="1" xfId="3" applyFont="1" applyFill="1" applyBorder="1" applyAlignment="1">
      <alignment vertical="center"/>
    </xf>
    <xf numFmtId="9" fontId="10" fillId="0" borderId="1" xfId="3" applyNumberFormat="1" applyFont="1" applyFill="1" applyBorder="1" applyAlignment="1">
      <alignment vertical="center"/>
    </xf>
    <xf numFmtId="166" fontId="10" fillId="0" borderId="1" xfId="1" applyNumberFormat="1" applyFont="1" applyFill="1" applyBorder="1" applyAlignment="1">
      <alignment vertical="center"/>
    </xf>
    <xf numFmtId="0" fontId="12" fillId="0" borderId="1" xfId="2" applyFont="1" applyBorder="1" applyAlignment="1">
      <alignment horizontal="left" vertical="center"/>
    </xf>
    <xf numFmtId="0" fontId="9" fillId="0" borderId="1" xfId="2" applyFont="1" applyBorder="1" applyAlignment="1">
      <alignment horizontal="left" vertical="center"/>
    </xf>
    <xf numFmtId="0" fontId="9" fillId="0" borderId="1" xfId="2" applyFont="1" applyBorder="1" applyAlignment="1">
      <alignment horizontal="center" vertical="center"/>
    </xf>
    <xf numFmtId="164" fontId="9" fillId="0" borderId="1" xfId="3" applyFont="1" applyFill="1" applyBorder="1" applyAlignment="1">
      <alignment horizontal="center" vertical="center"/>
    </xf>
    <xf numFmtId="0" fontId="15" fillId="3" borderId="1" xfId="2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164" fontId="12" fillId="0" borderId="1" xfId="3" applyFont="1" applyFill="1" applyBorder="1" applyAlignment="1">
      <alignment horizontal="center" vertical="center"/>
    </xf>
  </cellXfs>
  <cellStyles count="11">
    <cellStyle name="Comma" xfId="1" builtinId="3"/>
    <cellStyle name="Comma 2" xfId="5" xr:uid="{00000000-0005-0000-0000-000001000000}"/>
    <cellStyle name="Comma 2 2" xfId="6" xr:uid="{00000000-0005-0000-0000-000002000000}"/>
    <cellStyle name="Comma 3" xfId="10" xr:uid="{00000000-0005-0000-0000-000003000000}"/>
    <cellStyle name="Comma 5" xfId="3" xr:uid="{00000000-0005-0000-0000-000004000000}"/>
    <cellStyle name="Normal" xfId="0" builtinId="0"/>
    <cellStyle name="Normal 2" xfId="7" xr:uid="{00000000-0005-0000-0000-000006000000}"/>
    <cellStyle name="Normal 2 3" xfId="8" xr:uid="{00000000-0005-0000-0000-000007000000}"/>
    <cellStyle name="Normal 3" xfId="9" xr:uid="{00000000-0005-0000-0000-000008000000}"/>
    <cellStyle name="Normal_OnlyRate Analyses(For Help)" xfId="2" xr:uid="{00000000-0005-0000-0000-000009000000}"/>
    <cellStyle name="Normal_Rate Analysis - TATA HO  12-05-10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352425</xdr:colOff>
      <xdr:row>0</xdr:row>
      <xdr:rowOff>0</xdr:rowOff>
    </xdr:from>
    <xdr:to>
      <xdr:col>20</xdr:col>
      <xdr:colOff>600075</xdr:colOff>
      <xdr:row>17</xdr:row>
      <xdr:rowOff>1125055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A4C5F9-7696-7B71-8D9A-3BA92DC7F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44100" y="0"/>
          <a:ext cx="6343650" cy="7916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view="pageBreakPreview" zoomScaleNormal="100" zoomScaleSheetLayoutView="100" workbookViewId="0">
      <selection activeCell="A3" sqref="A3:I3"/>
    </sheetView>
  </sheetViews>
  <sheetFormatPr defaultRowHeight="12.75" x14ac:dyDescent="0.2"/>
  <cols>
    <col min="1" max="1" width="7.85546875" style="1" customWidth="1"/>
    <col min="2" max="2" width="51.140625" style="1" customWidth="1"/>
    <col min="3" max="3" width="5.42578125" style="1" bestFit="1" customWidth="1"/>
    <col min="4" max="4" width="11" style="1" customWidth="1"/>
    <col min="5" max="5" width="7.28515625" style="1" customWidth="1"/>
    <col min="6" max="6" width="11.5703125" style="1" customWidth="1"/>
    <col min="7" max="7" width="11" style="1" customWidth="1"/>
    <col min="8" max="8" width="12.7109375" style="1" customWidth="1"/>
    <col min="9" max="9" width="14.5703125" style="1" customWidth="1"/>
    <col min="10" max="10" width="11.28515625" style="1" bestFit="1" customWidth="1"/>
    <col min="11" max="16384" width="9.140625" style="1"/>
  </cols>
  <sheetData>
    <row r="1" spans="1:13" s="5" customFormat="1" ht="15.75" x14ac:dyDescent="0.25">
      <c r="A1" s="29" t="s">
        <v>0</v>
      </c>
      <c r="B1" s="3">
        <v>45637</v>
      </c>
      <c r="C1" s="4"/>
      <c r="D1" s="4"/>
      <c r="E1" s="4"/>
      <c r="F1" s="4"/>
      <c r="G1" s="4"/>
      <c r="H1" s="4"/>
      <c r="I1" s="4"/>
    </row>
    <row r="2" spans="1:13" s="5" customFormat="1" ht="15.75" x14ac:dyDescent="0.25">
      <c r="A2" s="29" t="s">
        <v>16</v>
      </c>
      <c r="B2" s="2" t="s">
        <v>36</v>
      </c>
      <c r="C2" s="4"/>
      <c r="D2" s="4"/>
      <c r="E2" s="4"/>
      <c r="F2" s="4"/>
      <c r="G2" s="4"/>
    </row>
    <row r="3" spans="1:13" s="5" customFormat="1" ht="18.75" x14ac:dyDescent="0.25">
      <c r="A3" s="48" t="s">
        <v>23</v>
      </c>
      <c r="B3" s="48"/>
      <c r="C3" s="48"/>
      <c r="D3" s="48"/>
      <c r="E3" s="48"/>
      <c r="F3" s="48"/>
      <c r="G3" s="48"/>
      <c r="H3" s="48"/>
      <c r="I3" s="48"/>
      <c r="L3" s="6"/>
      <c r="M3" s="7"/>
    </row>
    <row r="4" spans="1:13" s="5" customFormat="1" ht="15.75" x14ac:dyDescent="0.25">
      <c r="A4" s="49" t="s">
        <v>1</v>
      </c>
      <c r="B4" s="49" t="s">
        <v>2</v>
      </c>
      <c r="C4" s="49" t="s">
        <v>3</v>
      </c>
      <c r="D4" s="49" t="s">
        <v>4</v>
      </c>
      <c r="E4" s="49"/>
      <c r="F4" s="49"/>
      <c r="G4" s="50" t="s">
        <v>5</v>
      </c>
      <c r="H4" s="49" t="s">
        <v>6</v>
      </c>
      <c r="I4" s="49" t="s">
        <v>7</v>
      </c>
    </row>
    <row r="5" spans="1:13" s="5" customFormat="1" ht="15.75" x14ac:dyDescent="0.25">
      <c r="A5" s="49"/>
      <c r="B5" s="49"/>
      <c r="C5" s="49"/>
      <c r="D5" s="33" t="s">
        <v>8</v>
      </c>
      <c r="E5" s="32" t="s">
        <v>9</v>
      </c>
      <c r="F5" s="32" t="s">
        <v>10</v>
      </c>
      <c r="G5" s="50"/>
      <c r="H5" s="49"/>
      <c r="I5" s="49"/>
    </row>
    <row r="6" spans="1:13" s="5" customFormat="1" ht="15" x14ac:dyDescent="0.25">
      <c r="A6" s="45" t="s">
        <v>11</v>
      </c>
      <c r="B6" s="45"/>
      <c r="C6" s="45"/>
      <c r="D6" s="45"/>
      <c r="E6" s="45"/>
      <c r="F6" s="45"/>
      <c r="G6" s="45"/>
      <c r="H6" s="45"/>
      <c r="I6" s="45"/>
    </row>
    <row r="7" spans="1:13" s="5" customFormat="1" ht="60.75" customHeight="1" x14ac:dyDescent="0.25">
      <c r="A7" s="8">
        <v>1</v>
      </c>
      <c r="B7" s="24" t="s">
        <v>34</v>
      </c>
      <c r="C7" s="8" t="s">
        <v>35</v>
      </c>
      <c r="D7" s="9">
        <v>1</v>
      </c>
      <c r="E7" s="31"/>
      <c r="F7" s="9">
        <v>1</v>
      </c>
      <c r="G7" s="10">
        <v>1088763.3600000001</v>
      </c>
      <c r="H7" s="10">
        <f>F7*G7</f>
        <v>1088763.3600000001</v>
      </c>
      <c r="I7" s="12"/>
      <c r="J7" s="6"/>
      <c r="K7" s="6"/>
    </row>
    <row r="8" spans="1:13" s="5" customFormat="1" ht="42" customHeight="1" x14ac:dyDescent="0.25">
      <c r="A8" s="8">
        <v>2</v>
      </c>
      <c r="B8" s="24" t="s">
        <v>24</v>
      </c>
      <c r="C8" s="8" t="s">
        <v>21</v>
      </c>
      <c r="D8" s="10">
        <v>1000</v>
      </c>
      <c r="E8" s="10"/>
      <c r="F8" s="10">
        <f>D8+E8</f>
        <v>1000</v>
      </c>
      <c r="G8" s="10">
        <v>150</v>
      </c>
      <c r="H8" s="10">
        <f t="shared" ref="H8:H10" si="0">F8*G8</f>
        <v>150000</v>
      </c>
      <c r="I8" s="12"/>
      <c r="J8" s="6"/>
      <c r="K8" s="6"/>
    </row>
    <row r="9" spans="1:13" s="5" customFormat="1" ht="42" customHeight="1" x14ac:dyDescent="0.25">
      <c r="A9" s="8">
        <v>3</v>
      </c>
      <c r="B9" s="24" t="s">
        <v>27</v>
      </c>
      <c r="C9" s="8" t="s">
        <v>21</v>
      </c>
      <c r="D9" s="10">
        <v>1000</v>
      </c>
      <c r="E9" s="10"/>
      <c r="F9" s="10">
        <v>1000</v>
      </c>
      <c r="G9" s="10">
        <v>50</v>
      </c>
      <c r="H9" s="10">
        <f t="shared" si="0"/>
        <v>50000</v>
      </c>
      <c r="I9" s="12"/>
      <c r="J9" s="6"/>
      <c r="K9" s="6"/>
    </row>
    <row r="10" spans="1:13" s="5" customFormat="1" ht="85.5" customHeight="1" x14ac:dyDescent="0.25">
      <c r="A10" s="8">
        <v>4</v>
      </c>
      <c r="B10" s="24" t="s">
        <v>25</v>
      </c>
      <c r="C10" s="8" t="s">
        <v>26</v>
      </c>
      <c r="D10" s="10">
        <v>450</v>
      </c>
      <c r="E10" s="10"/>
      <c r="F10" s="10">
        <v>450</v>
      </c>
      <c r="G10" s="10">
        <v>700</v>
      </c>
      <c r="H10" s="10">
        <f t="shared" si="0"/>
        <v>315000</v>
      </c>
      <c r="I10" s="12"/>
      <c r="J10" s="6"/>
      <c r="K10" s="6"/>
    </row>
    <row r="11" spans="1:13" s="5" customFormat="1" ht="19.5" customHeight="1" x14ac:dyDescent="0.25">
      <c r="A11" s="13"/>
      <c r="B11" s="30" t="s">
        <v>12</v>
      </c>
      <c r="C11" s="8"/>
      <c r="D11" s="8"/>
      <c r="E11" s="14"/>
      <c r="F11" s="13"/>
      <c r="G11" s="13"/>
      <c r="H11" s="38">
        <f>SUM(H7:H10)</f>
        <v>1603763.36</v>
      </c>
      <c r="I11" s="36">
        <f>H11</f>
        <v>1603763.36</v>
      </c>
      <c r="K11" s="16"/>
    </row>
    <row r="12" spans="1:13" s="5" customFormat="1" ht="19.5" customHeight="1" x14ac:dyDescent="0.25">
      <c r="A12" s="17" t="s">
        <v>20</v>
      </c>
      <c r="B12" s="45" t="s">
        <v>19</v>
      </c>
      <c r="C12" s="45"/>
      <c r="D12" s="45"/>
      <c r="E12" s="45"/>
      <c r="F12" s="45"/>
      <c r="G12" s="45"/>
      <c r="H12" s="45"/>
      <c r="I12" s="45"/>
      <c r="J12" s="45"/>
    </row>
    <row r="13" spans="1:13" s="5" customFormat="1" ht="15" x14ac:dyDescent="0.25">
      <c r="A13" s="46" t="s">
        <v>1</v>
      </c>
      <c r="B13" s="46" t="s">
        <v>2</v>
      </c>
      <c r="C13" s="46" t="s">
        <v>3</v>
      </c>
      <c r="D13" s="46" t="s">
        <v>4</v>
      </c>
      <c r="E13" s="46"/>
      <c r="F13" s="46"/>
      <c r="G13" s="47" t="s">
        <v>5</v>
      </c>
      <c r="H13" s="34" t="s">
        <v>6</v>
      </c>
      <c r="I13" s="46" t="s">
        <v>7</v>
      </c>
    </row>
    <row r="14" spans="1:13" s="5" customFormat="1" ht="15" x14ac:dyDescent="0.25">
      <c r="A14" s="46"/>
      <c r="B14" s="46"/>
      <c r="C14" s="46"/>
      <c r="D14" s="35" t="s">
        <v>8</v>
      </c>
      <c r="E14" s="34" t="s">
        <v>9</v>
      </c>
      <c r="F14" s="34" t="s">
        <v>10</v>
      </c>
      <c r="G14" s="47"/>
      <c r="H14" s="34"/>
      <c r="I14" s="46"/>
    </row>
    <row r="15" spans="1:13" s="11" customFormat="1" ht="59.25" customHeight="1" x14ac:dyDescent="0.2">
      <c r="A15" s="17">
        <v>1</v>
      </c>
      <c r="B15" s="24" t="s">
        <v>28</v>
      </c>
      <c r="C15" s="8" t="s">
        <v>29</v>
      </c>
      <c r="D15" s="10">
        <v>5</v>
      </c>
      <c r="E15" s="10"/>
      <c r="F15" s="10">
        <v>5</v>
      </c>
      <c r="G15" s="43">
        <v>10000</v>
      </c>
      <c r="H15" s="43">
        <f>G15*F15</f>
        <v>50000</v>
      </c>
      <c r="I15" s="18"/>
    </row>
    <row r="16" spans="1:13" s="11" customFormat="1" ht="39.75" customHeight="1" x14ac:dyDescent="0.2">
      <c r="A16" s="17"/>
      <c r="B16" s="24" t="s">
        <v>32</v>
      </c>
      <c r="C16" s="8" t="s">
        <v>21</v>
      </c>
      <c r="D16" s="10">
        <v>1000</v>
      </c>
      <c r="E16" s="10"/>
      <c r="F16" s="10">
        <v>1000</v>
      </c>
      <c r="G16" s="43">
        <v>50</v>
      </c>
      <c r="H16" s="43">
        <f t="shared" ref="H16:H18" si="1">G16*F16</f>
        <v>50000</v>
      </c>
      <c r="I16" s="18"/>
    </row>
    <row r="17" spans="1:10" s="11" customFormat="1" ht="39.75" customHeight="1" x14ac:dyDescent="0.2">
      <c r="A17" s="17"/>
      <c r="B17" s="24" t="s">
        <v>30</v>
      </c>
      <c r="C17" s="8" t="s">
        <v>21</v>
      </c>
      <c r="D17" s="10">
        <v>1000</v>
      </c>
      <c r="E17" s="10"/>
      <c r="F17" s="10">
        <v>1000</v>
      </c>
      <c r="G17" s="43">
        <v>20</v>
      </c>
      <c r="H17" s="43">
        <f t="shared" si="1"/>
        <v>20000</v>
      </c>
      <c r="I17" s="18"/>
    </row>
    <row r="18" spans="1:10" s="11" customFormat="1" ht="90.75" customHeight="1" x14ac:dyDescent="0.2">
      <c r="A18" s="17"/>
      <c r="B18" s="24" t="s">
        <v>31</v>
      </c>
      <c r="C18" s="8" t="s">
        <v>17</v>
      </c>
      <c r="D18" s="10">
        <v>450</v>
      </c>
      <c r="E18" s="10"/>
      <c r="F18" s="10">
        <v>450</v>
      </c>
      <c r="G18" s="43">
        <v>100</v>
      </c>
      <c r="H18" s="43">
        <f t="shared" si="1"/>
        <v>45000</v>
      </c>
      <c r="I18" s="18"/>
    </row>
    <row r="19" spans="1:10" s="5" customFormat="1" ht="21" customHeight="1" x14ac:dyDescent="0.25">
      <c r="A19" s="20"/>
      <c r="B19" s="21" t="s">
        <v>12</v>
      </c>
      <c r="C19" s="19"/>
      <c r="D19" s="20"/>
      <c r="E19" s="20"/>
      <c r="F19" s="20"/>
      <c r="G19" s="20"/>
      <c r="H19" s="36">
        <f>SUM(H15:H18)</f>
        <v>165000</v>
      </c>
      <c r="I19" s="37">
        <f>H19+H11</f>
        <v>1768763.36</v>
      </c>
    </row>
    <row r="20" spans="1:10" s="5" customFormat="1" ht="21" customHeight="1" x14ac:dyDescent="0.25">
      <c r="A20" s="45" t="s">
        <v>13</v>
      </c>
      <c r="B20" s="45"/>
      <c r="C20" s="45"/>
      <c r="D20" s="45"/>
      <c r="E20" s="45"/>
      <c r="F20" s="45"/>
      <c r="G20" s="45"/>
      <c r="H20" s="45"/>
      <c r="I20" s="45"/>
    </row>
    <row r="21" spans="1:10" s="5" customFormat="1" ht="21" customHeight="1" x14ac:dyDescent="0.25">
      <c r="A21" s="46" t="s">
        <v>1</v>
      </c>
      <c r="B21" s="46" t="s">
        <v>2</v>
      </c>
      <c r="C21" s="46" t="s">
        <v>3</v>
      </c>
      <c r="D21" s="46" t="s">
        <v>4</v>
      </c>
      <c r="E21" s="46"/>
      <c r="F21" s="46"/>
      <c r="G21" s="47" t="s">
        <v>5</v>
      </c>
      <c r="H21" s="34" t="s">
        <v>6</v>
      </c>
      <c r="I21" s="46" t="s">
        <v>7</v>
      </c>
    </row>
    <row r="22" spans="1:10" s="5" customFormat="1" ht="21" customHeight="1" x14ac:dyDescent="0.25">
      <c r="A22" s="46"/>
      <c r="B22" s="46"/>
      <c r="C22" s="46"/>
      <c r="D22" s="35" t="s">
        <v>8</v>
      </c>
      <c r="E22" s="34" t="s">
        <v>9</v>
      </c>
      <c r="F22" s="34" t="s">
        <v>10</v>
      </c>
      <c r="G22" s="47"/>
      <c r="H22" s="34"/>
      <c r="I22" s="46"/>
    </row>
    <row r="23" spans="1:10" s="5" customFormat="1" ht="21" customHeight="1" x14ac:dyDescent="0.25">
      <c r="A23" s="8"/>
      <c r="B23" s="13" t="s">
        <v>12</v>
      </c>
      <c r="C23" s="13"/>
      <c r="D23" s="40"/>
      <c r="E23" s="40"/>
      <c r="F23" s="40"/>
      <c r="G23" s="40"/>
      <c r="H23" s="41">
        <f>G23*F23</f>
        <v>0</v>
      </c>
      <c r="I23" s="15">
        <f>I19+H23</f>
        <v>1768763.36</v>
      </c>
    </row>
    <row r="24" spans="1:10" s="5" customFormat="1" ht="21" customHeight="1" x14ac:dyDescent="0.25">
      <c r="A24" s="8"/>
      <c r="B24" s="30" t="s">
        <v>22</v>
      </c>
      <c r="C24" s="13" t="s">
        <v>18</v>
      </c>
      <c r="D24" s="40">
        <v>1</v>
      </c>
      <c r="E24" s="40"/>
      <c r="F24" s="40">
        <v>1</v>
      </c>
      <c r="G24" s="40">
        <v>10000</v>
      </c>
      <c r="H24" s="40">
        <f>F24*G24</f>
        <v>10000</v>
      </c>
      <c r="I24" s="15">
        <f>I23+H24</f>
        <v>1778763.36</v>
      </c>
    </row>
    <row r="25" spans="1:10" s="5" customFormat="1" ht="21" customHeight="1" x14ac:dyDescent="0.25">
      <c r="A25" s="13"/>
      <c r="B25" s="30" t="s">
        <v>14</v>
      </c>
      <c r="C25" s="30"/>
      <c r="D25" s="30"/>
      <c r="E25" s="30"/>
      <c r="F25" s="30"/>
      <c r="G25" s="30"/>
      <c r="H25" s="41"/>
      <c r="I25" s="15">
        <f>I24+H25</f>
        <v>1778763.36</v>
      </c>
    </row>
    <row r="26" spans="1:10" s="5" customFormat="1" ht="21" customHeight="1" x14ac:dyDescent="0.25">
      <c r="A26" s="30" t="s">
        <v>33</v>
      </c>
      <c r="B26" s="30"/>
      <c r="C26" s="13"/>
      <c r="D26" s="42">
        <v>0.25</v>
      </c>
      <c r="E26" s="13"/>
      <c r="F26" s="13"/>
      <c r="G26" s="40"/>
      <c r="H26" s="40"/>
      <c r="I26" s="15">
        <f>I25*D26</f>
        <v>444690.84</v>
      </c>
    </row>
    <row r="27" spans="1:10" s="28" customFormat="1" ht="21" customHeight="1" x14ac:dyDescent="0.2">
      <c r="A27" s="44" t="s">
        <v>15</v>
      </c>
      <c r="B27" s="44"/>
      <c r="C27" s="22"/>
      <c r="D27" s="25"/>
      <c r="E27" s="22"/>
      <c r="F27" s="22"/>
      <c r="G27" s="23"/>
      <c r="H27" s="23"/>
      <c r="I27" s="26">
        <f>SUM(I25:I26)</f>
        <v>2223454.2000000002</v>
      </c>
      <c r="J27" s="27"/>
    </row>
    <row r="28" spans="1:10" x14ac:dyDescent="0.2">
      <c r="I28" s="39"/>
    </row>
  </sheetData>
  <mergeCells count="24">
    <mergeCell ref="A3:I3"/>
    <mergeCell ref="A4:A5"/>
    <mergeCell ref="B4:B5"/>
    <mergeCell ref="C4:C5"/>
    <mergeCell ref="D4:F4"/>
    <mergeCell ref="G4:G5"/>
    <mergeCell ref="H4:H5"/>
    <mergeCell ref="I4:I5"/>
    <mergeCell ref="A6:I6"/>
    <mergeCell ref="B12:J12"/>
    <mergeCell ref="A13:A14"/>
    <mergeCell ref="B13:B14"/>
    <mergeCell ref="C13:C14"/>
    <mergeCell ref="D13:F13"/>
    <mergeCell ref="G13:G14"/>
    <mergeCell ref="I13:I14"/>
    <mergeCell ref="A27:B27"/>
    <mergeCell ref="A20:I20"/>
    <mergeCell ref="A21:A22"/>
    <mergeCell ref="B21:B22"/>
    <mergeCell ref="C21:C22"/>
    <mergeCell ref="D21:F21"/>
    <mergeCell ref="G21:G22"/>
    <mergeCell ref="I21:I22"/>
  </mergeCells>
  <printOptions horizontalCentered="1"/>
  <pageMargins left="0" right="0" top="0" bottom="0" header="0.31496062992126" footer="0"/>
  <pageSetup paperSize="9" scale="73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vav </vt:lpstr>
      <vt:lpstr>'vav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Rehan Aslam</cp:lastModifiedBy>
  <cp:lastPrinted>2024-12-11T10:31:09Z</cp:lastPrinted>
  <dcterms:created xsi:type="dcterms:W3CDTF">2017-07-20T07:31:12Z</dcterms:created>
  <dcterms:modified xsi:type="dcterms:W3CDTF">2024-12-11T10:31:48Z</dcterms:modified>
</cp:coreProperties>
</file>