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1\Imtiaz Super Market, The Place, DHA, Karachi\Revided BOQ on 17 June 2021 After tele con with Mr Waleed of Imtiaz\"/>
    </mc:Choice>
  </mc:AlternateContent>
  <bookViews>
    <workbookView showHorizontalScroll="0" showVerticalScroll="0" xWindow="0" yWindow="0" windowWidth="19200" windowHeight="7845" activeTab="3"/>
  </bookViews>
  <sheets>
    <sheet name="Mezz floor" sheetId="6" r:id="rId1"/>
    <sheet name="ground floor" sheetId="4" r:id="rId2"/>
    <sheet name="MEZZ" sheetId="2" r:id="rId3"/>
    <sheet name="GROUND" sheetId="1" r:id="rId4"/>
  </sheets>
  <definedNames>
    <definedName name="_xlnm.Print_Area" localSheetId="3">GROUND!$A$1:$G$173</definedName>
    <definedName name="_xlnm.Print_Area" localSheetId="1">'ground floor'!$A$1:$D$28</definedName>
    <definedName name="_xlnm.Print_Area" localSheetId="2">MEZZ!$A$1:$G$439</definedName>
    <definedName name="_xlnm.Print_Area" localSheetId="0">'Mezz floor'!$A$1:$D$58</definedName>
    <definedName name="_xlnm.Print_Titles" localSheetId="3">GROUND!$1:$8</definedName>
    <definedName name="_xlnm.Print_Titles" localSheetId="1">'ground floor'!$1:$8</definedName>
    <definedName name="_xlnm.Print_Titles" localSheetId="2">MEZZ!$1:$8</definedName>
    <definedName name="_xlnm.Print_Titles" localSheetId="0">'Mezz floor'!$1:$5</definedName>
  </definedNames>
  <calcPr calcId="152511" iterate="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  <c r="D16" i="4" l="1"/>
  <c r="D30" i="6"/>
  <c r="K21" i="6" l="1"/>
  <c r="I28" i="6"/>
  <c r="D13" i="6"/>
  <c r="J22" i="6"/>
  <c r="G38" i="2" l="1"/>
  <c r="G24" i="2"/>
  <c r="G9" i="2"/>
  <c r="G126" i="2"/>
  <c r="G297" i="2"/>
  <c r="G65" i="2"/>
  <c r="G112" i="2"/>
  <c r="G366" i="2"/>
  <c r="G352" i="2"/>
  <c r="G342" i="2"/>
  <c r="G309" i="2"/>
  <c r="G320" i="2"/>
  <c r="G258" i="2"/>
  <c r="G394" i="2"/>
  <c r="G378" i="2"/>
  <c r="G393" i="2" s="1"/>
  <c r="G331" i="2"/>
  <c r="G279" i="2"/>
  <c r="G418" i="2"/>
  <c r="G424" i="2"/>
  <c r="G423" i="2"/>
  <c r="G437" i="2"/>
  <c r="G436" i="2"/>
  <c r="G435" i="2"/>
  <c r="G434" i="2"/>
  <c r="G433" i="2"/>
  <c r="G430" i="2"/>
  <c r="G429" i="2"/>
  <c r="G432" i="2"/>
  <c r="G431" i="2"/>
  <c r="G426" i="2"/>
  <c r="G427" i="2"/>
  <c r="G421" i="2"/>
  <c r="G420" i="2"/>
  <c r="G415" i="2"/>
  <c r="G413" i="2"/>
  <c r="G412" i="2"/>
  <c r="G410" i="2"/>
  <c r="G404" i="2"/>
  <c r="G416" i="2"/>
  <c r="G409" i="2"/>
  <c r="G407" i="2"/>
  <c r="G406" i="2"/>
  <c r="G402" i="2"/>
  <c r="G397" i="2"/>
  <c r="G401" i="2"/>
  <c r="G399" i="2"/>
  <c r="G398" i="2"/>
  <c r="G403" i="2" s="1"/>
  <c r="G396" i="2"/>
  <c r="G389" i="2"/>
  <c r="G387" i="2"/>
  <c r="G384" i="2"/>
  <c r="G383" i="2"/>
  <c r="G392" i="2"/>
  <c r="G391" i="2"/>
  <c r="G390" i="2"/>
  <c r="G386" i="2"/>
  <c r="G381" i="2"/>
  <c r="G380" i="2"/>
  <c r="G438" i="2" l="1"/>
  <c r="G417" i="2"/>
  <c r="H38" i="4" l="1"/>
  <c r="D24" i="4"/>
  <c r="F33" i="4"/>
  <c r="G36" i="4"/>
  <c r="H39" i="6"/>
  <c r="J40" i="6"/>
  <c r="D32" i="6" s="1"/>
  <c r="K35" i="6"/>
  <c r="D31" i="6" s="1"/>
  <c r="I43" i="6"/>
  <c r="M49" i="6"/>
  <c r="D16" i="6" s="1"/>
  <c r="G22" i="6"/>
  <c r="L20" i="6"/>
  <c r="D12" i="6"/>
  <c r="E447" i="2" l="1"/>
  <c r="D6" i="4"/>
  <c r="G4" i="2" s="1"/>
  <c r="G4" i="1" s="1"/>
  <c r="D25" i="4" l="1"/>
  <c r="I22" i="4"/>
  <c r="D12" i="4" s="1"/>
  <c r="H23" i="4"/>
  <c r="D11" i="4" s="1"/>
  <c r="G21" i="4"/>
  <c r="D10" i="4" s="1"/>
  <c r="G36" i="6"/>
  <c r="D28" i="6" s="1"/>
  <c r="F36" i="6"/>
  <c r="D27" i="6" s="1"/>
  <c r="D54" i="6" s="1"/>
  <c r="D15" i="6"/>
  <c r="H20" i="6"/>
  <c r="D11" i="6" s="1"/>
  <c r="D10" i="6"/>
  <c r="D37" i="6" l="1"/>
  <c r="D29" i="6" l="1"/>
  <c r="M98" i="4" l="1"/>
  <c r="D43" i="6" s="1"/>
  <c r="G290" i="2"/>
  <c r="G148" i="2" l="1"/>
  <c r="D55" i="6" l="1"/>
  <c r="D38" i="6"/>
  <c r="D39" i="6"/>
  <c r="D14" i="6"/>
  <c r="J33" i="4"/>
  <c r="D28" i="4" s="1"/>
  <c r="D58" i="6" s="1"/>
  <c r="I33" i="4"/>
  <c r="D27" i="4" s="1"/>
  <c r="D57" i="6" s="1"/>
  <c r="D26" i="4"/>
  <c r="D56" i="6" s="1"/>
  <c r="O26" i="4"/>
  <c r="D20" i="4" s="1"/>
  <c r="D48" i="6" s="1"/>
  <c r="P22" i="4"/>
  <c r="D21" i="4" s="1"/>
  <c r="D49" i="6" s="1"/>
  <c r="K26" i="4"/>
  <c r="D14" i="4" s="1"/>
  <c r="J30" i="4"/>
  <c r="D13" i="4" s="1"/>
  <c r="L27" i="4"/>
  <c r="D15" i="4" s="1"/>
  <c r="D42" i="6" s="1"/>
  <c r="D41" i="6" l="1"/>
  <c r="D40" i="6"/>
  <c r="G12" i="1"/>
  <c r="G10" i="1"/>
  <c r="G232" i="2"/>
  <c r="G218" i="2"/>
  <c r="G204" i="2"/>
  <c r="G190" i="2"/>
  <c r="G176" i="2"/>
  <c r="G162" i="2"/>
  <c r="G134" i="2"/>
  <c r="G101" i="2"/>
  <c r="G79" i="2"/>
  <c r="G52" i="2"/>
  <c r="G370" i="2" l="1"/>
  <c r="G369" i="2"/>
  <c r="G376" i="2"/>
  <c r="G375" i="2"/>
  <c r="G374" i="2"/>
  <c r="G373" i="2"/>
  <c r="G371" i="2"/>
  <c r="G368" i="2"/>
  <c r="G377" i="2" s="1"/>
  <c r="G358" i="2"/>
  <c r="G364" i="2"/>
  <c r="G363" i="2"/>
  <c r="G362" i="2"/>
  <c r="G361" i="2"/>
  <c r="G360" i="2"/>
  <c r="G359" i="2"/>
  <c r="G357" i="2"/>
  <c r="G355" i="2"/>
  <c r="G354" i="2"/>
  <c r="G350" i="2"/>
  <c r="G348" i="2"/>
  <c r="G347" i="2"/>
  <c r="G345" i="2"/>
  <c r="G344" i="2"/>
  <c r="G351" i="2" l="1"/>
  <c r="G365" i="2"/>
  <c r="G340" i="2"/>
  <c r="G339" i="2"/>
  <c r="G337" i="2"/>
  <c r="G336" i="2"/>
  <c r="G334" i="2"/>
  <c r="G333" i="2"/>
  <c r="G326" i="2"/>
  <c r="G329" i="2"/>
  <c r="G328" i="2"/>
  <c r="G325" i="2"/>
  <c r="G323" i="2"/>
  <c r="G322" i="2"/>
  <c r="G312" i="2"/>
  <c r="G318" i="2"/>
  <c r="G317" i="2"/>
  <c r="G315" i="2"/>
  <c r="G314" i="2"/>
  <c r="G311" i="2"/>
  <c r="G305" i="2"/>
  <c r="G304" i="2"/>
  <c r="G307" i="2"/>
  <c r="G306" i="2"/>
  <c r="G302" i="2"/>
  <c r="G301" i="2"/>
  <c r="G300" i="2"/>
  <c r="G299" i="2"/>
  <c r="G295" i="2"/>
  <c r="G294" i="2"/>
  <c r="G292" i="2"/>
  <c r="G291" i="2"/>
  <c r="G277" i="2"/>
  <c r="G276" i="2"/>
  <c r="G275" i="2"/>
  <c r="G274" i="2"/>
  <c r="G273" i="2"/>
  <c r="G272" i="2"/>
  <c r="G271" i="2"/>
  <c r="G270" i="2"/>
  <c r="G269" i="2"/>
  <c r="G268" i="2"/>
  <c r="G250" i="2"/>
  <c r="G249" i="2"/>
  <c r="G243" i="2"/>
  <c r="G241" i="2"/>
  <c r="G230" i="2"/>
  <c r="G157" i="2"/>
  <c r="G156" i="2"/>
  <c r="G330" i="2" l="1"/>
  <c r="G308" i="2"/>
  <c r="G319" i="2"/>
  <c r="G341" i="2"/>
  <c r="G296" i="2"/>
  <c r="G132" i="2" l="1"/>
  <c r="G120" i="2"/>
  <c r="G119" i="2"/>
  <c r="G118" i="2"/>
  <c r="G109" i="2"/>
  <c r="G107" i="2"/>
  <c r="G97" i="2"/>
  <c r="G96" i="2"/>
  <c r="G84" i="2"/>
  <c r="G82" i="2"/>
  <c r="G71" i="2"/>
  <c r="G70" i="2"/>
  <c r="G62" i="2"/>
  <c r="G61" i="2"/>
  <c r="G60" i="2"/>
  <c r="G58" i="2"/>
  <c r="G49" i="2"/>
  <c r="G47" i="2"/>
  <c r="G35" i="2"/>
  <c r="G33" i="2"/>
  <c r="G17" i="2"/>
  <c r="G15" i="2"/>
  <c r="G288" i="2" l="1"/>
  <c r="G287" i="2"/>
  <c r="G285" i="2"/>
  <c r="G284" i="2"/>
  <c r="G282" i="2"/>
  <c r="G281" i="2"/>
  <c r="G289" i="2" s="1"/>
  <c r="G267" i="2"/>
  <c r="G266" i="2"/>
  <c r="G264" i="2"/>
  <c r="G263" i="2"/>
  <c r="G261" i="2"/>
  <c r="G260" i="2"/>
  <c r="G256" i="2"/>
  <c r="G255" i="2"/>
  <c r="G253" i="2"/>
  <c r="G252" i="2"/>
  <c r="G247" i="2"/>
  <c r="G246" i="2"/>
  <c r="G244" i="2"/>
  <c r="G240" i="2"/>
  <c r="G238" i="2"/>
  <c r="G237" i="2"/>
  <c r="G235" i="2"/>
  <c r="G234" i="2"/>
  <c r="G229" i="2"/>
  <c r="G227" i="2"/>
  <c r="G226" i="2"/>
  <c r="G224" i="2"/>
  <c r="G223" i="2"/>
  <c r="G221" i="2"/>
  <c r="G220" i="2"/>
  <c r="G216" i="2"/>
  <c r="G215" i="2"/>
  <c r="G213" i="2"/>
  <c r="G212" i="2"/>
  <c r="G210" i="2"/>
  <c r="G209" i="2"/>
  <c r="G207" i="2"/>
  <c r="G206" i="2"/>
  <c r="G202" i="2"/>
  <c r="G201" i="2"/>
  <c r="G199" i="2"/>
  <c r="G198" i="2"/>
  <c r="G196" i="2"/>
  <c r="G195" i="2"/>
  <c r="G193" i="2"/>
  <c r="G192" i="2"/>
  <c r="G188" i="2"/>
  <c r="G187" i="2"/>
  <c r="G185" i="2"/>
  <c r="G184" i="2"/>
  <c r="G182" i="2"/>
  <c r="G181" i="2"/>
  <c r="G179" i="2"/>
  <c r="G178" i="2"/>
  <c r="G174" i="2"/>
  <c r="G173" i="2"/>
  <c r="G171" i="2"/>
  <c r="G170" i="2"/>
  <c r="G168" i="2"/>
  <c r="G167" i="2"/>
  <c r="G165" i="2"/>
  <c r="G164" i="2"/>
  <c r="G160" i="2"/>
  <c r="G159" i="2"/>
  <c r="G154" i="2"/>
  <c r="G153" i="2"/>
  <c r="G151" i="2"/>
  <c r="G150" i="2"/>
  <c r="G146" i="2"/>
  <c r="G145" i="2"/>
  <c r="G143" i="2"/>
  <c r="G142" i="2"/>
  <c r="G140" i="2"/>
  <c r="G139" i="2"/>
  <c r="G137" i="2"/>
  <c r="G136" i="2"/>
  <c r="G131" i="2"/>
  <c r="G129" i="2"/>
  <c r="G128" i="2"/>
  <c r="G124" i="2"/>
  <c r="G123" i="2"/>
  <c r="G122" i="2"/>
  <c r="G121" i="2"/>
  <c r="G117" i="2"/>
  <c r="G115" i="2"/>
  <c r="G114" i="2"/>
  <c r="G110" i="2"/>
  <c r="G106" i="2"/>
  <c r="G104" i="2"/>
  <c r="G103" i="2"/>
  <c r="G99" i="2"/>
  <c r="G98" i="2"/>
  <c r="G95" i="2"/>
  <c r="G94" i="2"/>
  <c r="G93" i="2"/>
  <c r="G92" i="2"/>
  <c r="G91" i="2"/>
  <c r="G90" i="2"/>
  <c r="G88" i="2"/>
  <c r="G87" i="2"/>
  <c r="G85" i="2"/>
  <c r="G81" i="2"/>
  <c r="G77" i="2"/>
  <c r="G76" i="2"/>
  <c r="G74" i="2"/>
  <c r="G73" i="2"/>
  <c r="G68" i="2"/>
  <c r="G67" i="2"/>
  <c r="G63" i="2"/>
  <c r="G57" i="2"/>
  <c r="G55" i="2"/>
  <c r="G54" i="2"/>
  <c r="G50" i="2"/>
  <c r="G46" i="2"/>
  <c r="G44" i="2"/>
  <c r="G43" i="2"/>
  <c r="G41" i="2"/>
  <c r="G40" i="2"/>
  <c r="G36" i="2"/>
  <c r="G32" i="2"/>
  <c r="G30" i="2"/>
  <c r="G29" i="2"/>
  <c r="G27" i="2"/>
  <c r="G26" i="2"/>
  <c r="G22" i="2"/>
  <c r="G21" i="2"/>
  <c r="G20" i="2"/>
  <c r="G19" i="2"/>
  <c r="G18" i="2"/>
  <c r="G14" i="2"/>
  <c r="G12" i="2"/>
  <c r="G11" i="2"/>
  <c r="G133" i="2" l="1"/>
  <c r="G278" i="2"/>
  <c r="G51" i="2"/>
  <c r="G125" i="2"/>
  <c r="G23" i="2"/>
  <c r="G37" i="2"/>
  <c r="G78" i="2"/>
  <c r="G245" i="2"/>
  <c r="G100" i="2"/>
  <c r="G111" i="2"/>
  <c r="G175" i="2"/>
  <c r="G189" i="2"/>
  <c r="G203" i="2"/>
  <c r="G217" i="2"/>
  <c r="G231" i="2"/>
  <c r="G64" i="2"/>
  <c r="G147" i="2"/>
  <c r="G161" i="2"/>
  <c r="G257" i="2"/>
  <c r="G439" i="2" s="1"/>
  <c r="G172" i="1" l="1"/>
  <c r="G162" i="1"/>
  <c r="G161" i="1"/>
  <c r="G159" i="1"/>
  <c r="G158" i="1"/>
  <c r="G156" i="1"/>
  <c r="G155" i="1"/>
  <c r="G153" i="1"/>
  <c r="G152" i="1"/>
  <c r="G150" i="1"/>
  <c r="G149" i="1"/>
  <c r="G147" i="1"/>
  <c r="G146" i="1"/>
  <c r="G144" i="1"/>
  <c r="G143" i="1"/>
  <c r="G141" i="1"/>
  <c r="G140" i="1"/>
  <c r="G138" i="1"/>
  <c r="G137" i="1"/>
  <c r="G135" i="1"/>
  <c r="G134" i="1"/>
  <c r="G132" i="1"/>
  <c r="G131" i="1"/>
  <c r="G129" i="1"/>
  <c r="G128" i="1"/>
  <c r="G163" i="1" l="1"/>
  <c r="G154" i="1"/>
  <c r="G145" i="1"/>
  <c r="G136" i="1"/>
  <c r="G126" i="1"/>
  <c r="G125" i="1"/>
  <c r="G123" i="1"/>
  <c r="G122" i="1"/>
  <c r="G120" i="1"/>
  <c r="G119" i="1"/>
  <c r="G117" i="1"/>
  <c r="G116" i="1"/>
  <c r="G114" i="1"/>
  <c r="G113" i="1"/>
  <c r="G111" i="1"/>
  <c r="G110" i="1"/>
  <c r="G108" i="1"/>
  <c r="G107" i="1"/>
  <c r="G105" i="1"/>
  <c r="G104" i="1"/>
  <c r="G102" i="1"/>
  <c r="G101" i="1"/>
  <c r="G99" i="1"/>
  <c r="G98" i="1"/>
  <c r="G96" i="1"/>
  <c r="G95" i="1"/>
  <c r="G93" i="1"/>
  <c r="G92" i="1"/>
  <c r="G90" i="1"/>
  <c r="G89" i="1"/>
  <c r="G87" i="1"/>
  <c r="G86" i="1"/>
  <c r="G84" i="1"/>
  <c r="G82" i="1"/>
  <c r="G81" i="1"/>
  <c r="G79" i="1"/>
  <c r="G77" i="1"/>
  <c r="G76" i="1"/>
  <c r="G74" i="1"/>
  <c r="G73" i="1"/>
  <c r="G71" i="1"/>
  <c r="G70" i="1"/>
  <c r="G68" i="1"/>
  <c r="G67" i="1"/>
  <c r="G65" i="1"/>
  <c r="G64" i="1"/>
  <c r="G62" i="1"/>
  <c r="G61" i="1"/>
  <c r="G59" i="1"/>
  <c r="G58" i="1"/>
  <c r="G56" i="1"/>
  <c r="G54" i="1"/>
  <c r="G53" i="1"/>
  <c r="G51" i="1"/>
  <c r="G50" i="1"/>
  <c r="G48" i="1"/>
  <c r="G46" i="1"/>
  <c r="G45" i="1"/>
  <c r="G43" i="1"/>
  <c r="G42" i="1"/>
  <c r="G40" i="1"/>
  <c r="G39" i="1"/>
  <c r="G37" i="1"/>
  <c r="G35" i="1"/>
  <c r="G34" i="1"/>
  <c r="G32" i="1"/>
  <c r="G31" i="1"/>
  <c r="G24" i="1"/>
  <c r="G22" i="1"/>
  <c r="G29" i="1"/>
  <c r="G28" i="1"/>
  <c r="G27" i="1"/>
  <c r="G26" i="1"/>
  <c r="G25" i="1"/>
  <c r="G21" i="1"/>
  <c r="G19" i="1"/>
  <c r="G18" i="1"/>
  <c r="G16" i="1"/>
  <c r="G15" i="1"/>
  <c r="G13" i="1"/>
  <c r="G9" i="1"/>
  <c r="G106" i="1" l="1"/>
  <c r="G115" i="1"/>
  <c r="G127" i="1"/>
  <c r="G97" i="1"/>
  <c r="G85" i="1"/>
  <c r="G78" i="1"/>
  <c r="G69" i="1"/>
  <c r="G63" i="1"/>
  <c r="G55" i="1"/>
  <c r="G47" i="1"/>
  <c r="G38" i="1"/>
  <c r="G30" i="1"/>
  <c r="G17" i="1"/>
  <c r="G164" i="1" l="1"/>
  <c r="G171" i="1" s="1"/>
  <c r="G173" i="1" s="1"/>
</calcChain>
</file>

<file path=xl/sharedStrings.xml><?xml version="1.0" encoding="utf-8"?>
<sst xmlns="http://schemas.openxmlformats.org/spreadsheetml/2006/main" count="812" uniqueCount="94">
  <si>
    <t>Measurement Sheet For Running Bill.</t>
  </si>
  <si>
    <t>BOQ</t>
  </si>
  <si>
    <t>Grid</t>
  </si>
  <si>
    <t xml:space="preserve">  FLOOR HVAC PLAN (SUPPLY,RETURN &amp; EXHAUST AIR DUCT ) DWG NO…..</t>
  </si>
  <si>
    <t>ITEM</t>
  </si>
  <si>
    <t>Description</t>
  </si>
  <si>
    <t>Width inch</t>
  </si>
  <si>
    <t>Height inch</t>
  </si>
  <si>
    <t>Length ft</t>
  </si>
  <si>
    <t>Area Sq.ft.</t>
  </si>
  <si>
    <t>Reducer</t>
  </si>
  <si>
    <t xml:space="preserve"> </t>
  </si>
  <si>
    <t>Supply Air Duct</t>
  </si>
  <si>
    <t>End Cap</t>
  </si>
  <si>
    <t xml:space="preserve">TOTAL </t>
  </si>
  <si>
    <t>IMTIAZ SUPER MARKET (THE PLACE).</t>
  </si>
  <si>
    <t>FCU 3</t>
  </si>
  <si>
    <t>FCU 4</t>
  </si>
  <si>
    <t>FCU 5</t>
  </si>
  <si>
    <t>FCU 6</t>
  </si>
  <si>
    <t>FCU 7</t>
  </si>
  <si>
    <t>FCU 8</t>
  </si>
  <si>
    <t>FCU 9</t>
  </si>
  <si>
    <t>FCU 10</t>
  </si>
  <si>
    <t>FCU 11</t>
  </si>
  <si>
    <t>FCU 12</t>
  </si>
  <si>
    <t>FCU 14</t>
  </si>
  <si>
    <t>FCU 15</t>
  </si>
  <si>
    <t>FCU 16</t>
  </si>
  <si>
    <t>FCU 17</t>
  </si>
  <si>
    <t>FCU 18</t>
  </si>
  <si>
    <t>FCU 19</t>
  </si>
  <si>
    <t>FCU 20</t>
  </si>
  <si>
    <t>FCU 21</t>
  </si>
  <si>
    <t>FCU 22</t>
  </si>
  <si>
    <t>FCU 23</t>
  </si>
  <si>
    <t>FCU 24</t>
  </si>
  <si>
    <t>TOTAL DUCTS QUANTITIES SUMMARY (SQ.FT.)</t>
  </si>
  <si>
    <t>Supply Air Ducts</t>
  </si>
  <si>
    <t>Fresh Air Ducts</t>
  </si>
  <si>
    <t>Exhaust Air Ducts</t>
  </si>
  <si>
    <t>GRAND TOTAL OF DUCT WORKS.</t>
  </si>
  <si>
    <t>FCU 27</t>
  </si>
  <si>
    <t>FCU 29</t>
  </si>
  <si>
    <t>FCU 30</t>
  </si>
  <si>
    <t>FCU 31</t>
  </si>
  <si>
    <t>FCU 32</t>
  </si>
  <si>
    <t>FCU 33</t>
  </si>
  <si>
    <t>FCU 34</t>
  </si>
  <si>
    <t>FCU 35</t>
  </si>
  <si>
    <t>fcu</t>
  </si>
  <si>
    <t xml:space="preserve">fcu </t>
  </si>
  <si>
    <t>eaf</t>
  </si>
  <si>
    <t>faf</t>
  </si>
  <si>
    <t xml:space="preserve">GRAND TOTAL </t>
  </si>
  <si>
    <t>FCU</t>
  </si>
  <si>
    <t>FAF</t>
  </si>
  <si>
    <t>EAF</t>
  </si>
  <si>
    <t>Ground Floor Fcu Units Supply Air Ducts</t>
  </si>
  <si>
    <t>Mezzanine Floor Fcu Units Supply Air Ducts</t>
  </si>
  <si>
    <t>DESCRIPTION</t>
  </si>
  <si>
    <t>S/NO</t>
  </si>
  <si>
    <t xml:space="preserve">LENGTH RFT </t>
  </si>
  <si>
    <t>SIZE INCH</t>
  </si>
  <si>
    <t>FIRE PIPE GROUND FLOOR</t>
  </si>
  <si>
    <t>4" DIA</t>
  </si>
  <si>
    <t>3" DIA</t>
  </si>
  <si>
    <t>2 1/2" DIA</t>
  </si>
  <si>
    <t>2" DIA</t>
  </si>
  <si>
    <t>1 1/2" DIA</t>
  </si>
  <si>
    <t>1 1/4" DIA</t>
  </si>
  <si>
    <t>1" DIA</t>
  </si>
  <si>
    <t>FIRE HOSE CABINET PIPE GROUND FLOOR</t>
  </si>
  <si>
    <t>Fire Pipe</t>
  </si>
  <si>
    <t>Fire Hose Cabinet Pipe</t>
  </si>
  <si>
    <t>Chilled Water Pipe</t>
  </si>
  <si>
    <t>TOTAL PIPE QUANTITIES SUMMARY (RFT.)</t>
  </si>
  <si>
    <t xml:space="preserve"> S/NO</t>
  </si>
  <si>
    <t>TOTAL</t>
  </si>
  <si>
    <t xml:space="preserve">Ground &amp; Mezzanine Floor Fire Pipe </t>
  </si>
  <si>
    <t xml:space="preserve">Ground &amp; Mezzanine Floor Chilled Water Pipe </t>
  </si>
  <si>
    <t>Plenum Box</t>
  </si>
  <si>
    <t xml:space="preserve">Ground &amp; Mezzanine Floor FIRE HOSE CABINET PIPE </t>
  </si>
  <si>
    <t xml:space="preserve">FIRE HOSE CABINET PIPE </t>
  </si>
  <si>
    <t>15-09-2021</t>
  </si>
  <si>
    <t>Pioneer Services</t>
  </si>
  <si>
    <t>Mezzanine Floor</t>
  </si>
  <si>
    <t>Ground Floor</t>
  </si>
  <si>
    <t>FIRE PIPE MEZZANINE FLOOR</t>
  </si>
  <si>
    <t>FIRE HOSE CABINET PIPE MEZZANINE FLOOR</t>
  </si>
  <si>
    <t>CHILLED WATER PIPE MEZZANINE FLOOR</t>
  </si>
  <si>
    <t>FCU 1</t>
  </si>
  <si>
    <t>FCU 13</t>
  </si>
  <si>
    <t>FCU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</si>
</sst>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8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u/>
      <sz val="22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36"/>
      <color indexed="8"/>
      <name val="Calibri"/>
      <family val="2"/>
      <scheme val="minor"/>
    </font>
    <font>
      <b/>
      <sz val="36"/>
      <color indexed="8"/>
      <name val="Calibri"/>
      <family val="2"/>
      <scheme val="minor"/>
    </font>
    <font>
      <b/>
      <u/>
      <sz val="18"/>
      <color indexed="8"/>
      <name val="Calibri"/>
      <family val="2"/>
      <scheme val="minor"/>
    </font>
    <font>
      <u/>
      <sz val="3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Font="1"/>
    <xf numFmtId="0" fontId="5" fillId="0" borderId="0" xfId="0" applyFont="1" applyAlignment="1">
      <alignment horizontal="center"/>
    </xf>
    <xf numFmtId="0" fontId="6" fillId="0" borderId="0" xfId="0" quotePrefix="1" applyFont="1" applyAlignment="1">
      <alignment horizontal="right"/>
    </xf>
    <xf numFmtId="2" fontId="2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 applyFont="1" applyAlignment="1">
      <alignment vertical="center"/>
    </xf>
    <xf numFmtId="2" fontId="7" fillId="0" borderId="0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2" fillId="0" borderId="0" xfId="0" applyFont="1" applyAlignment="1"/>
    <xf numFmtId="0" fontId="9" fillId="0" borderId="0" xfId="0" applyFont="1"/>
    <xf numFmtId="0" fontId="13" fillId="0" borderId="0" xfId="0" quotePrefix="1" applyFont="1" applyAlignment="1">
      <alignment horizontal="right"/>
    </xf>
    <xf numFmtId="2" fontId="10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/>
    <xf numFmtId="0" fontId="10" fillId="0" borderId="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0" xfId="0" applyFont="1" applyFill="1" applyBorder="1"/>
    <xf numFmtId="0" fontId="10" fillId="0" borderId="1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Border="1" applyAlignment="1"/>
    <xf numFmtId="0" fontId="9" fillId="0" borderId="8" xfId="0" applyFont="1" applyBorder="1" applyAlignment="1">
      <alignment horizontal="center" vertical="center"/>
    </xf>
    <xf numFmtId="43" fontId="9" fillId="0" borderId="1" xfId="0" applyNumberFormat="1" applyFont="1" applyBorder="1" applyAlignment="1">
      <alignment horizontal="right" vertical="center"/>
    </xf>
    <xf numFmtId="2" fontId="10" fillId="0" borderId="0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13" xfId="0" applyFont="1" applyBorder="1" applyAlignment="1">
      <alignment horizontal="center" vertical="center"/>
    </xf>
    <xf numFmtId="0" fontId="14" fillId="0" borderId="0" xfId="0" quotePrefix="1" applyFont="1" applyAlignment="1">
      <alignment horizontal="right"/>
    </xf>
    <xf numFmtId="0" fontId="10" fillId="0" borderId="3" xfId="0" applyFont="1" applyBorder="1" applyAlignment="1">
      <alignment vertical="center"/>
    </xf>
    <xf numFmtId="2" fontId="2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43" fontId="9" fillId="0" borderId="1" xfId="1" applyFont="1" applyBorder="1" applyAlignment="1">
      <alignment horizontal="center" vertical="center"/>
    </xf>
    <xf numFmtId="0" fontId="6" fillId="0" borderId="0" xfId="0" applyFont="1"/>
    <xf numFmtId="0" fontId="6" fillId="0" borderId="0" xfId="0" quotePrefix="1" applyFont="1"/>
    <xf numFmtId="0" fontId="2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2" fillId="0" borderId="0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right" vertical="center"/>
    </xf>
    <xf numFmtId="0" fontId="20" fillId="0" borderId="0" xfId="0" applyFont="1" applyAlignment="1">
      <alignment horizontal="center"/>
    </xf>
    <xf numFmtId="0" fontId="0" fillId="0" borderId="0" xfId="0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9" fillId="0" borderId="1" xfId="0" applyFont="1" applyFill="1" applyBorder="1" applyAlignment="1"/>
    <xf numFmtId="0" fontId="9" fillId="0" borderId="0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0" fillId="0" borderId="0" xfId="0" applyFont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9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zoomScale="80" zoomScaleNormal="80" workbookViewId="0">
      <selection activeCell="H20" sqref="H20"/>
    </sheetView>
  </sheetViews>
  <sheetFormatPr defaultRowHeight="18.75" x14ac:dyDescent="0.3"/>
  <cols>
    <col min="1" max="1" width="8.85546875" style="24" customWidth="1"/>
    <col min="2" max="2" width="29" style="19" customWidth="1"/>
    <col min="3" max="3" width="19.140625" style="19" customWidth="1"/>
    <col min="4" max="4" width="18.28515625" style="19" customWidth="1"/>
    <col min="5" max="5" width="12.85546875" style="19" customWidth="1"/>
    <col min="6" max="7" width="9.140625" style="19"/>
    <col min="8" max="8" width="11.85546875" style="19" bestFit="1" customWidth="1"/>
    <col min="9" max="9" width="11.7109375" style="19" customWidth="1"/>
    <col min="10" max="12" width="11.85546875" style="19" bestFit="1" customWidth="1"/>
    <col min="13" max="15" width="9.140625" style="19"/>
    <col min="16" max="16" width="11.85546875" style="19" bestFit="1" customWidth="1"/>
    <col min="17" max="16384" width="9.140625" style="19"/>
  </cols>
  <sheetData>
    <row r="1" spans="1:8" ht="46.5" x14ac:dyDescent="0.7">
      <c r="A1" s="74" t="s">
        <v>85</v>
      </c>
      <c r="B1" s="74"/>
      <c r="C1" s="74"/>
      <c r="D1" s="74"/>
      <c r="E1" s="18"/>
    </row>
    <row r="2" spans="1:8" ht="28.5" x14ac:dyDescent="0.45">
      <c r="A2" s="75" t="s">
        <v>0</v>
      </c>
      <c r="B2" s="75"/>
      <c r="C2" s="75"/>
      <c r="D2" s="75"/>
      <c r="E2" s="14"/>
    </row>
    <row r="3" spans="1:8" ht="28.5" x14ac:dyDescent="0.45">
      <c r="A3" s="75" t="s">
        <v>15</v>
      </c>
      <c r="B3" s="75"/>
      <c r="C3" s="75"/>
      <c r="D3" s="75"/>
      <c r="E3" s="14"/>
    </row>
    <row r="4" spans="1:8" x14ac:dyDescent="0.3">
      <c r="A4" s="2"/>
      <c r="B4" s="2"/>
      <c r="C4" s="2"/>
      <c r="D4" s="2"/>
      <c r="E4" s="14"/>
    </row>
    <row r="5" spans="1:8" x14ac:dyDescent="0.3">
      <c r="A5" s="11"/>
      <c r="B5" s="2"/>
      <c r="C5" s="2"/>
      <c r="D5" s="48" t="s">
        <v>84</v>
      </c>
    </row>
    <row r="6" spans="1:8" ht="19.5" thickBot="1" x14ac:dyDescent="0.35">
      <c r="A6" s="11"/>
      <c r="B6" s="2"/>
      <c r="C6" s="2"/>
      <c r="D6" s="20"/>
    </row>
    <row r="7" spans="1:8" s="33" customFormat="1" ht="21" customHeight="1" thickBot="1" x14ac:dyDescent="0.3">
      <c r="A7" s="82" t="s">
        <v>88</v>
      </c>
      <c r="B7" s="83"/>
      <c r="C7" s="83"/>
      <c r="D7" s="84"/>
    </row>
    <row r="8" spans="1:8" s="33" customFormat="1" ht="21" customHeight="1" x14ac:dyDescent="0.25">
      <c r="A8" s="87" t="s">
        <v>77</v>
      </c>
      <c r="B8" s="85" t="s">
        <v>60</v>
      </c>
      <c r="C8" s="85" t="s">
        <v>63</v>
      </c>
      <c r="D8" s="85" t="s">
        <v>62</v>
      </c>
      <c r="E8" s="41"/>
      <c r="F8" s="41"/>
    </row>
    <row r="9" spans="1:8" s="33" customFormat="1" ht="21" customHeight="1" x14ac:dyDescent="0.25">
      <c r="A9" s="85"/>
      <c r="B9" s="86"/>
      <c r="C9" s="86"/>
      <c r="D9" s="86"/>
      <c r="E9" s="41"/>
      <c r="F9" s="41"/>
      <c r="H9" s="51"/>
    </row>
    <row r="10" spans="1:8" s="33" customFormat="1" ht="21" customHeight="1" x14ac:dyDescent="0.25">
      <c r="A10" s="22">
        <v>1</v>
      </c>
      <c r="B10" s="22" t="s">
        <v>73</v>
      </c>
      <c r="C10" s="22" t="s">
        <v>65</v>
      </c>
      <c r="D10" s="52">
        <f>G22</f>
        <v>78</v>
      </c>
      <c r="E10" s="41"/>
      <c r="F10" s="41"/>
      <c r="H10" s="51"/>
    </row>
    <row r="11" spans="1:8" s="33" customFormat="1" ht="21" customHeight="1" x14ac:dyDescent="0.25">
      <c r="A11" s="22">
        <v>2</v>
      </c>
      <c r="B11" s="22" t="s">
        <v>73</v>
      </c>
      <c r="C11" s="22" t="s">
        <v>66</v>
      </c>
      <c r="D11" s="52">
        <f>H20</f>
        <v>27</v>
      </c>
      <c r="E11" s="41"/>
      <c r="H11" s="51"/>
    </row>
    <row r="12" spans="1:8" s="33" customFormat="1" ht="21" customHeight="1" x14ac:dyDescent="0.25">
      <c r="A12" s="22">
        <v>3</v>
      </c>
      <c r="B12" s="22" t="s">
        <v>73</v>
      </c>
      <c r="C12" s="22" t="s">
        <v>67</v>
      </c>
      <c r="D12" s="52">
        <f>I28</f>
        <v>218.82999999999998</v>
      </c>
      <c r="E12" s="88" t="s">
        <v>11</v>
      </c>
      <c r="F12" s="88"/>
      <c r="H12" s="51"/>
    </row>
    <row r="13" spans="1:8" s="33" customFormat="1" ht="21" customHeight="1" x14ac:dyDescent="0.25">
      <c r="A13" s="22">
        <v>4</v>
      </c>
      <c r="B13" s="22" t="s">
        <v>73</v>
      </c>
      <c r="C13" s="22" t="s">
        <v>68</v>
      </c>
      <c r="D13" s="52">
        <f>J22</f>
        <v>85.5</v>
      </c>
      <c r="E13" s="41"/>
      <c r="H13" s="51"/>
    </row>
    <row r="14" spans="1:8" s="33" customFormat="1" ht="21" customHeight="1" x14ac:dyDescent="0.25">
      <c r="A14" s="22">
        <v>5</v>
      </c>
      <c r="B14" s="22" t="s">
        <v>73</v>
      </c>
      <c r="C14" s="22" t="s">
        <v>69</v>
      </c>
      <c r="D14" s="52">
        <f>K21</f>
        <v>40</v>
      </c>
      <c r="E14" s="41"/>
      <c r="H14" s="51"/>
    </row>
    <row r="15" spans="1:8" s="33" customFormat="1" ht="21" customHeight="1" x14ac:dyDescent="0.25">
      <c r="A15" s="22">
        <v>6</v>
      </c>
      <c r="B15" s="22" t="s">
        <v>73</v>
      </c>
      <c r="C15" s="22" t="s">
        <v>70</v>
      </c>
      <c r="D15" s="52">
        <f>L20</f>
        <v>31.5</v>
      </c>
      <c r="H15" s="51"/>
    </row>
    <row r="16" spans="1:8" s="33" customFormat="1" ht="21" customHeight="1" x14ac:dyDescent="0.25">
      <c r="A16" s="22">
        <v>7</v>
      </c>
      <c r="B16" s="22" t="s">
        <v>73</v>
      </c>
      <c r="C16" s="22" t="s">
        <v>71</v>
      </c>
      <c r="D16" s="52">
        <f>M49</f>
        <v>341.20000000000005</v>
      </c>
    </row>
    <row r="17" spans="1:16" x14ac:dyDescent="0.3">
      <c r="G17" s="70" t="s">
        <v>65</v>
      </c>
      <c r="H17" s="25" t="s">
        <v>66</v>
      </c>
      <c r="I17" s="25" t="s">
        <v>67</v>
      </c>
      <c r="J17" s="25" t="s">
        <v>68</v>
      </c>
      <c r="K17" s="25" t="s">
        <v>69</v>
      </c>
      <c r="L17" s="25" t="s">
        <v>70</v>
      </c>
      <c r="M17" s="25" t="s">
        <v>71</v>
      </c>
      <c r="O17" s="25" t="s">
        <v>65</v>
      </c>
      <c r="P17" s="25" t="s">
        <v>67</v>
      </c>
    </row>
    <row r="18" spans="1:16" ht="19.5" thickBot="1" x14ac:dyDescent="0.35">
      <c r="G18" s="19">
        <v>45.5</v>
      </c>
      <c r="H18" s="19">
        <v>20</v>
      </c>
      <c r="I18" s="19">
        <v>48.58</v>
      </c>
      <c r="J18" s="19">
        <v>12.5</v>
      </c>
      <c r="K18" s="19">
        <v>11.75</v>
      </c>
      <c r="L18" s="19">
        <v>13</v>
      </c>
      <c r="M18" s="19">
        <v>6.08</v>
      </c>
    </row>
    <row r="19" spans="1:16" ht="21.75" customHeight="1" thickBot="1" x14ac:dyDescent="0.35">
      <c r="A19" s="89" t="s">
        <v>89</v>
      </c>
      <c r="B19" s="90"/>
      <c r="C19" s="90"/>
      <c r="D19" s="91"/>
      <c r="G19" s="19">
        <v>2</v>
      </c>
      <c r="H19" s="19">
        <v>7</v>
      </c>
      <c r="I19" s="19">
        <v>53.25</v>
      </c>
      <c r="J19" s="19">
        <v>23.5</v>
      </c>
      <c r="K19" s="19">
        <v>16.25</v>
      </c>
      <c r="L19" s="19">
        <v>18.5</v>
      </c>
    </row>
    <row r="20" spans="1:16" ht="21.75" customHeight="1" x14ac:dyDescent="0.3">
      <c r="A20" s="26" t="s">
        <v>77</v>
      </c>
      <c r="B20" s="47" t="s">
        <v>60</v>
      </c>
      <c r="C20" s="27" t="s">
        <v>63</v>
      </c>
      <c r="D20" s="27" t="s">
        <v>62</v>
      </c>
      <c r="G20" s="19">
        <v>14</v>
      </c>
      <c r="H20" s="19">
        <f>SUM(H18:H19)</f>
        <v>27</v>
      </c>
      <c r="I20" s="19">
        <v>35.25</v>
      </c>
      <c r="J20" s="19">
        <v>31</v>
      </c>
      <c r="K20" s="19">
        <v>12</v>
      </c>
      <c r="L20" s="19">
        <f>SUM(L18:L19)</f>
        <v>31.5</v>
      </c>
      <c r="M20" s="19">
        <v>14.5</v>
      </c>
    </row>
    <row r="21" spans="1:16" ht="21.75" customHeight="1" x14ac:dyDescent="0.3">
      <c r="A21" s="22">
        <v>1</v>
      </c>
      <c r="B21" s="23" t="s">
        <v>74</v>
      </c>
      <c r="C21" s="23" t="s">
        <v>65</v>
      </c>
      <c r="D21" s="28">
        <v>0</v>
      </c>
      <c r="G21" s="19">
        <v>16.5</v>
      </c>
      <c r="H21" s="19" t="s">
        <v>11</v>
      </c>
      <c r="I21" s="19">
        <v>51.75</v>
      </c>
      <c r="J21" s="19">
        <v>18.5</v>
      </c>
      <c r="K21" s="19">
        <f>SUM(K18:K20)</f>
        <v>40</v>
      </c>
      <c r="M21" s="19">
        <v>18.25</v>
      </c>
    </row>
    <row r="22" spans="1:16" ht="21.75" customHeight="1" x14ac:dyDescent="0.3">
      <c r="A22" s="22">
        <v>2</v>
      </c>
      <c r="B22" s="23" t="s">
        <v>74</v>
      </c>
      <c r="C22" s="23" t="s">
        <v>67</v>
      </c>
      <c r="D22" s="28">
        <v>0</v>
      </c>
      <c r="G22" s="19">
        <f>SUM(G18:G21)</f>
        <v>78</v>
      </c>
      <c r="H22" s="19" t="s">
        <v>11</v>
      </c>
      <c r="J22" s="19">
        <f>SUM(J18:J21)</f>
        <v>85.5</v>
      </c>
      <c r="M22" s="19">
        <v>2.75</v>
      </c>
    </row>
    <row r="23" spans="1:16" ht="20.25" customHeight="1" x14ac:dyDescent="0.3">
      <c r="A23" s="29"/>
      <c r="B23" s="31"/>
      <c r="C23" s="30"/>
      <c r="D23" s="31"/>
      <c r="H23" s="19" t="s">
        <v>11</v>
      </c>
      <c r="J23" s="19" t="s">
        <v>11</v>
      </c>
      <c r="M23" s="19">
        <v>2.66</v>
      </c>
    </row>
    <row r="24" spans="1:16" ht="20.25" customHeight="1" thickBot="1" x14ac:dyDescent="0.35">
      <c r="A24" s="29"/>
      <c r="B24" s="31"/>
      <c r="C24" s="31"/>
      <c r="D24" s="31"/>
      <c r="I24" s="19" t="s">
        <v>11</v>
      </c>
      <c r="J24" s="19" t="s">
        <v>11</v>
      </c>
      <c r="M24" s="19">
        <v>2.66</v>
      </c>
    </row>
    <row r="25" spans="1:16" ht="21.75" customHeight="1" thickBot="1" x14ac:dyDescent="0.35">
      <c r="A25" s="76" t="s">
        <v>90</v>
      </c>
      <c r="B25" s="77"/>
      <c r="C25" s="77"/>
      <c r="D25" s="78"/>
      <c r="M25" s="19">
        <v>20.5</v>
      </c>
    </row>
    <row r="26" spans="1:16" ht="21.75" customHeight="1" x14ac:dyDescent="0.3">
      <c r="A26" s="27" t="s">
        <v>77</v>
      </c>
      <c r="B26" s="47" t="s">
        <v>60</v>
      </c>
      <c r="C26" s="27" t="s">
        <v>63</v>
      </c>
      <c r="D26" s="27" t="s">
        <v>62</v>
      </c>
      <c r="M26" s="19">
        <v>14.25</v>
      </c>
    </row>
    <row r="27" spans="1:16" ht="21.75" customHeight="1" x14ac:dyDescent="0.3">
      <c r="A27" s="22">
        <v>1</v>
      </c>
      <c r="B27" s="22" t="s">
        <v>75</v>
      </c>
      <c r="C27" s="22" t="s">
        <v>65</v>
      </c>
      <c r="D27" s="32">
        <f>F36*2</f>
        <v>284</v>
      </c>
      <c r="I27" s="19">
        <v>30</v>
      </c>
      <c r="M27" s="19">
        <v>10.66</v>
      </c>
    </row>
    <row r="28" spans="1:16" ht="21.75" customHeight="1" x14ac:dyDescent="0.3">
      <c r="A28" s="22">
        <v>2</v>
      </c>
      <c r="B28" s="22" t="s">
        <v>75</v>
      </c>
      <c r="C28" s="22" t="s">
        <v>66</v>
      </c>
      <c r="D28" s="32">
        <f>G36*2</f>
        <v>106</v>
      </c>
      <c r="I28" s="19">
        <f>SUM(I18:I27)</f>
        <v>218.82999999999998</v>
      </c>
      <c r="M28" s="19">
        <v>0.83</v>
      </c>
    </row>
    <row r="29" spans="1:16" s="33" customFormat="1" ht="21.75" customHeight="1" x14ac:dyDescent="0.25">
      <c r="A29" s="22">
        <v>3</v>
      </c>
      <c r="B29" s="22" t="s">
        <v>75</v>
      </c>
      <c r="C29" s="22" t="s">
        <v>67</v>
      </c>
      <c r="D29" s="32">
        <f>H39*2</f>
        <v>232</v>
      </c>
      <c r="M29" s="33">
        <v>5.66</v>
      </c>
    </row>
    <row r="30" spans="1:16" s="33" customFormat="1" ht="21.75" customHeight="1" x14ac:dyDescent="0.25">
      <c r="A30" s="22">
        <v>4</v>
      </c>
      <c r="B30" s="22" t="s">
        <v>75</v>
      </c>
      <c r="C30" s="22" t="s">
        <v>68</v>
      </c>
      <c r="D30" s="32">
        <f>I43*2</f>
        <v>332</v>
      </c>
      <c r="M30" s="33">
        <v>21.25</v>
      </c>
    </row>
    <row r="31" spans="1:16" s="33" customFormat="1" ht="21.75" customHeight="1" x14ac:dyDescent="0.25">
      <c r="A31" s="22">
        <v>5</v>
      </c>
      <c r="B31" s="22" t="s">
        <v>75</v>
      </c>
      <c r="C31" s="22" t="s">
        <v>69</v>
      </c>
      <c r="D31" s="32">
        <f>K35*2</f>
        <v>22</v>
      </c>
    </row>
    <row r="32" spans="1:16" s="33" customFormat="1" ht="21.75" customHeight="1" x14ac:dyDescent="0.25">
      <c r="A32" s="22">
        <v>6</v>
      </c>
      <c r="B32" s="22" t="s">
        <v>75</v>
      </c>
      <c r="C32" s="22" t="s">
        <v>70</v>
      </c>
      <c r="D32" s="32">
        <f>J40*2</f>
        <v>203</v>
      </c>
      <c r="M32" s="33">
        <v>17.079999999999998</v>
      </c>
    </row>
    <row r="33" spans="1:13" s="33" customFormat="1" ht="20.25" customHeight="1" thickBot="1" x14ac:dyDescent="0.35">
      <c r="A33" s="29"/>
      <c r="B33" s="31"/>
      <c r="C33" s="31"/>
      <c r="D33" s="31"/>
      <c r="F33" s="34" t="s">
        <v>65</v>
      </c>
      <c r="G33" s="34" t="s">
        <v>66</v>
      </c>
      <c r="H33" s="34" t="s">
        <v>67</v>
      </c>
      <c r="I33" s="34" t="s">
        <v>68</v>
      </c>
      <c r="J33" s="34" t="s">
        <v>70</v>
      </c>
      <c r="K33" s="34" t="s">
        <v>69</v>
      </c>
      <c r="M33" s="33">
        <v>38.33</v>
      </c>
    </row>
    <row r="34" spans="1:13" s="33" customFormat="1" ht="24" customHeight="1" thickBot="1" x14ac:dyDescent="0.3">
      <c r="A34" s="79" t="s">
        <v>76</v>
      </c>
      <c r="B34" s="80"/>
      <c r="C34" s="80"/>
      <c r="D34" s="81"/>
      <c r="F34" s="33">
        <v>135</v>
      </c>
      <c r="G34" s="33">
        <v>45</v>
      </c>
      <c r="H34" s="33">
        <v>53</v>
      </c>
      <c r="I34" s="33">
        <v>28</v>
      </c>
      <c r="J34" s="33">
        <v>8</v>
      </c>
      <c r="K34" s="33">
        <v>11</v>
      </c>
      <c r="M34" s="33">
        <v>2.75</v>
      </c>
    </row>
    <row r="35" spans="1:13" ht="24" customHeight="1" thickBot="1" x14ac:dyDescent="0.35">
      <c r="A35" s="82" t="s">
        <v>79</v>
      </c>
      <c r="B35" s="83"/>
      <c r="C35" s="83"/>
      <c r="D35" s="84"/>
      <c r="F35" s="19">
        <v>7</v>
      </c>
      <c r="G35" s="19">
        <v>8</v>
      </c>
      <c r="H35" s="35">
        <v>13</v>
      </c>
      <c r="I35" s="19">
        <v>34</v>
      </c>
      <c r="J35" s="19">
        <v>6.5</v>
      </c>
      <c r="K35" s="19">
        <f>SUM(K34)</f>
        <v>11</v>
      </c>
      <c r="M35" s="19">
        <v>8.33</v>
      </c>
    </row>
    <row r="36" spans="1:13" ht="24" customHeight="1" x14ac:dyDescent="0.3">
      <c r="A36" s="27" t="s">
        <v>61</v>
      </c>
      <c r="B36" s="36" t="s">
        <v>60</v>
      </c>
      <c r="C36" s="36" t="s">
        <v>63</v>
      </c>
      <c r="D36" s="37" t="s">
        <v>78</v>
      </c>
      <c r="F36" s="19">
        <f>SUM(F34:F35)</f>
        <v>142</v>
      </c>
      <c r="G36" s="19">
        <f>SUM(G34:G35)</f>
        <v>53</v>
      </c>
      <c r="H36" s="19">
        <v>28</v>
      </c>
      <c r="I36" s="19">
        <v>40</v>
      </c>
      <c r="J36" s="19">
        <v>9</v>
      </c>
      <c r="M36" s="19">
        <v>1.83</v>
      </c>
    </row>
    <row r="37" spans="1:13" ht="24" customHeight="1" x14ac:dyDescent="0.3">
      <c r="A37" s="22">
        <v>1</v>
      </c>
      <c r="B37" s="39" t="s">
        <v>73</v>
      </c>
      <c r="C37" s="39" t="s">
        <v>65</v>
      </c>
      <c r="D37" s="40">
        <f>D10+'ground floor'!D10</f>
        <v>131.57999999999998</v>
      </c>
      <c r="G37" s="19" t="s">
        <v>11</v>
      </c>
      <c r="H37" s="19">
        <v>22</v>
      </c>
      <c r="I37" s="19">
        <v>8</v>
      </c>
      <c r="J37" s="19">
        <v>26</v>
      </c>
      <c r="M37" s="19">
        <v>1.83</v>
      </c>
    </row>
    <row r="38" spans="1:13" ht="24" customHeight="1" x14ac:dyDescent="0.3">
      <c r="A38" s="22">
        <v>2</v>
      </c>
      <c r="B38" s="39" t="s">
        <v>73</v>
      </c>
      <c r="C38" s="39" t="s">
        <v>66</v>
      </c>
      <c r="D38" s="42">
        <f>D11+'ground floor'!D11</f>
        <v>130.57999999999998</v>
      </c>
      <c r="G38" s="19" t="s">
        <v>11</v>
      </c>
      <c r="H38" s="19" t="s">
        <v>11</v>
      </c>
      <c r="I38" s="19">
        <v>20</v>
      </c>
      <c r="J38" s="19">
        <v>52</v>
      </c>
      <c r="M38" s="19">
        <v>7</v>
      </c>
    </row>
    <row r="39" spans="1:13" s="33" customFormat="1" ht="24" customHeight="1" x14ac:dyDescent="0.3">
      <c r="A39" s="22">
        <v>3</v>
      </c>
      <c r="B39" s="39" t="s">
        <v>73</v>
      </c>
      <c r="C39" s="39" t="s">
        <v>67</v>
      </c>
      <c r="D39" s="42">
        <f>D12+'ground floor'!D12</f>
        <v>329.74</v>
      </c>
      <c r="H39" s="19">
        <f>SUM(H34:H38)</f>
        <v>116</v>
      </c>
      <c r="I39" s="33">
        <v>16</v>
      </c>
      <c r="J39" s="33" t="s">
        <v>11</v>
      </c>
      <c r="M39" s="33">
        <v>9.5</v>
      </c>
    </row>
    <row r="40" spans="1:13" s="33" customFormat="1" ht="24" customHeight="1" x14ac:dyDescent="0.3">
      <c r="A40" s="22">
        <v>4</v>
      </c>
      <c r="B40" s="39" t="s">
        <v>73</v>
      </c>
      <c r="C40" s="39" t="s">
        <v>68</v>
      </c>
      <c r="D40" s="42">
        <f>D13+'ground floor'!D13</f>
        <v>158.63999999999999</v>
      </c>
      <c r="I40" s="33">
        <v>20</v>
      </c>
      <c r="J40" s="19">
        <f>SUM(J34:J39)</f>
        <v>101.5</v>
      </c>
      <c r="M40" s="33">
        <v>14</v>
      </c>
    </row>
    <row r="41" spans="1:13" ht="24" customHeight="1" x14ac:dyDescent="0.3">
      <c r="A41" s="22">
        <v>5</v>
      </c>
      <c r="B41" s="39" t="s">
        <v>73</v>
      </c>
      <c r="C41" s="39" t="s">
        <v>69</v>
      </c>
      <c r="D41" s="42">
        <f>D14+'ground floor'!D14</f>
        <v>164.91</v>
      </c>
      <c r="E41" s="38"/>
      <c r="I41" s="19" t="s">
        <v>11</v>
      </c>
      <c r="M41" s="19">
        <v>13</v>
      </c>
    </row>
    <row r="42" spans="1:13" s="33" customFormat="1" ht="24" customHeight="1" x14ac:dyDescent="0.25">
      <c r="A42" s="22">
        <v>6</v>
      </c>
      <c r="B42" s="39" t="s">
        <v>73</v>
      </c>
      <c r="C42" s="39" t="s">
        <v>70</v>
      </c>
      <c r="D42" s="42">
        <f>D15+'ground floor'!D15</f>
        <v>106.32</v>
      </c>
      <c r="E42" s="41" t="s">
        <v>11</v>
      </c>
      <c r="I42" s="33" t="s">
        <v>11</v>
      </c>
      <c r="M42" s="33">
        <v>14</v>
      </c>
    </row>
    <row r="43" spans="1:13" s="33" customFormat="1" ht="24" customHeight="1" x14ac:dyDescent="0.25">
      <c r="A43" s="22">
        <v>7</v>
      </c>
      <c r="B43" s="39" t="s">
        <v>73</v>
      </c>
      <c r="C43" s="39" t="s">
        <v>71</v>
      </c>
      <c r="D43" s="42">
        <f>D16+'ground floor'!D16</f>
        <v>892.36000000000013</v>
      </c>
      <c r="E43" s="41"/>
      <c r="I43" s="33">
        <f>SUM(I34:I42)</f>
        <v>166</v>
      </c>
      <c r="M43" s="33">
        <v>14</v>
      </c>
    </row>
    <row r="44" spans="1:13" s="33" customFormat="1" ht="24" customHeight="1" thickBot="1" x14ac:dyDescent="0.35">
      <c r="A44" s="24"/>
      <c r="B44" s="19"/>
      <c r="C44" s="19"/>
      <c r="D44" s="19"/>
      <c r="E44" s="41"/>
      <c r="F44" s="88"/>
      <c r="G44" s="88"/>
      <c r="M44" s="33">
        <v>9.5</v>
      </c>
    </row>
    <row r="45" spans="1:13" s="33" customFormat="1" ht="24" customHeight="1" thickBot="1" x14ac:dyDescent="0.35">
      <c r="A45" s="76" t="s">
        <v>76</v>
      </c>
      <c r="B45" s="77"/>
      <c r="C45" s="77"/>
      <c r="D45" s="78"/>
      <c r="E45" s="41"/>
      <c r="F45" s="88"/>
      <c r="G45" s="88"/>
      <c r="H45" s="29"/>
      <c r="M45" s="33">
        <v>13</v>
      </c>
    </row>
    <row r="46" spans="1:13" s="33" customFormat="1" ht="24" customHeight="1" x14ac:dyDescent="0.3">
      <c r="A46" s="72" t="s">
        <v>82</v>
      </c>
      <c r="B46" s="73"/>
      <c r="C46" s="73"/>
      <c r="D46" s="73"/>
      <c r="E46" s="41"/>
      <c r="F46" s="88"/>
      <c r="G46" s="88"/>
      <c r="H46" s="29"/>
      <c r="M46" s="33">
        <v>13</v>
      </c>
    </row>
    <row r="47" spans="1:13" s="33" customFormat="1" ht="24" customHeight="1" x14ac:dyDescent="0.3">
      <c r="A47" s="43" t="s">
        <v>61</v>
      </c>
      <c r="B47" s="44" t="s">
        <v>60</v>
      </c>
      <c r="C47" s="44" t="s">
        <v>63</v>
      </c>
      <c r="D47" s="45" t="s">
        <v>78</v>
      </c>
      <c r="E47" s="41"/>
      <c r="F47" s="88"/>
      <c r="G47" s="88"/>
      <c r="H47" s="29"/>
      <c r="M47" s="33">
        <v>21.5</v>
      </c>
    </row>
    <row r="48" spans="1:13" s="33" customFormat="1" ht="24" customHeight="1" x14ac:dyDescent="0.25">
      <c r="A48" s="22">
        <v>1</v>
      </c>
      <c r="B48" s="39" t="s">
        <v>83</v>
      </c>
      <c r="C48" s="39" t="s">
        <v>65</v>
      </c>
      <c r="D48" s="42">
        <f>'ground floor'!D20</f>
        <v>152.57</v>
      </c>
      <c r="E48" s="41"/>
      <c r="F48" s="88"/>
      <c r="G48" s="88"/>
      <c r="H48" s="29"/>
      <c r="M48" s="33">
        <v>22.5</v>
      </c>
    </row>
    <row r="49" spans="1:13" ht="24" customHeight="1" x14ac:dyDescent="0.3">
      <c r="A49" s="22">
        <v>3</v>
      </c>
      <c r="B49" s="39" t="s">
        <v>83</v>
      </c>
      <c r="C49" s="39" t="s">
        <v>67</v>
      </c>
      <c r="D49" s="42">
        <f>'ground floor'!D21</f>
        <v>73.239999999999995</v>
      </c>
      <c r="E49" s="21"/>
      <c r="F49" s="71"/>
      <c r="G49" s="71"/>
      <c r="H49" s="31"/>
      <c r="M49" s="19">
        <f>SUM(M18:M48)</f>
        <v>341.20000000000005</v>
      </c>
    </row>
    <row r="50" spans="1:13" ht="24" customHeight="1" thickBot="1" x14ac:dyDescent="0.35">
      <c r="A50" s="29"/>
      <c r="B50" s="31"/>
      <c r="C50" s="31"/>
      <c r="D50" s="46"/>
      <c r="E50" s="21"/>
      <c r="F50" s="71"/>
      <c r="G50" s="71"/>
      <c r="H50" s="31"/>
    </row>
    <row r="51" spans="1:13" ht="24" customHeight="1" thickBot="1" x14ac:dyDescent="0.35">
      <c r="A51" s="76" t="s">
        <v>76</v>
      </c>
      <c r="B51" s="77"/>
      <c r="C51" s="77"/>
      <c r="D51" s="78"/>
      <c r="F51" s="31"/>
    </row>
    <row r="52" spans="1:13" ht="24" customHeight="1" x14ac:dyDescent="0.3">
      <c r="A52" s="72" t="s">
        <v>80</v>
      </c>
      <c r="B52" s="73"/>
      <c r="C52" s="73"/>
      <c r="D52" s="73"/>
    </row>
    <row r="53" spans="1:13" s="33" customFormat="1" ht="24" customHeight="1" x14ac:dyDescent="0.3">
      <c r="A53" s="43" t="s">
        <v>61</v>
      </c>
      <c r="B53" s="44" t="s">
        <v>60</v>
      </c>
      <c r="C53" s="44" t="s">
        <v>63</v>
      </c>
      <c r="D53" s="45" t="s">
        <v>78</v>
      </c>
    </row>
    <row r="54" spans="1:13" s="33" customFormat="1" ht="24" customHeight="1" x14ac:dyDescent="0.25">
      <c r="A54" s="22">
        <v>1</v>
      </c>
      <c r="B54" s="39" t="s">
        <v>75</v>
      </c>
      <c r="C54" s="39" t="s">
        <v>65</v>
      </c>
      <c r="D54" s="68">
        <f>D27+'ground floor'!D24</f>
        <v>350</v>
      </c>
    </row>
    <row r="55" spans="1:13" ht="24" customHeight="1" x14ac:dyDescent="0.3">
      <c r="A55" s="22">
        <v>2</v>
      </c>
      <c r="B55" s="39" t="s">
        <v>75</v>
      </c>
      <c r="C55" s="39" t="s">
        <v>66</v>
      </c>
      <c r="D55" s="42">
        <f>D28+'ground floor'!D25</f>
        <v>254</v>
      </c>
    </row>
    <row r="56" spans="1:13" ht="24" customHeight="1" x14ac:dyDescent="0.3">
      <c r="A56" s="22">
        <v>3</v>
      </c>
      <c r="B56" s="39" t="s">
        <v>75</v>
      </c>
      <c r="C56" s="39" t="s">
        <v>67</v>
      </c>
      <c r="D56" s="42">
        <f>D29+'ground floor'!D26</f>
        <v>527</v>
      </c>
      <c r="E56" s="21"/>
      <c r="F56" s="71"/>
      <c r="G56" s="71"/>
      <c r="H56" s="31"/>
    </row>
    <row r="57" spans="1:13" ht="24" customHeight="1" x14ac:dyDescent="0.3">
      <c r="A57" s="22">
        <v>4</v>
      </c>
      <c r="B57" s="39" t="s">
        <v>75</v>
      </c>
      <c r="C57" s="39" t="s">
        <v>68</v>
      </c>
      <c r="D57" s="42">
        <f>D30+'ground floor'!D27</f>
        <v>375</v>
      </c>
      <c r="F57" s="31"/>
    </row>
    <row r="58" spans="1:13" ht="24" customHeight="1" x14ac:dyDescent="0.3">
      <c r="A58" s="22">
        <v>5</v>
      </c>
      <c r="B58" s="39" t="s">
        <v>75</v>
      </c>
      <c r="C58" s="39" t="s">
        <v>70</v>
      </c>
      <c r="D58" s="42">
        <f>D32+'ground floor'!D28</f>
        <v>227</v>
      </c>
    </row>
    <row r="59" spans="1:13" s="33" customFormat="1" ht="22.5" customHeight="1" x14ac:dyDescent="0.3">
      <c r="A59" s="24"/>
      <c r="B59" s="19"/>
      <c r="C59" s="19"/>
      <c r="D59" s="19"/>
    </row>
    <row r="60" spans="1:13" s="33" customFormat="1" ht="22.5" customHeight="1" x14ac:dyDescent="0.3">
      <c r="A60" s="24"/>
      <c r="B60" s="19"/>
      <c r="C60" s="19"/>
      <c r="D60" s="19"/>
    </row>
    <row r="61" spans="1:13" s="33" customFormat="1" ht="22.5" customHeight="1" x14ac:dyDescent="0.3">
      <c r="A61" s="24"/>
      <c r="B61" s="19"/>
      <c r="C61" s="19"/>
      <c r="D61" s="19"/>
    </row>
    <row r="62" spans="1:13" s="33" customFormat="1" ht="22.5" customHeight="1" x14ac:dyDescent="0.3">
      <c r="A62" s="24"/>
      <c r="B62" s="19"/>
      <c r="C62" s="19"/>
      <c r="D62" s="19"/>
    </row>
    <row r="63" spans="1:13" s="33" customFormat="1" ht="22.5" customHeight="1" x14ac:dyDescent="0.3">
      <c r="A63" s="24"/>
      <c r="B63" s="19"/>
      <c r="C63" s="19"/>
      <c r="D63" s="19"/>
    </row>
  </sheetData>
  <mergeCells count="25">
    <mergeCell ref="F47:G47"/>
    <mergeCell ref="F48:G48"/>
    <mergeCell ref="F49:G49"/>
    <mergeCell ref="A51:D51"/>
    <mergeCell ref="A19:D19"/>
    <mergeCell ref="F44:G44"/>
    <mergeCell ref="F45:G45"/>
    <mergeCell ref="F46:G46"/>
    <mergeCell ref="A46:D46"/>
    <mergeCell ref="F56:G56"/>
    <mergeCell ref="A52:D52"/>
    <mergeCell ref="A1:D1"/>
    <mergeCell ref="A2:D2"/>
    <mergeCell ref="A3:D3"/>
    <mergeCell ref="A45:D45"/>
    <mergeCell ref="A34:D34"/>
    <mergeCell ref="A35:D35"/>
    <mergeCell ref="A25:D25"/>
    <mergeCell ref="B8:B9"/>
    <mergeCell ref="C8:C9"/>
    <mergeCell ref="D8:D9"/>
    <mergeCell ref="A7:D7"/>
    <mergeCell ref="A8:A9"/>
    <mergeCell ref="E12:F12"/>
    <mergeCell ref="F50:G50"/>
  </mergeCells>
  <printOptions horizontalCentered="1"/>
  <pageMargins left="0.25" right="0.25" top="0.75" bottom="0.25" header="0.3" footer="0.3"/>
  <pageSetup paperSize="9" scale="91" orientation="portrait" r:id="rId1"/>
  <rowBreaks count="1" manualBreakCount="1">
    <brk id="33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opLeftCell="A19" zoomScale="80" zoomScaleNormal="80" workbookViewId="0">
      <selection sqref="A1:D28"/>
    </sheetView>
  </sheetViews>
  <sheetFormatPr defaultRowHeight="15" x14ac:dyDescent="0.25"/>
  <cols>
    <col min="1" max="1" width="7.85546875" style="1" customWidth="1"/>
    <col min="2" max="2" width="29.140625" style="1" customWidth="1"/>
    <col min="3" max="3" width="19.28515625" style="1" customWidth="1"/>
    <col min="4" max="4" width="24" style="1" customWidth="1"/>
    <col min="5" max="5" width="12.85546875" style="1" customWidth="1"/>
    <col min="6" max="7" width="9.140625" style="1"/>
    <col min="8" max="8" width="11.85546875" style="1" bestFit="1" customWidth="1"/>
    <col min="9" max="9" width="11.7109375" style="1" customWidth="1"/>
    <col min="10" max="12" width="11.85546875" style="1" bestFit="1" customWidth="1"/>
    <col min="13" max="15" width="9.140625" style="1"/>
    <col min="16" max="16" width="11.85546875" style="1" bestFit="1" customWidth="1"/>
    <col min="17" max="16384" width="9.140625" style="1"/>
  </cols>
  <sheetData>
    <row r="1" spans="1:8" ht="46.5" x14ac:dyDescent="0.7">
      <c r="A1" s="94" t="str">
        <f>'Mezz floor'!A1:D1</f>
        <v>Pioneer Services</v>
      </c>
      <c r="B1" s="94"/>
      <c r="C1" s="94"/>
      <c r="D1" s="94"/>
      <c r="E1" s="12"/>
    </row>
    <row r="2" spans="1:8" ht="21" x14ac:dyDescent="0.35">
      <c r="A2" s="95" t="s">
        <v>0</v>
      </c>
      <c r="B2" s="95"/>
      <c r="C2" s="95"/>
      <c r="D2" s="95"/>
      <c r="E2" s="13"/>
    </row>
    <row r="3" spans="1:8" ht="18.75" x14ac:dyDescent="0.3">
      <c r="A3" s="93" t="s">
        <v>15</v>
      </c>
      <c r="B3" s="93"/>
      <c r="C3" s="93"/>
      <c r="D3" s="93"/>
      <c r="E3" s="14"/>
    </row>
    <row r="4" spans="1:8" ht="18.75" x14ac:dyDescent="0.3">
      <c r="A4" s="2"/>
      <c r="B4" s="2"/>
      <c r="C4" s="2"/>
      <c r="D4" s="2"/>
      <c r="E4" s="14"/>
    </row>
    <row r="5" spans="1:8" ht="18.75" x14ac:dyDescent="0.3">
      <c r="A5" s="2"/>
      <c r="B5" s="2"/>
      <c r="C5" s="2"/>
      <c r="D5" s="2"/>
      <c r="E5" s="14"/>
    </row>
    <row r="6" spans="1:8" ht="18.75" x14ac:dyDescent="0.3">
      <c r="A6" s="2"/>
      <c r="B6" s="2"/>
      <c r="C6" s="2"/>
      <c r="D6" s="3" t="str">
        <f>'Mezz floor'!D5</f>
        <v>15-09-2021</v>
      </c>
    </row>
    <row r="7" spans="1:8" ht="19.5" thickBot="1" x14ac:dyDescent="0.35">
      <c r="A7" s="2"/>
      <c r="B7" s="2"/>
      <c r="C7" s="2"/>
      <c r="D7" s="3"/>
    </row>
    <row r="8" spans="1:8" s="15" customFormat="1" ht="27" customHeight="1" thickBot="1" x14ac:dyDescent="0.3">
      <c r="A8" s="79" t="s">
        <v>64</v>
      </c>
      <c r="B8" s="80"/>
      <c r="C8" s="80"/>
      <c r="D8" s="81"/>
    </row>
    <row r="9" spans="1:8" s="15" customFormat="1" ht="27" customHeight="1" x14ac:dyDescent="0.25">
      <c r="A9" s="49" t="s">
        <v>61</v>
      </c>
      <c r="B9" s="27" t="s">
        <v>60</v>
      </c>
      <c r="C9" s="27" t="s">
        <v>63</v>
      </c>
      <c r="D9" s="27" t="s">
        <v>62</v>
      </c>
      <c r="E9" s="50"/>
      <c r="F9" s="16"/>
    </row>
    <row r="10" spans="1:8" s="15" customFormat="1" ht="27" customHeight="1" x14ac:dyDescent="0.25">
      <c r="A10" s="22">
        <v>1</v>
      </c>
      <c r="B10" s="22" t="s">
        <v>73</v>
      </c>
      <c r="C10" s="22" t="s">
        <v>65</v>
      </c>
      <c r="D10" s="42">
        <f>G21</f>
        <v>53.58</v>
      </c>
      <c r="E10" s="50"/>
      <c r="F10" s="16"/>
      <c r="H10" s="17"/>
    </row>
    <row r="11" spans="1:8" s="15" customFormat="1" ht="27" customHeight="1" x14ac:dyDescent="0.25">
      <c r="A11" s="22">
        <v>2</v>
      </c>
      <c r="B11" s="22" t="s">
        <v>73</v>
      </c>
      <c r="C11" s="22" t="s">
        <v>66</v>
      </c>
      <c r="D11" s="42">
        <f>H23</f>
        <v>103.58</v>
      </c>
      <c r="E11" s="50"/>
      <c r="H11" s="17"/>
    </row>
    <row r="12" spans="1:8" s="15" customFormat="1" ht="27" customHeight="1" x14ac:dyDescent="0.25">
      <c r="A12" s="22">
        <v>3</v>
      </c>
      <c r="B12" s="22" t="s">
        <v>73</v>
      </c>
      <c r="C12" s="22" t="s">
        <v>67</v>
      </c>
      <c r="D12" s="42">
        <f>I22</f>
        <v>110.91</v>
      </c>
      <c r="E12" s="92" t="s">
        <v>11</v>
      </c>
      <c r="F12" s="92"/>
      <c r="H12" s="17"/>
    </row>
    <row r="13" spans="1:8" s="15" customFormat="1" ht="27" customHeight="1" x14ac:dyDescent="0.25">
      <c r="A13" s="22">
        <v>4</v>
      </c>
      <c r="B13" s="22" t="s">
        <v>73</v>
      </c>
      <c r="C13" s="22" t="s">
        <v>68</v>
      </c>
      <c r="D13" s="42">
        <f>J30</f>
        <v>73.14</v>
      </c>
      <c r="E13" s="50"/>
      <c r="H13" s="17"/>
    </row>
    <row r="14" spans="1:8" s="15" customFormat="1" ht="27" customHeight="1" x14ac:dyDescent="0.25">
      <c r="A14" s="22">
        <v>5</v>
      </c>
      <c r="B14" s="22" t="s">
        <v>73</v>
      </c>
      <c r="C14" s="22" t="s">
        <v>69</v>
      </c>
      <c r="D14" s="42">
        <f>K26</f>
        <v>124.91</v>
      </c>
      <c r="E14" s="50"/>
      <c r="H14" s="17"/>
    </row>
    <row r="15" spans="1:8" s="15" customFormat="1" ht="27" customHeight="1" x14ac:dyDescent="0.25">
      <c r="A15" s="22">
        <v>6</v>
      </c>
      <c r="B15" s="22" t="s">
        <v>73</v>
      </c>
      <c r="C15" s="22" t="s">
        <v>70</v>
      </c>
      <c r="D15" s="42">
        <f>L27</f>
        <v>74.819999999999993</v>
      </c>
      <c r="H15" s="17"/>
    </row>
    <row r="16" spans="1:8" s="15" customFormat="1" ht="27" customHeight="1" x14ac:dyDescent="0.25">
      <c r="A16" s="22">
        <v>7</v>
      </c>
      <c r="B16" s="22" t="s">
        <v>73</v>
      </c>
      <c r="C16" s="22" t="s">
        <v>71</v>
      </c>
      <c r="D16" s="42">
        <f>M98</f>
        <v>551.16000000000008</v>
      </c>
    </row>
    <row r="17" spans="1:16" ht="19.5" thickBot="1" x14ac:dyDescent="0.35">
      <c r="A17" s="19"/>
      <c r="B17" s="19"/>
      <c r="C17" s="19"/>
      <c r="D17" s="19"/>
      <c r="G17" s="7" t="s">
        <v>65</v>
      </c>
      <c r="H17" s="7" t="s">
        <v>66</v>
      </c>
      <c r="I17" s="7" t="s">
        <v>67</v>
      </c>
      <c r="J17" s="7" t="s">
        <v>68</v>
      </c>
      <c r="K17" s="7" t="s">
        <v>69</v>
      </c>
      <c r="L17" s="7" t="s">
        <v>70</v>
      </c>
      <c r="M17" s="7" t="s">
        <v>71</v>
      </c>
      <c r="O17" s="7" t="s">
        <v>65</v>
      </c>
      <c r="P17" s="7" t="s">
        <v>67</v>
      </c>
    </row>
    <row r="18" spans="1:16" ht="32.25" customHeight="1" thickBot="1" x14ac:dyDescent="0.3">
      <c r="A18" s="79" t="s">
        <v>72</v>
      </c>
      <c r="B18" s="80"/>
      <c r="C18" s="80"/>
      <c r="D18" s="81"/>
      <c r="G18" s="1">
        <v>28.58</v>
      </c>
      <c r="H18" s="1">
        <v>28.25</v>
      </c>
      <c r="I18" s="1">
        <v>29.33</v>
      </c>
      <c r="J18" s="1">
        <v>7.16</v>
      </c>
      <c r="K18" s="1">
        <v>10.75</v>
      </c>
      <c r="L18" s="1">
        <v>11</v>
      </c>
      <c r="M18" s="1">
        <v>14.16</v>
      </c>
      <c r="O18" s="1">
        <v>18.25</v>
      </c>
      <c r="P18" s="1">
        <v>52</v>
      </c>
    </row>
    <row r="19" spans="1:16" ht="32.25" customHeight="1" x14ac:dyDescent="0.25">
      <c r="A19" s="27" t="s">
        <v>61</v>
      </c>
      <c r="B19" s="27" t="s">
        <v>60</v>
      </c>
      <c r="C19" s="27" t="s">
        <v>63</v>
      </c>
      <c r="D19" s="27" t="s">
        <v>62</v>
      </c>
      <c r="G19" s="1">
        <v>25</v>
      </c>
      <c r="H19" s="1">
        <v>13.83</v>
      </c>
      <c r="I19" s="1">
        <v>51.33</v>
      </c>
      <c r="J19" s="1">
        <v>8.58</v>
      </c>
      <c r="K19" s="1">
        <v>10.58</v>
      </c>
      <c r="L19" s="1">
        <v>9.08</v>
      </c>
      <c r="M19" s="1">
        <v>3.58</v>
      </c>
      <c r="O19" s="1">
        <v>4.58</v>
      </c>
      <c r="P19" s="1">
        <v>9.16</v>
      </c>
    </row>
    <row r="20" spans="1:16" ht="32.25" customHeight="1" x14ac:dyDescent="0.25">
      <c r="A20" s="22">
        <v>1</v>
      </c>
      <c r="B20" s="22" t="s">
        <v>74</v>
      </c>
      <c r="C20" s="22" t="s">
        <v>65</v>
      </c>
      <c r="D20" s="42">
        <f>O26</f>
        <v>152.57</v>
      </c>
      <c r="M20" s="1">
        <v>8.5</v>
      </c>
      <c r="O20" s="1" t="s">
        <v>11</v>
      </c>
    </row>
    <row r="21" spans="1:16" s="15" customFormat="1" ht="32.25" customHeight="1" x14ac:dyDescent="0.25">
      <c r="A21" s="22">
        <v>2</v>
      </c>
      <c r="B21" s="22" t="s">
        <v>74</v>
      </c>
      <c r="C21" s="22" t="s">
        <v>67</v>
      </c>
      <c r="D21" s="42">
        <f>P22</f>
        <v>73.239999999999995</v>
      </c>
      <c r="G21" s="15">
        <f>SUM(G18:G20)</f>
        <v>53.58</v>
      </c>
      <c r="H21" s="15">
        <v>18</v>
      </c>
      <c r="I21" s="15">
        <v>30.25</v>
      </c>
      <c r="J21" s="15">
        <v>8.75</v>
      </c>
      <c r="K21" s="15">
        <v>9</v>
      </c>
      <c r="L21" s="15">
        <v>3.5</v>
      </c>
      <c r="M21" s="15">
        <v>9</v>
      </c>
      <c r="O21" s="15">
        <v>36.25</v>
      </c>
      <c r="P21" s="15">
        <v>12.08</v>
      </c>
    </row>
    <row r="22" spans="1:16" s="15" customFormat="1" ht="29.25" customHeight="1" x14ac:dyDescent="0.25">
      <c r="A22" s="29"/>
      <c r="B22" s="29"/>
      <c r="C22" s="51"/>
      <c r="D22" s="29"/>
      <c r="H22" s="15">
        <v>43.5</v>
      </c>
      <c r="I22" s="15">
        <f>SUM(I18:I21)</f>
        <v>110.91</v>
      </c>
      <c r="J22" s="15">
        <v>8.5</v>
      </c>
      <c r="K22" s="15">
        <v>25.75</v>
      </c>
      <c r="L22" s="15">
        <v>7.58</v>
      </c>
      <c r="M22" s="15">
        <v>6.58</v>
      </c>
      <c r="O22" s="15">
        <v>3.25</v>
      </c>
      <c r="P22" s="15">
        <f>SUM(P18:P21)</f>
        <v>73.239999999999995</v>
      </c>
    </row>
    <row r="23" spans="1:16" s="15" customFormat="1" ht="29.25" customHeight="1" x14ac:dyDescent="0.25">
      <c r="A23" s="43" t="s">
        <v>61</v>
      </c>
      <c r="B23" s="43" t="s">
        <v>60</v>
      </c>
      <c r="C23" s="43" t="s">
        <v>63</v>
      </c>
      <c r="D23" s="43" t="s">
        <v>62</v>
      </c>
      <c r="H23" s="15">
        <f>SUM(H18:H22)</f>
        <v>103.58</v>
      </c>
      <c r="J23" s="15">
        <v>3.66</v>
      </c>
      <c r="K23" s="15">
        <v>24</v>
      </c>
      <c r="L23" s="15">
        <v>10.5</v>
      </c>
      <c r="M23" s="15">
        <v>6.58</v>
      </c>
      <c r="O23" s="15">
        <v>49</v>
      </c>
    </row>
    <row r="24" spans="1:16" s="15" customFormat="1" ht="29.25" customHeight="1" x14ac:dyDescent="0.25">
      <c r="A24" s="22">
        <v>1</v>
      </c>
      <c r="B24" s="22" t="s">
        <v>75</v>
      </c>
      <c r="C24" s="22" t="s">
        <v>65</v>
      </c>
      <c r="D24" s="42">
        <f>F33*2</f>
        <v>66</v>
      </c>
      <c r="J24" s="15">
        <v>7</v>
      </c>
      <c r="K24" s="15">
        <v>29</v>
      </c>
      <c r="L24" s="15">
        <v>9.5</v>
      </c>
      <c r="M24" s="15">
        <v>6.16</v>
      </c>
      <c r="O24" s="15">
        <v>14.66</v>
      </c>
    </row>
    <row r="25" spans="1:16" s="15" customFormat="1" ht="29.25" customHeight="1" x14ac:dyDescent="0.25">
      <c r="A25" s="22">
        <v>1</v>
      </c>
      <c r="B25" s="22" t="s">
        <v>75</v>
      </c>
      <c r="C25" s="22" t="s">
        <v>66</v>
      </c>
      <c r="D25" s="42">
        <f>G36*2</f>
        <v>148</v>
      </c>
      <c r="J25" s="15">
        <v>2.16</v>
      </c>
      <c r="K25" s="15">
        <v>15.83</v>
      </c>
      <c r="L25" s="15">
        <v>8.66</v>
      </c>
      <c r="M25" s="15">
        <v>7.5</v>
      </c>
      <c r="O25" s="15">
        <v>26.58</v>
      </c>
    </row>
    <row r="26" spans="1:16" s="15" customFormat="1" ht="29.25" customHeight="1" x14ac:dyDescent="0.25">
      <c r="A26" s="22">
        <v>2</v>
      </c>
      <c r="B26" s="22" t="s">
        <v>75</v>
      </c>
      <c r="C26" s="22" t="s">
        <v>67</v>
      </c>
      <c r="D26" s="42">
        <f>H38*2</f>
        <v>295</v>
      </c>
      <c r="J26" s="15">
        <v>3</v>
      </c>
      <c r="K26" s="15">
        <f>SUM(K18:K25)</f>
        <v>124.91</v>
      </c>
      <c r="L26" s="15">
        <v>15</v>
      </c>
      <c r="M26" s="15">
        <v>2.16</v>
      </c>
      <c r="O26" s="15">
        <f>SUM(O18:O25)</f>
        <v>152.57</v>
      </c>
    </row>
    <row r="27" spans="1:16" s="15" customFormat="1" ht="29.25" customHeight="1" x14ac:dyDescent="0.25">
      <c r="A27" s="22">
        <v>3</v>
      </c>
      <c r="B27" s="22" t="s">
        <v>75</v>
      </c>
      <c r="C27" s="22" t="s">
        <v>68</v>
      </c>
      <c r="D27" s="42">
        <f>I33*2</f>
        <v>43</v>
      </c>
      <c r="J27" s="15">
        <v>6.33</v>
      </c>
      <c r="L27" s="15">
        <f>SUM(L18:L26)</f>
        <v>74.819999999999993</v>
      </c>
      <c r="M27" s="15">
        <v>8.5</v>
      </c>
    </row>
    <row r="28" spans="1:16" s="15" customFormat="1" ht="29.25" customHeight="1" x14ac:dyDescent="0.25">
      <c r="A28" s="22">
        <v>4</v>
      </c>
      <c r="B28" s="22" t="s">
        <v>75</v>
      </c>
      <c r="C28" s="22" t="s">
        <v>70</v>
      </c>
      <c r="D28" s="42">
        <f>J33*2</f>
        <v>24</v>
      </c>
      <c r="J28" s="15">
        <v>10</v>
      </c>
      <c r="M28" s="15">
        <v>4.5</v>
      </c>
    </row>
    <row r="29" spans="1:16" s="15" customFormat="1" ht="29.25" customHeight="1" x14ac:dyDescent="0.3">
      <c r="A29" s="31"/>
      <c r="B29" s="31"/>
      <c r="C29" s="30"/>
      <c r="D29" s="31"/>
      <c r="J29" s="15">
        <v>8</v>
      </c>
      <c r="M29" s="15">
        <v>7.83</v>
      </c>
    </row>
    <row r="30" spans="1:16" s="15" customFormat="1" ht="29.25" customHeight="1" x14ac:dyDescent="0.3">
      <c r="A30" s="31"/>
      <c r="B30" s="31"/>
      <c r="C30" s="31"/>
      <c r="D30" s="31"/>
      <c r="J30" s="15">
        <f>SUM(J18:J29)</f>
        <v>73.14</v>
      </c>
      <c r="M30" s="15">
        <v>9.66</v>
      </c>
    </row>
    <row r="31" spans="1:16" s="15" customFormat="1" ht="29.25" customHeight="1" x14ac:dyDescent="0.3">
      <c r="A31" s="19"/>
      <c r="B31" s="19"/>
      <c r="C31" s="19"/>
      <c r="D31" s="19"/>
      <c r="F31" s="17" t="s">
        <v>65</v>
      </c>
      <c r="G31" s="17" t="s">
        <v>66</v>
      </c>
      <c r="H31" s="17" t="s">
        <v>67</v>
      </c>
      <c r="I31" s="17" t="s">
        <v>68</v>
      </c>
      <c r="J31" s="17" t="s">
        <v>70</v>
      </c>
      <c r="M31" s="15">
        <v>7.83</v>
      </c>
    </row>
    <row r="32" spans="1:16" s="15" customFormat="1" ht="29.25" customHeight="1" x14ac:dyDescent="0.3">
      <c r="A32" s="19"/>
      <c r="B32" s="19"/>
      <c r="C32" s="19"/>
      <c r="D32" s="19"/>
      <c r="F32" s="15">
        <v>33</v>
      </c>
      <c r="G32" s="15">
        <v>39</v>
      </c>
      <c r="H32" s="15">
        <v>19</v>
      </c>
      <c r="I32" s="15">
        <v>21.5</v>
      </c>
      <c r="J32" s="15">
        <v>12</v>
      </c>
      <c r="M32" s="15">
        <v>9.66</v>
      </c>
    </row>
    <row r="33" spans="1:13" ht="18.75" x14ac:dyDescent="0.3">
      <c r="A33" s="19"/>
      <c r="B33" s="19"/>
      <c r="C33" s="19"/>
      <c r="D33" s="19"/>
      <c r="F33" s="1">
        <f>SUM(F32)</f>
        <v>33</v>
      </c>
      <c r="G33" s="1">
        <v>26</v>
      </c>
      <c r="H33" s="1">
        <v>48.5</v>
      </c>
      <c r="I33" s="1">
        <f>SUM(I32)</f>
        <v>21.5</v>
      </c>
      <c r="J33" s="1">
        <f>SUM(J32)</f>
        <v>12</v>
      </c>
      <c r="M33" s="1">
        <v>7.83</v>
      </c>
    </row>
    <row r="34" spans="1:13" ht="18.75" x14ac:dyDescent="0.3">
      <c r="A34" s="19"/>
      <c r="B34" s="19"/>
      <c r="C34" s="19"/>
      <c r="D34" s="19"/>
      <c r="F34" s="1" t="s">
        <v>11</v>
      </c>
      <c r="G34" s="1">
        <v>2</v>
      </c>
      <c r="H34" s="1">
        <v>2</v>
      </c>
      <c r="M34" s="1">
        <v>9.66</v>
      </c>
    </row>
    <row r="35" spans="1:13" ht="18.75" x14ac:dyDescent="0.3">
      <c r="A35" s="19"/>
      <c r="B35" s="19"/>
      <c r="C35" s="19"/>
      <c r="D35" s="19"/>
      <c r="F35" s="67" t="s">
        <v>11</v>
      </c>
      <c r="G35" s="67">
        <v>7</v>
      </c>
      <c r="H35" s="1">
        <v>23</v>
      </c>
      <c r="M35" s="1">
        <v>15.5</v>
      </c>
    </row>
    <row r="36" spans="1:13" ht="18.75" x14ac:dyDescent="0.3">
      <c r="A36" s="19"/>
      <c r="B36" s="19"/>
      <c r="C36" s="19"/>
      <c r="D36" s="19"/>
      <c r="G36" s="1">
        <f>SUM(G32:G35)</f>
        <v>74</v>
      </c>
      <c r="H36" s="1">
        <v>30</v>
      </c>
      <c r="M36" s="1">
        <v>4.58</v>
      </c>
    </row>
    <row r="37" spans="1:13" ht="18.75" x14ac:dyDescent="0.3">
      <c r="A37" s="19"/>
      <c r="B37" s="19"/>
      <c r="C37" s="19"/>
      <c r="D37" s="19"/>
      <c r="H37" s="1">
        <v>25</v>
      </c>
      <c r="M37" s="1">
        <v>10.75</v>
      </c>
    </row>
    <row r="38" spans="1:13" x14ac:dyDescent="0.25">
      <c r="H38" s="1">
        <f>SUM(H32:H37)</f>
        <v>147.5</v>
      </c>
      <c r="M38" s="1">
        <v>8.16</v>
      </c>
    </row>
    <row r="39" spans="1:13" x14ac:dyDescent="0.25">
      <c r="M39" s="1">
        <v>10.75</v>
      </c>
    </row>
    <row r="40" spans="1:13" x14ac:dyDescent="0.25">
      <c r="M40" s="1">
        <v>8.16</v>
      </c>
    </row>
    <row r="41" spans="1:13" x14ac:dyDescent="0.25">
      <c r="M41" s="1">
        <v>9</v>
      </c>
    </row>
    <row r="42" spans="1:13" x14ac:dyDescent="0.25">
      <c r="M42" s="1">
        <v>17.25</v>
      </c>
    </row>
    <row r="43" spans="1:13" x14ac:dyDescent="0.25">
      <c r="M43" s="1" t="s">
        <v>11</v>
      </c>
    </row>
    <row r="44" spans="1:13" x14ac:dyDescent="0.25">
      <c r="M44" s="1">
        <v>7</v>
      </c>
    </row>
    <row r="45" spans="1:13" x14ac:dyDescent="0.25">
      <c r="M45" s="1">
        <v>3.75</v>
      </c>
    </row>
    <row r="46" spans="1:13" x14ac:dyDescent="0.25">
      <c r="M46" s="1">
        <v>7</v>
      </c>
    </row>
    <row r="47" spans="1:13" x14ac:dyDescent="0.25">
      <c r="M47" s="1">
        <v>2.75</v>
      </c>
    </row>
    <row r="48" spans="1:13" x14ac:dyDescent="0.25">
      <c r="M48" s="1">
        <v>2</v>
      </c>
    </row>
    <row r="49" spans="13:13" x14ac:dyDescent="0.25">
      <c r="M49" s="1">
        <v>6.58</v>
      </c>
    </row>
    <row r="50" spans="13:13" x14ac:dyDescent="0.25">
      <c r="M50" s="1">
        <v>3.58</v>
      </c>
    </row>
    <row r="51" spans="13:13" x14ac:dyDescent="0.25">
      <c r="M51" s="1">
        <v>4.75</v>
      </c>
    </row>
    <row r="52" spans="13:13" x14ac:dyDescent="0.25">
      <c r="M52" s="1">
        <v>3.83</v>
      </c>
    </row>
    <row r="53" spans="13:13" x14ac:dyDescent="0.25">
      <c r="M53" s="1">
        <v>5.83</v>
      </c>
    </row>
    <row r="54" spans="13:13" x14ac:dyDescent="0.25">
      <c r="M54" s="1">
        <v>5.83</v>
      </c>
    </row>
    <row r="55" spans="13:13" x14ac:dyDescent="0.25">
      <c r="M55" s="1">
        <v>6</v>
      </c>
    </row>
    <row r="56" spans="13:13" x14ac:dyDescent="0.25">
      <c r="M56" s="1">
        <v>6</v>
      </c>
    </row>
    <row r="57" spans="13:13" x14ac:dyDescent="0.25">
      <c r="M57" s="1">
        <v>6</v>
      </c>
    </row>
    <row r="58" spans="13:13" x14ac:dyDescent="0.25">
      <c r="M58" s="1">
        <v>6</v>
      </c>
    </row>
    <row r="59" spans="13:13" x14ac:dyDescent="0.25">
      <c r="M59" s="1">
        <v>5.33</v>
      </c>
    </row>
    <row r="60" spans="13:13" x14ac:dyDescent="0.25">
      <c r="M60" s="1">
        <v>1.66</v>
      </c>
    </row>
    <row r="61" spans="13:13" x14ac:dyDescent="0.25">
      <c r="M61" s="1">
        <v>4.33</v>
      </c>
    </row>
    <row r="62" spans="13:13" x14ac:dyDescent="0.25">
      <c r="M62" s="1">
        <v>4.33</v>
      </c>
    </row>
    <row r="63" spans="13:13" x14ac:dyDescent="0.25">
      <c r="M63" s="1">
        <v>2</v>
      </c>
    </row>
    <row r="64" spans="13:13" x14ac:dyDescent="0.25">
      <c r="M64" s="1">
        <v>4.33</v>
      </c>
    </row>
    <row r="65" spans="13:13" x14ac:dyDescent="0.25">
      <c r="M65" s="1">
        <v>10.25</v>
      </c>
    </row>
    <row r="66" spans="13:13" x14ac:dyDescent="0.25">
      <c r="M66" s="1">
        <v>5.25</v>
      </c>
    </row>
    <row r="67" spans="13:13" x14ac:dyDescent="0.25">
      <c r="M67" s="1">
        <v>5.25</v>
      </c>
    </row>
    <row r="68" spans="13:13" x14ac:dyDescent="0.25">
      <c r="M68" s="1">
        <v>5.25</v>
      </c>
    </row>
    <row r="69" spans="13:13" x14ac:dyDescent="0.25">
      <c r="M69" s="1">
        <v>5.25</v>
      </c>
    </row>
    <row r="70" spans="13:13" x14ac:dyDescent="0.25">
      <c r="M70" s="1">
        <v>5.25</v>
      </c>
    </row>
    <row r="71" spans="13:13" x14ac:dyDescent="0.25">
      <c r="M71" s="1">
        <v>6.66</v>
      </c>
    </row>
    <row r="72" spans="13:13" x14ac:dyDescent="0.25">
      <c r="M72" s="1">
        <v>4.25</v>
      </c>
    </row>
    <row r="73" spans="13:13" x14ac:dyDescent="0.25">
      <c r="M73" s="1">
        <v>3.25</v>
      </c>
    </row>
    <row r="74" spans="13:13" x14ac:dyDescent="0.25">
      <c r="M74" s="1">
        <v>3.25</v>
      </c>
    </row>
    <row r="75" spans="13:13" x14ac:dyDescent="0.25">
      <c r="M75" s="1">
        <v>6.16</v>
      </c>
    </row>
    <row r="76" spans="13:13" x14ac:dyDescent="0.25">
      <c r="M76" s="1">
        <v>6.16</v>
      </c>
    </row>
    <row r="77" spans="13:13" x14ac:dyDescent="0.25">
      <c r="M77" s="1">
        <v>6.16</v>
      </c>
    </row>
    <row r="78" spans="13:13" x14ac:dyDescent="0.25">
      <c r="M78" s="1">
        <v>6.16</v>
      </c>
    </row>
    <row r="79" spans="13:13" x14ac:dyDescent="0.25">
      <c r="M79" s="1">
        <v>4.33</v>
      </c>
    </row>
    <row r="80" spans="13:13" x14ac:dyDescent="0.25">
      <c r="M80" s="1">
        <v>4.33</v>
      </c>
    </row>
    <row r="81" spans="13:13" x14ac:dyDescent="0.25">
      <c r="M81" s="1">
        <v>4.33</v>
      </c>
    </row>
    <row r="82" spans="13:13" x14ac:dyDescent="0.25">
      <c r="M82" s="1">
        <v>4.33</v>
      </c>
    </row>
    <row r="83" spans="13:13" x14ac:dyDescent="0.25">
      <c r="M83" s="1">
        <v>18.16</v>
      </c>
    </row>
    <row r="84" spans="13:13" x14ac:dyDescent="0.25">
      <c r="M84" s="1">
        <v>6.66</v>
      </c>
    </row>
    <row r="85" spans="13:13" x14ac:dyDescent="0.25">
      <c r="M85" s="1">
        <v>3.5</v>
      </c>
    </row>
    <row r="86" spans="13:13" x14ac:dyDescent="0.25">
      <c r="M86" s="1">
        <v>8.5</v>
      </c>
    </row>
    <row r="87" spans="13:13" x14ac:dyDescent="0.25">
      <c r="M87" s="1">
        <v>8.25</v>
      </c>
    </row>
    <row r="88" spans="13:13" x14ac:dyDescent="0.25">
      <c r="M88" s="1">
        <v>6.5</v>
      </c>
    </row>
    <row r="89" spans="13:13" x14ac:dyDescent="0.25">
      <c r="M89" s="1">
        <v>6.5</v>
      </c>
    </row>
    <row r="90" spans="13:13" x14ac:dyDescent="0.25">
      <c r="M90" s="1">
        <v>6.5</v>
      </c>
    </row>
    <row r="91" spans="13:13" x14ac:dyDescent="0.25">
      <c r="M91" s="1">
        <v>2</v>
      </c>
    </row>
    <row r="92" spans="13:13" x14ac:dyDescent="0.25">
      <c r="M92" s="1">
        <v>2</v>
      </c>
    </row>
    <row r="93" spans="13:13" x14ac:dyDescent="0.25">
      <c r="M93" s="1">
        <v>2</v>
      </c>
    </row>
    <row r="94" spans="13:13" x14ac:dyDescent="0.25">
      <c r="M94" s="1">
        <v>25.5</v>
      </c>
    </row>
    <row r="95" spans="13:13" x14ac:dyDescent="0.25">
      <c r="M95" s="1">
        <v>27.5</v>
      </c>
    </row>
    <row r="96" spans="13:13" x14ac:dyDescent="0.25">
      <c r="M96" s="1">
        <v>3.5</v>
      </c>
    </row>
    <row r="97" spans="13:13" x14ac:dyDescent="0.25">
      <c r="M97" s="1">
        <v>15.5</v>
      </c>
    </row>
    <row r="98" spans="13:13" x14ac:dyDescent="0.25">
      <c r="M98" s="1">
        <f>SUM(M18:M97)</f>
        <v>551.16000000000008</v>
      </c>
    </row>
  </sheetData>
  <mergeCells count="6">
    <mergeCell ref="E12:F12"/>
    <mergeCell ref="A3:D3"/>
    <mergeCell ref="A18:D18"/>
    <mergeCell ref="A8:D8"/>
    <mergeCell ref="A1:D1"/>
    <mergeCell ref="A2:D2"/>
  </mergeCells>
  <printOptions horizontalCentered="1"/>
  <pageMargins left="0" right="0" top="0" bottom="0.75" header="0" footer="0.3"/>
  <pageSetup paperSize="9" scale="78" orientation="portrait" r:id="rId1"/>
  <rowBreaks count="1" manualBreakCount="1">
    <brk id="49" min="5" max="16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8"/>
  <sheetViews>
    <sheetView view="pageBreakPreview" topLeftCell="A409" zoomScale="60" zoomScaleNormal="90" workbookViewId="0">
      <selection activeCell="N2" sqref="N2"/>
    </sheetView>
  </sheetViews>
  <sheetFormatPr defaultRowHeight="15" x14ac:dyDescent="0.25"/>
  <cols>
    <col min="1" max="1" width="6.7109375" style="1" bestFit="1" customWidth="1"/>
    <col min="2" max="2" width="8.7109375" style="1" bestFit="1" customWidth="1"/>
    <col min="3" max="3" width="18" style="1" bestFit="1" customWidth="1"/>
    <col min="4" max="4" width="14" style="1" customWidth="1"/>
    <col min="5" max="5" width="13.85546875" style="1" customWidth="1"/>
    <col min="6" max="6" width="11" style="1" customWidth="1"/>
    <col min="7" max="7" width="12.85546875" style="1" customWidth="1"/>
    <col min="8" max="16384" width="9.140625" style="1"/>
  </cols>
  <sheetData>
    <row r="1" spans="1:12" ht="46.5" x14ac:dyDescent="0.7">
      <c r="A1" s="74" t="s">
        <v>85</v>
      </c>
      <c r="B1" s="74"/>
      <c r="C1" s="74"/>
      <c r="D1" s="74"/>
      <c r="E1" s="74"/>
      <c r="F1" s="74"/>
      <c r="G1" s="74"/>
    </row>
    <row r="2" spans="1:12" ht="21" x14ac:dyDescent="0.35">
      <c r="A2" s="95" t="s">
        <v>0</v>
      </c>
      <c r="B2" s="95"/>
      <c r="C2" s="95"/>
      <c r="D2" s="95"/>
      <c r="E2" s="95"/>
      <c r="F2" s="95"/>
      <c r="G2" s="95"/>
    </row>
    <row r="3" spans="1:12" ht="18.75" x14ac:dyDescent="0.3">
      <c r="A3" s="93" t="s">
        <v>15</v>
      </c>
      <c r="B3" s="93"/>
      <c r="C3" s="93"/>
      <c r="D3" s="93"/>
      <c r="E3" s="93"/>
      <c r="F3" s="93"/>
      <c r="G3" s="93"/>
    </row>
    <row r="4" spans="1:12" x14ac:dyDescent="0.25">
      <c r="C4" s="53"/>
      <c r="D4" s="53"/>
      <c r="E4" s="53"/>
      <c r="F4" s="53"/>
      <c r="G4" s="3" t="str">
        <f>'ground floor'!D6</f>
        <v>15-09-2021</v>
      </c>
    </row>
    <row r="5" spans="1:12" ht="23.25" x14ac:dyDescent="0.35">
      <c r="A5" s="104" t="s">
        <v>86</v>
      </c>
      <c r="B5" s="104"/>
      <c r="C5" s="104"/>
      <c r="D5" s="104"/>
      <c r="E5" s="104"/>
      <c r="F5" s="104"/>
      <c r="G5" s="104"/>
    </row>
    <row r="6" spans="1:12" x14ac:dyDescent="0.25">
      <c r="C6" s="53"/>
      <c r="D6" s="53"/>
      <c r="E6" s="53"/>
      <c r="F6" s="53"/>
      <c r="G6" s="54"/>
    </row>
    <row r="7" spans="1:12" x14ac:dyDescent="0.25">
      <c r="A7" s="55" t="s">
        <v>1</v>
      </c>
      <c r="B7" s="102" t="s">
        <v>2</v>
      </c>
      <c r="C7" s="105" t="s">
        <v>3</v>
      </c>
      <c r="D7" s="105"/>
      <c r="E7" s="105"/>
      <c r="F7" s="105"/>
      <c r="G7" s="105"/>
    </row>
    <row r="8" spans="1:12" x14ac:dyDescent="0.25">
      <c r="A8" s="55" t="s">
        <v>4</v>
      </c>
      <c r="B8" s="102"/>
      <c r="C8" s="56" t="s">
        <v>5</v>
      </c>
      <c r="D8" s="56" t="s">
        <v>6</v>
      </c>
      <c r="E8" s="56" t="s">
        <v>7</v>
      </c>
      <c r="F8" s="56" t="s">
        <v>8</v>
      </c>
      <c r="G8" s="57" t="s">
        <v>9</v>
      </c>
    </row>
    <row r="9" spans="1:12" x14ac:dyDescent="0.25">
      <c r="A9" s="55"/>
      <c r="B9" s="9" t="s">
        <v>16</v>
      </c>
      <c r="C9" s="100" t="s">
        <v>10</v>
      </c>
      <c r="D9" s="6">
        <v>40</v>
      </c>
      <c r="E9" s="6">
        <v>10</v>
      </c>
      <c r="F9" s="100">
        <v>1.66</v>
      </c>
      <c r="G9" s="101">
        <f>SUM(D9+E9+D10+E10)/6*F9/2</f>
        <v>11.758333333333333</v>
      </c>
    </row>
    <row r="10" spans="1:12" x14ac:dyDescent="0.25">
      <c r="A10" s="55"/>
      <c r="B10" s="69"/>
      <c r="C10" s="100"/>
      <c r="D10" s="6">
        <v>25.5</v>
      </c>
      <c r="E10" s="6">
        <v>9.5</v>
      </c>
      <c r="F10" s="100"/>
      <c r="G10" s="101"/>
    </row>
    <row r="11" spans="1:12" x14ac:dyDescent="0.25">
      <c r="A11" s="55"/>
      <c r="C11" s="6" t="s">
        <v>12</v>
      </c>
      <c r="D11" s="6">
        <v>25.5</v>
      </c>
      <c r="E11" s="6">
        <v>9.5</v>
      </c>
      <c r="F11" s="6">
        <v>5.5</v>
      </c>
      <c r="G11" s="58">
        <f>SUM(D11+E11)/6*F11</f>
        <v>32.083333333333329</v>
      </c>
    </row>
    <row r="12" spans="1:12" x14ac:dyDescent="0.25">
      <c r="A12" s="55"/>
      <c r="B12" s="9"/>
      <c r="C12" s="100" t="s">
        <v>10</v>
      </c>
      <c r="D12" s="6">
        <v>25.5</v>
      </c>
      <c r="E12" s="6">
        <v>9.5</v>
      </c>
      <c r="F12" s="100">
        <v>1.5</v>
      </c>
      <c r="G12" s="101">
        <f>SUM(D12+E12+D13+E13)/6*F12/2</f>
        <v>8.5</v>
      </c>
      <c r="K12" s="1">
        <v>28</v>
      </c>
      <c r="L12" s="1" t="s">
        <v>51</v>
      </c>
    </row>
    <row r="13" spans="1:12" x14ac:dyDescent="0.25">
      <c r="A13" s="55"/>
      <c r="B13" s="9"/>
      <c r="C13" s="100"/>
      <c r="D13" s="6">
        <v>23.5</v>
      </c>
      <c r="E13" s="6">
        <v>9.5</v>
      </c>
      <c r="F13" s="100"/>
      <c r="G13" s="101"/>
      <c r="K13" s="1">
        <v>9</v>
      </c>
      <c r="L13" s="1" t="s">
        <v>50</v>
      </c>
    </row>
    <row r="14" spans="1:12" x14ac:dyDescent="0.25">
      <c r="A14" s="55"/>
      <c r="B14" s="9"/>
      <c r="C14" s="6" t="s">
        <v>12</v>
      </c>
      <c r="D14" s="6">
        <v>23.5</v>
      </c>
      <c r="E14" s="6">
        <v>9.5</v>
      </c>
      <c r="F14" s="6">
        <v>10.5</v>
      </c>
      <c r="G14" s="59">
        <f>SUM(D14+E14)/6*F14</f>
        <v>57.75</v>
      </c>
      <c r="K14" s="1">
        <v>2</v>
      </c>
      <c r="L14" s="1" t="s">
        <v>53</v>
      </c>
    </row>
    <row r="15" spans="1:12" x14ac:dyDescent="0.25">
      <c r="A15" s="55"/>
      <c r="B15" s="9"/>
      <c r="C15" s="100" t="s">
        <v>10</v>
      </c>
      <c r="D15" s="6">
        <v>23.5</v>
      </c>
      <c r="E15" s="6">
        <v>9.5</v>
      </c>
      <c r="F15" s="100">
        <v>1.5</v>
      </c>
      <c r="G15" s="101">
        <f>SUM(D15+E15+D16+E16)/6*F15/2</f>
        <v>7.25</v>
      </c>
      <c r="K15" s="1">
        <v>1</v>
      </c>
      <c r="L15" s="1" t="s">
        <v>52</v>
      </c>
    </row>
    <row r="16" spans="1:12" x14ac:dyDescent="0.25">
      <c r="A16" s="55"/>
      <c r="B16" s="9"/>
      <c r="C16" s="100"/>
      <c r="D16" s="6">
        <v>17.5</v>
      </c>
      <c r="E16" s="6">
        <v>7.5</v>
      </c>
      <c r="F16" s="100"/>
      <c r="G16" s="101"/>
    </row>
    <row r="17" spans="1:7" x14ac:dyDescent="0.25">
      <c r="A17" s="55"/>
      <c r="B17" s="9"/>
      <c r="C17" s="6" t="s">
        <v>12</v>
      </c>
      <c r="D17" s="6">
        <v>17.5</v>
      </c>
      <c r="E17" s="6">
        <v>7.5</v>
      </c>
      <c r="F17" s="6">
        <v>13.5</v>
      </c>
      <c r="G17" s="59">
        <f>SUM(D17+E17)/6*F17</f>
        <v>56.250000000000007</v>
      </c>
    </row>
    <row r="18" spans="1:7" x14ac:dyDescent="0.25">
      <c r="A18" s="55"/>
      <c r="B18" s="9"/>
      <c r="C18" s="6" t="s">
        <v>13</v>
      </c>
      <c r="D18" s="6">
        <v>17.5</v>
      </c>
      <c r="E18" s="6">
        <v>7.5</v>
      </c>
      <c r="F18" s="6" t="s">
        <v>11</v>
      </c>
      <c r="G18" s="59">
        <f>SUM(D18*E18)/144</f>
        <v>0.91145833333333337</v>
      </c>
    </row>
    <row r="19" spans="1:7" x14ac:dyDescent="0.25">
      <c r="A19" s="55"/>
      <c r="B19" s="9"/>
      <c r="C19" s="6" t="s">
        <v>12</v>
      </c>
      <c r="D19" s="6">
        <v>17.5</v>
      </c>
      <c r="E19" s="6">
        <v>7.5</v>
      </c>
      <c r="F19" s="6">
        <v>3.5</v>
      </c>
      <c r="G19" s="59">
        <f>SUM(D19+E19)/6*F19</f>
        <v>14.583333333333334</v>
      </c>
    </row>
    <row r="20" spans="1:7" x14ac:dyDescent="0.25">
      <c r="A20" s="55"/>
      <c r="B20" s="9"/>
      <c r="C20" s="6" t="s">
        <v>13</v>
      </c>
      <c r="D20" s="6">
        <v>17.5</v>
      </c>
      <c r="E20" s="6">
        <v>7.5</v>
      </c>
      <c r="F20" s="6" t="s">
        <v>11</v>
      </c>
      <c r="G20" s="59">
        <f>SUM(D20*E20)/144</f>
        <v>0.91145833333333337</v>
      </c>
    </row>
    <row r="21" spans="1:7" x14ac:dyDescent="0.25">
      <c r="A21" s="55"/>
      <c r="B21" s="9"/>
      <c r="C21" s="6" t="s">
        <v>12</v>
      </c>
      <c r="D21" s="6">
        <v>17.5</v>
      </c>
      <c r="E21" s="6">
        <v>7.5</v>
      </c>
      <c r="F21" s="6">
        <v>3.5</v>
      </c>
      <c r="G21" s="59">
        <f>SUM(D21+E21)/6*F21</f>
        <v>14.583333333333334</v>
      </c>
    </row>
    <row r="22" spans="1:7" x14ac:dyDescent="0.25">
      <c r="A22" s="55"/>
      <c r="B22" s="9"/>
      <c r="C22" s="6" t="s">
        <v>13</v>
      </c>
      <c r="D22" s="6">
        <v>17.5</v>
      </c>
      <c r="E22" s="6">
        <v>7.5</v>
      </c>
      <c r="F22" s="6" t="s">
        <v>11</v>
      </c>
      <c r="G22" s="59">
        <f>SUM(D22*E22)/144</f>
        <v>0.91145833333333337</v>
      </c>
    </row>
    <row r="23" spans="1:7" x14ac:dyDescent="0.25">
      <c r="A23" s="102" t="s">
        <v>14</v>
      </c>
      <c r="B23" s="102"/>
      <c r="C23" s="102"/>
      <c r="D23" s="102"/>
      <c r="E23" s="102"/>
      <c r="F23" s="102"/>
      <c r="G23" s="60">
        <f>SUM(G9:G22)</f>
        <v>205.49270833333338</v>
      </c>
    </row>
    <row r="24" spans="1:7" x14ac:dyDescent="0.25">
      <c r="A24" s="69"/>
      <c r="B24" s="9" t="s">
        <v>17</v>
      </c>
      <c r="C24" s="100" t="s">
        <v>10</v>
      </c>
      <c r="D24" s="6">
        <v>40</v>
      </c>
      <c r="E24" s="6">
        <v>10</v>
      </c>
      <c r="F24" s="100">
        <v>2</v>
      </c>
      <c r="G24" s="101">
        <f>SUM(D24+E24+D25+E25)/6*F24/2</f>
        <v>14.166666666666666</v>
      </c>
    </row>
    <row r="25" spans="1:7" x14ac:dyDescent="0.25">
      <c r="A25" s="69"/>
      <c r="B25" s="69"/>
      <c r="C25" s="100"/>
      <c r="D25" s="6">
        <v>25.5</v>
      </c>
      <c r="E25" s="6">
        <v>9.5</v>
      </c>
      <c r="F25" s="100"/>
      <c r="G25" s="101"/>
    </row>
    <row r="26" spans="1:7" x14ac:dyDescent="0.25">
      <c r="A26" s="55"/>
      <c r="C26" s="6" t="s">
        <v>12</v>
      </c>
      <c r="D26" s="6">
        <v>25.5</v>
      </c>
      <c r="E26" s="6">
        <v>9.5</v>
      </c>
      <c r="F26" s="6">
        <v>6.33</v>
      </c>
      <c r="G26" s="58">
        <f>SUM(D26+E26)/6*F26</f>
        <v>36.924999999999997</v>
      </c>
    </row>
    <row r="27" spans="1:7" x14ac:dyDescent="0.25">
      <c r="A27" s="55"/>
      <c r="B27" s="9"/>
      <c r="C27" s="100" t="s">
        <v>10</v>
      </c>
      <c r="D27" s="6">
        <v>25.5</v>
      </c>
      <c r="E27" s="6">
        <v>9.5</v>
      </c>
      <c r="F27" s="100">
        <v>1.5</v>
      </c>
      <c r="G27" s="101">
        <f>SUM(D27+E27+D28+E28)/6*F27/2</f>
        <v>8.5</v>
      </c>
    </row>
    <row r="28" spans="1:7" x14ac:dyDescent="0.25">
      <c r="A28" s="55"/>
      <c r="B28" s="9"/>
      <c r="C28" s="100"/>
      <c r="D28" s="6">
        <v>23.5</v>
      </c>
      <c r="E28" s="6">
        <v>9.5</v>
      </c>
      <c r="F28" s="100"/>
      <c r="G28" s="101"/>
    </row>
    <row r="29" spans="1:7" x14ac:dyDescent="0.25">
      <c r="A29" s="55"/>
      <c r="B29" s="9"/>
      <c r="C29" s="6" t="s">
        <v>12</v>
      </c>
      <c r="D29" s="6">
        <v>23.5</v>
      </c>
      <c r="E29" s="6">
        <v>9.5</v>
      </c>
      <c r="F29" s="6">
        <v>10.5</v>
      </c>
      <c r="G29" s="59">
        <f>SUM(D29+E29)/6*F29</f>
        <v>57.75</v>
      </c>
    </row>
    <row r="30" spans="1:7" x14ac:dyDescent="0.25">
      <c r="A30" s="55"/>
      <c r="B30" s="9"/>
      <c r="C30" s="100" t="s">
        <v>10</v>
      </c>
      <c r="D30" s="6">
        <v>23.5</v>
      </c>
      <c r="E30" s="6">
        <v>9.5</v>
      </c>
      <c r="F30" s="100">
        <v>1.5</v>
      </c>
      <c r="G30" s="101">
        <f>SUM(D30+E30+D31+E31)/6*F30/2</f>
        <v>7.75</v>
      </c>
    </row>
    <row r="31" spans="1:7" x14ac:dyDescent="0.25">
      <c r="A31" s="55"/>
      <c r="B31" s="9"/>
      <c r="C31" s="100"/>
      <c r="D31" s="6">
        <v>19.5</v>
      </c>
      <c r="E31" s="6">
        <v>9.5</v>
      </c>
      <c r="F31" s="100"/>
      <c r="G31" s="101"/>
    </row>
    <row r="32" spans="1:7" x14ac:dyDescent="0.25">
      <c r="A32" s="55"/>
      <c r="B32" s="9"/>
      <c r="C32" s="6" t="s">
        <v>12</v>
      </c>
      <c r="D32" s="6">
        <v>19.5</v>
      </c>
      <c r="E32" s="6">
        <v>9.5</v>
      </c>
      <c r="F32" s="6">
        <v>10.5</v>
      </c>
      <c r="G32" s="59">
        <f>SUM(D32+E32)/6*F32</f>
        <v>50.75</v>
      </c>
    </row>
    <row r="33" spans="1:7" x14ac:dyDescent="0.25">
      <c r="A33" s="55"/>
      <c r="B33" s="9"/>
      <c r="C33" s="100" t="s">
        <v>10</v>
      </c>
      <c r="D33" s="6">
        <v>19.5</v>
      </c>
      <c r="E33" s="6">
        <v>9.5</v>
      </c>
      <c r="F33" s="100">
        <v>1.5</v>
      </c>
      <c r="G33" s="101">
        <f>SUM(D33+E33+D34+E34)/6*F33/2</f>
        <v>6.75</v>
      </c>
    </row>
    <row r="34" spans="1:7" x14ac:dyDescent="0.25">
      <c r="A34" s="55"/>
      <c r="B34" s="9"/>
      <c r="C34" s="100"/>
      <c r="D34" s="6">
        <v>17.5</v>
      </c>
      <c r="E34" s="6">
        <v>7.5</v>
      </c>
      <c r="F34" s="100"/>
      <c r="G34" s="101"/>
    </row>
    <row r="35" spans="1:7" x14ac:dyDescent="0.25">
      <c r="A35" s="55"/>
      <c r="B35" s="9"/>
      <c r="C35" s="6" t="s">
        <v>12</v>
      </c>
      <c r="D35" s="6">
        <v>17.5</v>
      </c>
      <c r="E35" s="6">
        <v>7.5</v>
      </c>
      <c r="F35" s="6">
        <v>7.5</v>
      </c>
      <c r="G35" s="59">
        <f>SUM(D35+E35)/6*F35</f>
        <v>31.250000000000004</v>
      </c>
    </row>
    <row r="36" spans="1:7" x14ac:dyDescent="0.25">
      <c r="A36" s="55"/>
      <c r="B36" s="9"/>
      <c r="C36" s="6" t="s">
        <v>13</v>
      </c>
      <c r="D36" s="6">
        <v>17.5</v>
      </c>
      <c r="E36" s="6">
        <v>7.5</v>
      </c>
      <c r="F36" s="6" t="s">
        <v>11</v>
      </c>
      <c r="G36" s="59">
        <f>SUM(D36*E36)/144</f>
        <v>0.91145833333333337</v>
      </c>
    </row>
    <row r="37" spans="1:7" x14ac:dyDescent="0.25">
      <c r="A37" s="102" t="s">
        <v>14</v>
      </c>
      <c r="B37" s="102"/>
      <c r="C37" s="102"/>
      <c r="D37" s="102"/>
      <c r="E37" s="102"/>
      <c r="F37" s="102"/>
      <c r="G37" s="60">
        <f>SUM(G24:G36)</f>
        <v>214.75312500000001</v>
      </c>
    </row>
    <row r="38" spans="1:7" x14ac:dyDescent="0.25">
      <c r="A38" s="69"/>
      <c r="B38" s="9" t="s">
        <v>18</v>
      </c>
      <c r="C38" s="100" t="s">
        <v>10</v>
      </c>
      <c r="D38" s="6">
        <v>40</v>
      </c>
      <c r="E38" s="6">
        <v>10</v>
      </c>
      <c r="F38" s="100">
        <v>1.66</v>
      </c>
      <c r="G38" s="101">
        <f>SUM(D38+E38+D39+E39)/6*F38/2</f>
        <v>11.758333333333333</v>
      </c>
    </row>
    <row r="39" spans="1:7" x14ac:dyDescent="0.25">
      <c r="A39" s="69"/>
      <c r="B39" s="69"/>
      <c r="C39" s="100"/>
      <c r="D39" s="6">
        <v>25.5</v>
      </c>
      <c r="E39" s="6">
        <v>9.5</v>
      </c>
      <c r="F39" s="100"/>
      <c r="G39" s="101"/>
    </row>
    <row r="40" spans="1:7" x14ac:dyDescent="0.25">
      <c r="A40" s="55"/>
      <c r="C40" s="6" t="s">
        <v>12</v>
      </c>
      <c r="D40" s="6">
        <v>25.5</v>
      </c>
      <c r="E40" s="6">
        <v>9.5</v>
      </c>
      <c r="F40" s="6">
        <v>6.5</v>
      </c>
      <c r="G40" s="58">
        <f>SUM(D40+E40)/6*F40</f>
        <v>37.916666666666664</v>
      </c>
    </row>
    <row r="41" spans="1:7" x14ac:dyDescent="0.25">
      <c r="A41" s="55"/>
      <c r="B41" s="9"/>
      <c r="C41" s="100" t="s">
        <v>10</v>
      </c>
      <c r="D41" s="6">
        <v>25.5</v>
      </c>
      <c r="E41" s="6">
        <v>9.5</v>
      </c>
      <c r="F41" s="100">
        <v>1.5</v>
      </c>
      <c r="G41" s="101">
        <f>SUM(D41+E41+D42+E42)/6*F41/2</f>
        <v>8.5</v>
      </c>
    </row>
    <row r="42" spans="1:7" x14ac:dyDescent="0.25">
      <c r="A42" s="55"/>
      <c r="B42" s="9"/>
      <c r="C42" s="100"/>
      <c r="D42" s="6">
        <v>23.5</v>
      </c>
      <c r="E42" s="6">
        <v>9.5</v>
      </c>
      <c r="F42" s="100"/>
      <c r="G42" s="101"/>
    </row>
    <row r="43" spans="1:7" x14ac:dyDescent="0.25">
      <c r="A43" s="55"/>
      <c r="B43" s="9"/>
      <c r="C43" s="6" t="s">
        <v>12</v>
      </c>
      <c r="D43" s="6">
        <v>23.5</v>
      </c>
      <c r="E43" s="6">
        <v>9.5</v>
      </c>
      <c r="F43" s="6">
        <v>10.5</v>
      </c>
      <c r="G43" s="59">
        <f>SUM(D43+E43)/6*F43</f>
        <v>57.75</v>
      </c>
    </row>
    <row r="44" spans="1:7" x14ac:dyDescent="0.25">
      <c r="A44" s="55"/>
      <c r="B44" s="9"/>
      <c r="C44" s="100" t="s">
        <v>10</v>
      </c>
      <c r="D44" s="6">
        <v>23.5</v>
      </c>
      <c r="E44" s="6">
        <v>9.5</v>
      </c>
      <c r="F44" s="100">
        <v>1.5</v>
      </c>
      <c r="G44" s="101">
        <f>SUM(D44+E44+D45+E45)/6*F44/2</f>
        <v>7.75</v>
      </c>
    </row>
    <row r="45" spans="1:7" x14ac:dyDescent="0.25">
      <c r="A45" s="55"/>
      <c r="B45" s="9"/>
      <c r="C45" s="100"/>
      <c r="D45" s="6">
        <v>19.5</v>
      </c>
      <c r="E45" s="6">
        <v>9.5</v>
      </c>
      <c r="F45" s="100"/>
      <c r="G45" s="101"/>
    </row>
    <row r="46" spans="1:7" x14ac:dyDescent="0.25">
      <c r="A46" s="55"/>
      <c r="B46" s="9"/>
      <c r="C46" s="6" t="s">
        <v>12</v>
      </c>
      <c r="D46" s="6">
        <v>19.5</v>
      </c>
      <c r="E46" s="6">
        <v>9.5</v>
      </c>
      <c r="F46" s="6">
        <v>10.5</v>
      </c>
      <c r="G46" s="59">
        <f>SUM(D46+E46)/6*F46</f>
        <v>50.75</v>
      </c>
    </row>
    <row r="47" spans="1:7" x14ac:dyDescent="0.25">
      <c r="A47" s="55"/>
      <c r="B47" s="9"/>
      <c r="C47" s="100" t="s">
        <v>10</v>
      </c>
      <c r="D47" s="6">
        <v>19.5</v>
      </c>
      <c r="E47" s="6">
        <v>9.5</v>
      </c>
      <c r="F47" s="100">
        <v>1.5</v>
      </c>
      <c r="G47" s="101">
        <f>SUM(D47+E47+D48+E48)/6*F47/2</f>
        <v>6.75</v>
      </c>
    </row>
    <row r="48" spans="1:7" x14ac:dyDescent="0.25">
      <c r="A48" s="55"/>
      <c r="B48" s="9"/>
      <c r="C48" s="100"/>
      <c r="D48" s="6">
        <v>17.5</v>
      </c>
      <c r="E48" s="6">
        <v>7.5</v>
      </c>
      <c r="F48" s="100"/>
      <c r="G48" s="101"/>
    </row>
    <row r="49" spans="1:7" x14ac:dyDescent="0.25">
      <c r="A49" s="55"/>
      <c r="B49" s="9"/>
      <c r="C49" s="6" t="s">
        <v>12</v>
      </c>
      <c r="D49" s="6">
        <v>17.5</v>
      </c>
      <c r="E49" s="6">
        <v>7.5</v>
      </c>
      <c r="F49" s="6">
        <v>13.5</v>
      </c>
      <c r="G49" s="59">
        <f>SUM(D49+E49)/6*F49</f>
        <v>56.250000000000007</v>
      </c>
    </row>
    <row r="50" spans="1:7" x14ac:dyDescent="0.25">
      <c r="A50" s="55"/>
      <c r="B50" s="9"/>
      <c r="C50" s="6" t="s">
        <v>13</v>
      </c>
      <c r="D50" s="6">
        <v>17.5</v>
      </c>
      <c r="E50" s="6">
        <v>7.5</v>
      </c>
      <c r="F50" s="6" t="s">
        <v>11</v>
      </c>
      <c r="G50" s="59">
        <f>SUM(D50*E50)/144</f>
        <v>0.91145833333333337</v>
      </c>
    </row>
    <row r="51" spans="1:7" x14ac:dyDescent="0.25">
      <c r="A51" s="102" t="s">
        <v>14</v>
      </c>
      <c r="B51" s="102"/>
      <c r="C51" s="102"/>
      <c r="D51" s="102"/>
      <c r="E51" s="102"/>
      <c r="F51" s="102"/>
      <c r="G51" s="60">
        <f>SUM(G38:G50)</f>
        <v>238.33645833333335</v>
      </c>
    </row>
    <row r="52" spans="1:7" x14ac:dyDescent="0.25">
      <c r="A52" s="9"/>
      <c r="B52" s="9" t="s">
        <v>19</v>
      </c>
      <c r="C52" s="100" t="s">
        <v>10</v>
      </c>
      <c r="D52" s="6">
        <v>40</v>
      </c>
      <c r="E52" s="6">
        <v>10</v>
      </c>
      <c r="F52" s="100">
        <v>1.5</v>
      </c>
      <c r="G52" s="101">
        <f>SUM(D52+E52+D53+E53)/6*F52/2</f>
        <v>10.375</v>
      </c>
    </row>
    <row r="53" spans="1:7" x14ac:dyDescent="0.25">
      <c r="A53" s="9"/>
      <c r="B53" s="9"/>
      <c r="C53" s="100"/>
      <c r="D53" s="6">
        <v>23.5</v>
      </c>
      <c r="E53" s="6">
        <v>9.5</v>
      </c>
      <c r="F53" s="100"/>
      <c r="G53" s="101"/>
    </row>
    <row r="54" spans="1:7" x14ac:dyDescent="0.25">
      <c r="A54" s="55"/>
      <c r="C54" s="6" t="s">
        <v>12</v>
      </c>
      <c r="D54" s="6">
        <v>23.5</v>
      </c>
      <c r="E54" s="6">
        <v>9.5</v>
      </c>
      <c r="F54" s="6">
        <v>3</v>
      </c>
      <c r="G54" s="59">
        <f>SUM(D54+E54)/6*F54</f>
        <v>16.5</v>
      </c>
    </row>
    <row r="55" spans="1:7" x14ac:dyDescent="0.25">
      <c r="A55" s="55"/>
      <c r="B55" s="9"/>
      <c r="C55" s="100" t="s">
        <v>10</v>
      </c>
      <c r="D55" s="6">
        <v>23.5</v>
      </c>
      <c r="E55" s="6">
        <v>9.5</v>
      </c>
      <c r="F55" s="100">
        <v>1.5</v>
      </c>
      <c r="G55" s="101">
        <f>SUM(D55+E55+D56+E56)/6*F55/2</f>
        <v>7.75</v>
      </c>
    </row>
    <row r="56" spans="1:7" x14ac:dyDescent="0.25">
      <c r="A56" s="55"/>
      <c r="B56" s="9"/>
      <c r="C56" s="100"/>
      <c r="D56" s="6">
        <v>19.5</v>
      </c>
      <c r="E56" s="6">
        <v>9.5</v>
      </c>
      <c r="F56" s="100"/>
      <c r="G56" s="101"/>
    </row>
    <row r="57" spans="1:7" x14ac:dyDescent="0.25">
      <c r="A57" s="55"/>
      <c r="B57" s="9"/>
      <c r="C57" s="6" t="s">
        <v>12</v>
      </c>
      <c r="D57" s="6">
        <v>19.5</v>
      </c>
      <c r="E57" s="6">
        <v>9.5</v>
      </c>
      <c r="F57" s="6">
        <v>7</v>
      </c>
      <c r="G57" s="59">
        <f>SUM(D57+E57)/6*F57</f>
        <v>33.833333333333329</v>
      </c>
    </row>
    <row r="58" spans="1:7" x14ac:dyDescent="0.25">
      <c r="A58" s="55"/>
      <c r="B58" s="9"/>
      <c r="C58" s="100" t="s">
        <v>10</v>
      </c>
      <c r="D58" s="6">
        <v>19.5</v>
      </c>
      <c r="E58" s="6">
        <v>9.5</v>
      </c>
      <c r="F58" s="100">
        <v>1.5</v>
      </c>
      <c r="G58" s="101">
        <f>SUM(D58+E58+D59+E59)/6*F58/2</f>
        <v>6.75</v>
      </c>
    </row>
    <row r="59" spans="1:7" x14ac:dyDescent="0.25">
      <c r="A59" s="55"/>
      <c r="B59" s="9"/>
      <c r="C59" s="100"/>
      <c r="D59" s="6">
        <v>17.5</v>
      </c>
      <c r="E59" s="6">
        <v>7.5</v>
      </c>
      <c r="F59" s="100"/>
      <c r="G59" s="101"/>
    </row>
    <row r="60" spans="1:7" x14ac:dyDescent="0.25">
      <c r="A60" s="55"/>
      <c r="B60" s="9"/>
      <c r="C60" s="6" t="s">
        <v>12</v>
      </c>
      <c r="D60" s="6">
        <v>17.5</v>
      </c>
      <c r="E60" s="6">
        <v>7.5</v>
      </c>
      <c r="F60" s="6">
        <v>10</v>
      </c>
      <c r="G60" s="59">
        <f>SUM(D60+E60)/6*F60</f>
        <v>41.666666666666671</v>
      </c>
    </row>
    <row r="61" spans="1:7" x14ac:dyDescent="0.25">
      <c r="A61" s="55"/>
      <c r="B61" s="9"/>
      <c r="C61" s="6" t="s">
        <v>13</v>
      </c>
      <c r="D61" s="6">
        <v>17.5</v>
      </c>
      <c r="E61" s="6">
        <v>7.5</v>
      </c>
      <c r="F61" s="6" t="s">
        <v>11</v>
      </c>
      <c r="G61" s="59">
        <f>SUM(D61*E61)/144</f>
        <v>0.91145833333333337</v>
      </c>
    </row>
    <row r="62" spans="1:7" x14ac:dyDescent="0.25">
      <c r="A62" s="55"/>
      <c r="B62" s="9"/>
      <c r="C62" s="6" t="s">
        <v>12</v>
      </c>
      <c r="D62" s="6">
        <v>17.5</v>
      </c>
      <c r="E62" s="6">
        <v>7.5</v>
      </c>
      <c r="F62" s="6">
        <v>20</v>
      </c>
      <c r="G62" s="59">
        <f>SUM(D62+E62)/6*F62</f>
        <v>83.333333333333343</v>
      </c>
    </row>
    <row r="63" spans="1:7" x14ac:dyDescent="0.25">
      <c r="A63" s="55"/>
      <c r="B63" s="9"/>
      <c r="C63" s="6" t="s">
        <v>13</v>
      </c>
      <c r="D63" s="6">
        <v>17.5</v>
      </c>
      <c r="E63" s="6">
        <v>7.5</v>
      </c>
      <c r="F63" s="6" t="s">
        <v>11</v>
      </c>
      <c r="G63" s="59">
        <f>SUM(D63*E63)/144</f>
        <v>0.91145833333333337</v>
      </c>
    </row>
    <row r="64" spans="1:7" x14ac:dyDescent="0.25">
      <c r="A64" s="102" t="s">
        <v>14</v>
      </c>
      <c r="B64" s="102"/>
      <c r="C64" s="102"/>
      <c r="D64" s="102"/>
      <c r="E64" s="102"/>
      <c r="F64" s="102"/>
      <c r="G64" s="60">
        <f>SUM(G52:G63)</f>
        <v>202.03125000000003</v>
      </c>
    </row>
    <row r="65" spans="1:7" x14ac:dyDescent="0.25">
      <c r="A65" s="69"/>
      <c r="B65" s="9" t="s">
        <v>20</v>
      </c>
      <c r="C65" s="100" t="s">
        <v>10</v>
      </c>
      <c r="D65" s="6">
        <v>40</v>
      </c>
      <c r="E65" s="6">
        <v>10</v>
      </c>
      <c r="F65" s="100">
        <v>1.83</v>
      </c>
      <c r="G65" s="101">
        <f>SUM(D65+E65+D66+E66)/6*F65/2</f>
        <v>12.9625</v>
      </c>
    </row>
    <row r="66" spans="1:7" x14ac:dyDescent="0.25">
      <c r="A66" s="69"/>
      <c r="B66" s="69"/>
      <c r="C66" s="100"/>
      <c r="D66" s="6">
        <v>25.5</v>
      </c>
      <c r="E66" s="6">
        <v>9.5</v>
      </c>
      <c r="F66" s="100"/>
      <c r="G66" s="101"/>
    </row>
    <row r="67" spans="1:7" x14ac:dyDescent="0.25">
      <c r="A67" s="55"/>
      <c r="C67" s="6" t="s">
        <v>12</v>
      </c>
      <c r="D67" s="6">
        <v>25.5</v>
      </c>
      <c r="E67" s="6">
        <v>9.5</v>
      </c>
      <c r="F67" s="6">
        <v>4</v>
      </c>
      <c r="G67" s="58">
        <f>SUM(D67+E67)/6*F67</f>
        <v>23.333333333333332</v>
      </c>
    </row>
    <row r="68" spans="1:7" x14ac:dyDescent="0.25">
      <c r="A68" s="55"/>
      <c r="B68" s="9"/>
      <c r="C68" s="100" t="s">
        <v>10</v>
      </c>
      <c r="D68" s="6">
        <v>25.5</v>
      </c>
      <c r="E68" s="6">
        <v>9.5</v>
      </c>
      <c r="F68" s="100">
        <v>1.5</v>
      </c>
      <c r="G68" s="101">
        <f>SUM(D68+E68+D69+E69)/6*F68/2</f>
        <v>8.5</v>
      </c>
    </row>
    <row r="69" spans="1:7" x14ac:dyDescent="0.25">
      <c r="A69" s="55"/>
      <c r="B69" s="9"/>
      <c r="C69" s="100"/>
      <c r="D69" s="6">
        <v>23.5</v>
      </c>
      <c r="E69" s="6">
        <v>9.5</v>
      </c>
      <c r="F69" s="100"/>
      <c r="G69" s="101"/>
    </row>
    <row r="70" spans="1:7" x14ac:dyDescent="0.25">
      <c r="A70" s="55"/>
      <c r="B70" s="9"/>
      <c r="C70" s="6" t="s">
        <v>12</v>
      </c>
      <c r="D70" s="6">
        <v>23.5</v>
      </c>
      <c r="E70" s="6">
        <v>9.5</v>
      </c>
      <c r="F70" s="6">
        <v>10.5</v>
      </c>
      <c r="G70" s="59">
        <f>SUM(D70+E70)/6*F70</f>
        <v>57.75</v>
      </c>
    </row>
    <row r="71" spans="1:7" x14ac:dyDescent="0.25">
      <c r="A71" s="55"/>
      <c r="B71" s="9"/>
      <c r="C71" s="100" t="s">
        <v>10</v>
      </c>
      <c r="D71" s="6">
        <v>23.5</v>
      </c>
      <c r="E71" s="6">
        <v>9.5</v>
      </c>
      <c r="F71" s="100">
        <v>1</v>
      </c>
      <c r="G71" s="101">
        <f>SUM(D71+E71+D72+E72)/6*F71/2</f>
        <v>5.166666666666667</v>
      </c>
    </row>
    <row r="72" spans="1:7" x14ac:dyDescent="0.25">
      <c r="A72" s="55"/>
      <c r="B72" s="9"/>
      <c r="C72" s="100"/>
      <c r="D72" s="6">
        <v>19.5</v>
      </c>
      <c r="E72" s="6">
        <v>9.5</v>
      </c>
      <c r="F72" s="100"/>
      <c r="G72" s="101"/>
    </row>
    <row r="73" spans="1:7" x14ac:dyDescent="0.25">
      <c r="A73" s="55"/>
      <c r="B73" s="9"/>
      <c r="C73" s="6" t="s">
        <v>12</v>
      </c>
      <c r="D73" s="6">
        <v>19.5</v>
      </c>
      <c r="E73" s="6">
        <v>9.5</v>
      </c>
      <c r="F73" s="6">
        <v>11</v>
      </c>
      <c r="G73" s="59">
        <f>SUM(D73+E73)/6*F73</f>
        <v>53.166666666666664</v>
      </c>
    </row>
    <row r="74" spans="1:7" x14ac:dyDescent="0.25">
      <c r="A74" s="55"/>
      <c r="B74" s="9"/>
      <c r="C74" s="100" t="s">
        <v>10</v>
      </c>
      <c r="D74" s="6">
        <v>19.5</v>
      </c>
      <c r="E74" s="6">
        <v>9.5</v>
      </c>
      <c r="F74" s="100">
        <v>1</v>
      </c>
      <c r="G74" s="101">
        <f>SUM(D74+E74+D75+E75)/6*F74/2</f>
        <v>4.5</v>
      </c>
    </row>
    <row r="75" spans="1:7" x14ac:dyDescent="0.25">
      <c r="A75" s="55"/>
      <c r="B75" s="9"/>
      <c r="C75" s="100"/>
      <c r="D75" s="6">
        <v>17.5</v>
      </c>
      <c r="E75" s="6">
        <v>7.5</v>
      </c>
      <c r="F75" s="100"/>
      <c r="G75" s="101"/>
    </row>
    <row r="76" spans="1:7" x14ac:dyDescent="0.25">
      <c r="A76" s="55"/>
      <c r="B76" s="9"/>
      <c r="C76" s="6" t="s">
        <v>12</v>
      </c>
      <c r="D76" s="6">
        <v>17.5</v>
      </c>
      <c r="E76" s="6">
        <v>7.5</v>
      </c>
      <c r="F76" s="6">
        <v>10.5</v>
      </c>
      <c r="G76" s="59">
        <f>SUM(D76+E76)/6*F76</f>
        <v>43.75</v>
      </c>
    </row>
    <row r="77" spans="1:7" x14ac:dyDescent="0.25">
      <c r="A77" s="55"/>
      <c r="B77" s="9"/>
      <c r="C77" s="6" t="s">
        <v>13</v>
      </c>
      <c r="D77" s="6">
        <v>17.5</v>
      </c>
      <c r="E77" s="6">
        <v>7.5</v>
      </c>
      <c r="F77" s="6" t="s">
        <v>11</v>
      </c>
      <c r="G77" s="59">
        <f>SUM(D77*E77)/144</f>
        <v>0.91145833333333337</v>
      </c>
    </row>
    <row r="78" spans="1:7" x14ac:dyDescent="0.25">
      <c r="A78" s="102" t="s">
        <v>14</v>
      </c>
      <c r="B78" s="102"/>
      <c r="C78" s="102"/>
      <c r="D78" s="102"/>
      <c r="E78" s="102"/>
      <c r="F78" s="102"/>
      <c r="G78" s="60">
        <f>SUM(G65:G77)</f>
        <v>210.04062500000001</v>
      </c>
    </row>
    <row r="79" spans="1:7" x14ac:dyDescent="0.25">
      <c r="A79" s="9"/>
      <c r="B79" s="9" t="s">
        <v>21</v>
      </c>
      <c r="C79" s="100" t="s">
        <v>10</v>
      </c>
      <c r="D79" s="6">
        <v>40</v>
      </c>
      <c r="E79" s="6">
        <v>10</v>
      </c>
      <c r="F79" s="100">
        <v>1.5</v>
      </c>
      <c r="G79" s="101">
        <f>SUM(D79+E79+D80+E80)/6*F79/2</f>
        <v>10.625</v>
      </c>
    </row>
    <row r="80" spans="1:7" x14ac:dyDescent="0.25">
      <c r="A80" s="9"/>
      <c r="B80" s="9"/>
      <c r="C80" s="100"/>
      <c r="D80" s="6">
        <v>25.5</v>
      </c>
      <c r="E80" s="6">
        <v>9.5</v>
      </c>
      <c r="F80" s="100"/>
      <c r="G80" s="101"/>
    </row>
    <row r="81" spans="1:7" x14ac:dyDescent="0.25">
      <c r="A81" s="55"/>
      <c r="C81" s="6" t="s">
        <v>12</v>
      </c>
      <c r="D81" s="6">
        <v>25.5</v>
      </c>
      <c r="E81" s="6">
        <v>9.5</v>
      </c>
      <c r="F81" s="6">
        <v>2</v>
      </c>
      <c r="G81" s="58">
        <f>SUM(D81+E81)/6*F81</f>
        <v>11.666666666666666</v>
      </c>
    </row>
    <row r="82" spans="1:7" x14ac:dyDescent="0.25">
      <c r="A82" s="55"/>
      <c r="B82" s="9"/>
      <c r="C82" s="100" t="s">
        <v>10</v>
      </c>
      <c r="D82" s="6">
        <v>25.5</v>
      </c>
      <c r="E82" s="6">
        <v>9.5</v>
      </c>
      <c r="F82" s="100">
        <v>1.5</v>
      </c>
      <c r="G82" s="101">
        <f>SUM(D82+E82+D83+E83)/6*F82/2</f>
        <v>8.5</v>
      </c>
    </row>
    <row r="83" spans="1:7" x14ac:dyDescent="0.25">
      <c r="A83" s="55"/>
      <c r="B83" s="9"/>
      <c r="C83" s="100"/>
      <c r="D83" s="6">
        <v>23.5</v>
      </c>
      <c r="E83" s="6">
        <v>9.5</v>
      </c>
      <c r="F83" s="100"/>
      <c r="G83" s="101"/>
    </row>
    <row r="84" spans="1:7" x14ac:dyDescent="0.25">
      <c r="A84" s="55"/>
      <c r="B84" s="9"/>
      <c r="C84" s="6" t="s">
        <v>12</v>
      </c>
      <c r="D84" s="6">
        <v>23.5</v>
      </c>
      <c r="E84" s="6">
        <v>9.5</v>
      </c>
      <c r="F84" s="6">
        <v>10.5</v>
      </c>
      <c r="G84" s="59">
        <f>SUM(D84+E84)/6*F84</f>
        <v>57.75</v>
      </c>
    </row>
    <row r="85" spans="1:7" x14ac:dyDescent="0.25">
      <c r="A85" s="55"/>
      <c r="B85" s="9"/>
      <c r="C85" s="100" t="s">
        <v>10</v>
      </c>
      <c r="D85" s="6">
        <v>23.5</v>
      </c>
      <c r="E85" s="6">
        <v>9.5</v>
      </c>
      <c r="F85" s="100">
        <v>1</v>
      </c>
      <c r="G85" s="101">
        <f>SUM(D85+E85+D86+E86)/6*F85/2</f>
        <v>5.166666666666667</v>
      </c>
    </row>
    <row r="86" spans="1:7" x14ac:dyDescent="0.25">
      <c r="A86" s="55"/>
      <c r="B86" s="9"/>
      <c r="C86" s="100"/>
      <c r="D86" s="6">
        <v>19.5</v>
      </c>
      <c r="E86" s="6">
        <v>9.5</v>
      </c>
      <c r="F86" s="100"/>
      <c r="G86" s="101"/>
    </row>
    <row r="87" spans="1:7" x14ac:dyDescent="0.25">
      <c r="A87" s="55"/>
      <c r="B87" s="9"/>
      <c r="C87" s="6" t="s">
        <v>12</v>
      </c>
      <c r="D87" s="6">
        <v>19.5</v>
      </c>
      <c r="E87" s="6">
        <v>9.5</v>
      </c>
      <c r="F87" s="6">
        <v>11</v>
      </c>
      <c r="G87" s="59">
        <f>SUM(D87+E87)/6*F87</f>
        <v>53.166666666666664</v>
      </c>
    </row>
    <row r="88" spans="1:7" x14ac:dyDescent="0.25">
      <c r="A88" s="55"/>
      <c r="B88" s="9"/>
      <c r="C88" s="100" t="s">
        <v>10</v>
      </c>
      <c r="D88" s="6">
        <v>19.5</v>
      </c>
      <c r="E88" s="6">
        <v>9.5</v>
      </c>
      <c r="F88" s="100">
        <v>1</v>
      </c>
      <c r="G88" s="101">
        <f>SUM(D88+E88+D89+E89)/6*F88/2</f>
        <v>4.5</v>
      </c>
    </row>
    <row r="89" spans="1:7" x14ac:dyDescent="0.25">
      <c r="A89" s="55"/>
      <c r="B89" s="9"/>
      <c r="C89" s="100"/>
      <c r="D89" s="6">
        <v>17.5</v>
      </c>
      <c r="E89" s="6">
        <v>7.5</v>
      </c>
      <c r="F89" s="100"/>
      <c r="G89" s="101"/>
    </row>
    <row r="90" spans="1:7" x14ac:dyDescent="0.25">
      <c r="A90" s="55"/>
      <c r="B90" s="9"/>
      <c r="C90" s="6" t="s">
        <v>12</v>
      </c>
      <c r="D90" s="6">
        <v>17.5</v>
      </c>
      <c r="E90" s="6">
        <v>7.5</v>
      </c>
      <c r="F90" s="6">
        <v>10.5</v>
      </c>
      <c r="G90" s="59">
        <f>SUM(D90+E90)/6*F90</f>
        <v>43.75</v>
      </c>
    </row>
    <row r="91" spans="1:7" x14ac:dyDescent="0.25">
      <c r="A91" s="55"/>
      <c r="B91" s="9"/>
      <c r="C91" s="6" t="s">
        <v>13</v>
      </c>
      <c r="D91" s="6">
        <v>17.5</v>
      </c>
      <c r="E91" s="6">
        <v>7.5</v>
      </c>
      <c r="F91" s="6" t="s">
        <v>11</v>
      </c>
      <c r="G91" s="59">
        <f>SUM(D91*E91)/144</f>
        <v>0.91145833333333337</v>
      </c>
    </row>
    <row r="92" spans="1:7" x14ac:dyDescent="0.25">
      <c r="A92" s="55"/>
      <c r="B92" s="9"/>
      <c r="C92" s="6" t="s">
        <v>12</v>
      </c>
      <c r="D92" s="6">
        <v>17.5</v>
      </c>
      <c r="E92" s="6">
        <v>7.5</v>
      </c>
      <c r="F92" s="6">
        <v>2.58</v>
      </c>
      <c r="G92" s="59">
        <f>SUM(D92+E92)/6*F92</f>
        <v>10.750000000000002</v>
      </c>
    </row>
    <row r="93" spans="1:7" x14ac:dyDescent="0.25">
      <c r="A93" s="55"/>
      <c r="B93" s="9"/>
      <c r="C93" s="6" t="s">
        <v>13</v>
      </c>
      <c r="D93" s="6">
        <v>17.5</v>
      </c>
      <c r="E93" s="6">
        <v>7.5</v>
      </c>
      <c r="F93" s="6" t="s">
        <v>11</v>
      </c>
      <c r="G93" s="59">
        <f>SUM(D93*E93)/144</f>
        <v>0.91145833333333337</v>
      </c>
    </row>
    <row r="94" spans="1:7" x14ac:dyDescent="0.25">
      <c r="A94" s="55"/>
      <c r="B94" s="9"/>
      <c r="C94" s="6" t="s">
        <v>12</v>
      </c>
      <c r="D94" s="6">
        <v>17.5</v>
      </c>
      <c r="E94" s="6">
        <v>7.5</v>
      </c>
      <c r="F94" s="6">
        <v>2.66</v>
      </c>
      <c r="G94" s="59">
        <f>SUM(D94+E94)/6*F94</f>
        <v>11.083333333333334</v>
      </c>
    </row>
    <row r="95" spans="1:7" x14ac:dyDescent="0.25">
      <c r="A95" s="55"/>
      <c r="B95" s="9"/>
      <c r="C95" s="6" t="s">
        <v>13</v>
      </c>
      <c r="D95" s="6">
        <v>17.5</v>
      </c>
      <c r="E95" s="6">
        <v>7.5</v>
      </c>
      <c r="F95" s="6" t="s">
        <v>11</v>
      </c>
      <c r="G95" s="59">
        <f>SUM(D95*E95)/144</f>
        <v>0.91145833333333337</v>
      </c>
    </row>
    <row r="96" spans="1:7" x14ac:dyDescent="0.25">
      <c r="A96" s="55"/>
      <c r="B96" s="9"/>
      <c r="C96" s="6" t="s">
        <v>12</v>
      </c>
      <c r="D96" s="6">
        <v>17.5</v>
      </c>
      <c r="E96" s="6">
        <v>7.5</v>
      </c>
      <c r="F96" s="6">
        <v>2.83</v>
      </c>
      <c r="G96" s="59">
        <f>SUM(D96+E96)/6*F96</f>
        <v>11.791666666666668</v>
      </c>
    </row>
    <row r="97" spans="1:7" x14ac:dyDescent="0.25">
      <c r="A97" s="55"/>
      <c r="B97" s="9"/>
      <c r="C97" s="6" t="s">
        <v>13</v>
      </c>
      <c r="D97" s="6">
        <v>17.5</v>
      </c>
      <c r="E97" s="6">
        <v>7.5</v>
      </c>
      <c r="F97" s="6" t="s">
        <v>11</v>
      </c>
      <c r="G97" s="59">
        <f>SUM(D97*E97)/144</f>
        <v>0.91145833333333337</v>
      </c>
    </row>
    <row r="98" spans="1:7" x14ac:dyDescent="0.25">
      <c r="A98" s="55"/>
      <c r="B98" s="9"/>
      <c r="C98" s="6" t="s">
        <v>12</v>
      </c>
      <c r="D98" s="6">
        <v>17.5</v>
      </c>
      <c r="E98" s="6">
        <v>7.5</v>
      </c>
      <c r="F98" s="6">
        <v>3</v>
      </c>
      <c r="G98" s="59">
        <f>SUM(D98+E98)/6*F98</f>
        <v>12.5</v>
      </c>
    </row>
    <row r="99" spans="1:7" x14ac:dyDescent="0.25">
      <c r="A99" s="55"/>
      <c r="B99" s="9"/>
      <c r="C99" s="6" t="s">
        <v>13</v>
      </c>
      <c r="D99" s="6">
        <v>17.5</v>
      </c>
      <c r="E99" s="6">
        <v>7.5</v>
      </c>
      <c r="F99" s="6" t="s">
        <v>11</v>
      </c>
      <c r="G99" s="59">
        <f>SUM(D99*E99)/144</f>
        <v>0.91145833333333337</v>
      </c>
    </row>
    <row r="100" spans="1:7" x14ac:dyDescent="0.25">
      <c r="A100" s="102" t="s">
        <v>14</v>
      </c>
      <c r="B100" s="102"/>
      <c r="C100" s="102"/>
      <c r="D100" s="102"/>
      <c r="E100" s="102"/>
      <c r="F100" s="102"/>
      <c r="G100" s="60">
        <f>SUM(G79:G99)</f>
        <v>245.80729166666671</v>
      </c>
    </row>
    <row r="101" spans="1:7" x14ac:dyDescent="0.25">
      <c r="A101" s="9"/>
      <c r="B101" s="9" t="s">
        <v>22</v>
      </c>
      <c r="C101" s="100" t="s">
        <v>10</v>
      </c>
      <c r="D101" s="6">
        <v>40</v>
      </c>
      <c r="E101" s="6">
        <v>10</v>
      </c>
      <c r="F101" s="100">
        <v>2.5</v>
      </c>
      <c r="G101" s="101">
        <f>SUM(D101+E101+D102+E102)/6*F101/2</f>
        <v>17.708333333333332</v>
      </c>
    </row>
    <row r="102" spans="1:7" x14ac:dyDescent="0.25">
      <c r="A102" s="9"/>
      <c r="B102" s="9"/>
      <c r="C102" s="100"/>
      <c r="D102" s="6">
        <v>25.5</v>
      </c>
      <c r="E102" s="6">
        <v>9.5</v>
      </c>
      <c r="F102" s="100"/>
      <c r="G102" s="101"/>
    </row>
    <row r="103" spans="1:7" x14ac:dyDescent="0.25">
      <c r="A103" s="55"/>
      <c r="C103" s="6" t="s">
        <v>12</v>
      </c>
      <c r="D103" s="6">
        <v>25.5</v>
      </c>
      <c r="E103" s="6">
        <v>9.5</v>
      </c>
      <c r="F103" s="6">
        <v>8</v>
      </c>
      <c r="G103" s="58">
        <f>SUM(D103+E103)/6*F103</f>
        <v>46.666666666666664</v>
      </c>
    </row>
    <row r="104" spans="1:7" x14ac:dyDescent="0.25">
      <c r="A104" s="55"/>
      <c r="B104" s="9"/>
      <c r="C104" s="100" t="s">
        <v>10</v>
      </c>
      <c r="D104" s="6">
        <v>25.5</v>
      </c>
      <c r="E104" s="6">
        <v>9.5</v>
      </c>
      <c r="F104" s="100">
        <v>1.5</v>
      </c>
      <c r="G104" s="101">
        <f>SUM(D104+E104+D105+E105)/6*F104/2</f>
        <v>8.5</v>
      </c>
    </row>
    <row r="105" spans="1:7" x14ac:dyDescent="0.25">
      <c r="A105" s="55"/>
      <c r="B105" s="9"/>
      <c r="C105" s="100"/>
      <c r="D105" s="6">
        <v>23.5</v>
      </c>
      <c r="E105" s="6">
        <v>9.5</v>
      </c>
      <c r="F105" s="100"/>
      <c r="G105" s="101"/>
    </row>
    <row r="106" spans="1:7" x14ac:dyDescent="0.25">
      <c r="A106" s="55"/>
      <c r="B106" s="9"/>
      <c r="C106" s="6" t="s">
        <v>12</v>
      </c>
      <c r="D106" s="6">
        <v>23.5</v>
      </c>
      <c r="E106" s="6">
        <v>9.5</v>
      </c>
      <c r="F106" s="6">
        <v>10.5</v>
      </c>
      <c r="G106" s="59">
        <f>SUM(D106+E106)/6*F106</f>
        <v>57.75</v>
      </c>
    </row>
    <row r="107" spans="1:7" x14ac:dyDescent="0.25">
      <c r="A107" s="55"/>
      <c r="B107" s="9"/>
      <c r="C107" s="100" t="s">
        <v>10</v>
      </c>
      <c r="D107" s="6">
        <v>23.5</v>
      </c>
      <c r="E107" s="6">
        <v>9.5</v>
      </c>
      <c r="F107" s="100">
        <v>1.5</v>
      </c>
      <c r="G107" s="101">
        <f>SUM(D107+E107+D108+E108)/6*F107/2</f>
        <v>7.75</v>
      </c>
    </row>
    <row r="108" spans="1:7" x14ac:dyDescent="0.25">
      <c r="A108" s="55"/>
      <c r="B108" s="9"/>
      <c r="C108" s="100"/>
      <c r="D108" s="6">
        <v>19.5</v>
      </c>
      <c r="E108" s="6">
        <v>9.5</v>
      </c>
      <c r="F108" s="100"/>
      <c r="G108" s="101"/>
    </row>
    <row r="109" spans="1:7" x14ac:dyDescent="0.25">
      <c r="A109" s="55"/>
      <c r="B109" s="9"/>
      <c r="C109" s="6" t="s">
        <v>12</v>
      </c>
      <c r="D109" s="6">
        <v>19.5</v>
      </c>
      <c r="E109" s="6">
        <v>9.5</v>
      </c>
      <c r="F109" s="6">
        <v>10</v>
      </c>
      <c r="G109" s="59">
        <f>SUM(D109+E109)/6*F109</f>
        <v>48.333333333333329</v>
      </c>
    </row>
    <row r="110" spans="1:7" x14ac:dyDescent="0.25">
      <c r="A110" s="55"/>
      <c r="B110" s="9"/>
      <c r="C110" s="6" t="s">
        <v>13</v>
      </c>
      <c r="D110" s="6">
        <v>19.5</v>
      </c>
      <c r="E110" s="6">
        <v>9.5</v>
      </c>
      <c r="F110" s="6" t="s">
        <v>11</v>
      </c>
      <c r="G110" s="59">
        <f>SUM(D110*E110)/144</f>
        <v>1.2864583333333333</v>
      </c>
    </row>
    <row r="111" spans="1:7" x14ac:dyDescent="0.25">
      <c r="A111" s="102" t="s">
        <v>14</v>
      </c>
      <c r="B111" s="102"/>
      <c r="C111" s="102"/>
      <c r="D111" s="102"/>
      <c r="E111" s="102"/>
      <c r="F111" s="102"/>
      <c r="G111" s="60">
        <f>SUM(G101:G110)</f>
        <v>187.99479166666666</v>
      </c>
    </row>
    <row r="112" spans="1:7" x14ac:dyDescent="0.25">
      <c r="A112" s="69"/>
      <c r="B112" s="9" t="s">
        <v>23</v>
      </c>
      <c r="C112" s="100" t="s">
        <v>10</v>
      </c>
      <c r="D112" s="6">
        <v>40</v>
      </c>
      <c r="E112" s="6">
        <v>10</v>
      </c>
      <c r="F112" s="100">
        <v>2.5</v>
      </c>
      <c r="G112" s="101">
        <f>SUM(D112+E112+D113+E113)/6*F112/2</f>
        <v>17.708333333333332</v>
      </c>
    </row>
    <row r="113" spans="1:7" x14ac:dyDescent="0.25">
      <c r="A113" s="69"/>
      <c r="B113" s="69"/>
      <c r="C113" s="100"/>
      <c r="D113" s="6">
        <v>25.5</v>
      </c>
      <c r="E113" s="6">
        <v>9.5</v>
      </c>
      <c r="F113" s="100"/>
      <c r="G113" s="101"/>
    </row>
    <row r="114" spans="1:7" x14ac:dyDescent="0.25">
      <c r="A114" s="55"/>
      <c r="C114" s="6" t="s">
        <v>12</v>
      </c>
      <c r="D114" s="6">
        <v>25.5</v>
      </c>
      <c r="E114" s="6">
        <v>9.5</v>
      </c>
      <c r="F114" s="6">
        <v>7.5</v>
      </c>
      <c r="G114" s="58">
        <f>SUM(D114+E114)/6*F114</f>
        <v>43.75</v>
      </c>
    </row>
    <row r="115" spans="1:7" x14ac:dyDescent="0.25">
      <c r="A115" s="55"/>
      <c r="B115" s="9"/>
      <c r="C115" s="100" t="s">
        <v>10</v>
      </c>
      <c r="D115" s="6">
        <v>25.5</v>
      </c>
      <c r="E115" s="6">
        <v>9.5</v>
      </c>
      <c r="F115" s="100">
        <v>1</v>
      </c>
      <c r="G115" s="101">
        <f>SUM(D115+E115+D116+E116)/6*F115/2</f>
        <v>5.666666666666667</v>
      </c>
    </row>
    <row r="116" spans="1:7" x14ac:dyDescent="0.25">
      <c r="A116" s="55"/>
      <c r="B116" s="9"/>
      <c r="C116" s="100"/>
      <c r="D116" s="6">
        <v>23.5</v>
      </c>
      <c r="E116" s="6">
        <v>9.5</v>
      </c>
      <c r="F116" s="100"/>
      <c r="G116" s="101"/>
    </row>
    <row r="117" spans="1:7" x14ac:dyDescent="0.25">
      <c r="A117" s="55"/>
      <c r="B117" s="9"/>
      <c r="C117" s="6" t="s">
        <v>12</v>
      </c>
      <c r="D117" s="6">
        <v>23.5</v>
      </c>
      <c r="E117" s="6">
        <v>9.5</v>
      </c>
      <c r="F117" s="6">
        <v>9.5</v>
      </c>
      <c r="G117" s="59">
        <f>SUM(D117+E117)/6*F117</f>
        <v>52.25</v>
      </c>
    </row>
    <row r="118" spans="1:7" x14ac:dyDescent="0.25">
      <c r="A118" s="55"/>
      <c r="B118" s="9"/>
      <c r="C118" s="6" t="s">
        <v>13</v>
      </c>
      <c r="D118" s="6">
        <v>23.5</v>
      </c>
      <c r="E118" s="6">
        <v>9.5</v>
      </c>
      <c r="F118" s="6" t="s">
        <v>11</v>
      </c>
      <c r="G118" s="59">
        <f>SUM(D118*E118)/144</f>
        <v>1.5503472222222223</v>
      </c>
    </row>
    <row r="119" spans="1:7" x14ac:dyDescent="0.25">
      <c r="A119" s="55"/>
      <c r="B119" s="9"/>
      <c r="C119" s="6" t="s">
        <v>12</v>
      </c>
      <c r="D119" s="6">
        <v>19.5</v>
      </c>
      <c r="E119" s="6">
        <v>9.5</v>
      </c>
      <c r="F119" s="6">
        <v>10</v>
      </c>
      <c r="G119" s="59">
        <f>SUM(D119+E119)/6*F119</f>
        <v>48.333333333333329</v>
      </c>
    </row>
    <row r="120" spans="1:7" x14ac:dyDescent="0.25">
      <c r="A120" s="55"/>
      <c r="B120" s="9"/>
      <c r="C120" s="6" t="s">
        <v>13</v>
      </c>
      <c r="D120" s="6">
        <v>19.5</v>
      </c>
      <c r="E120" s="6">
        <v>9.5</v>
      </c>
      <c r="F120" s="6" t="s">
        <v>11</v>
      </c>
      <c r="G120" s="59">
        <f>SUM(D120*E120)/144</f>
        <v>1.2864583333333333</v>
      </c>
    </row>
    <row r="121" spans="1:7" x14ac:dyDescent="0.25">
      <c r="A121" s="55"/>
      <c r="B121" s="9"/>
      <c r="C121" s="6" t="s">
        <v>12</v>
      </c>
      <c r="D121" s="6">
        <v>17.5</v>
      </c>
      <c r="E121" s="6">
        <v>7.5</v>
      </c>
      <c r="F121" s="6">
        <v>7.5</v>
      </c>
      <c r="G121" s="59">
        <f>SUM(D121+E121)/6*F121</f>
        <v>31.250000000000004</v>
      </c>
    </row>
    <row r="122" spans="1:7" x14ac:dyDescent="0.25">
      <c r="A122" s="55"/>
      <c r="B122" s="9"/>
      <c r="C122" s="6" t="s">
        <v>13</v>
      </c>
      <c r="D122" s="6">
        <v>17.5</v>
      </c>
      <c r="E122" s="6">
        <v>7.5</v>
      </c>
      <c r="F122" s="6" t="s">
        <v>11</v>
      </c>
      <c r="G122" s="59">
        <f>SUM(D122*E122)/144</f>
        <v>0.91145833333333337</v>
      </c>
    </row>
    <row r="123" spans="1:7" x14ac:dyDescent="0.25">
      <c r="A123" s="55"/>
      <c r="B123" s="9"/>
      <c r="C123" s="6" t="s">
        <v>12</v>
      </c>
      <c r="D123" s="6">
        <v>17.5</v>
      </c>
      <c r="E123" s="6">
        <v>7.5</v>
      </c>
      <c r="F123" s="6">
        <v>5</v>
      </c>
      <c r="G123" s="59">
        <f>SUM(D123+E123)/6*F123</f>
        <v>20.833333333333336</v>
      </c>
    </row>
    <row r="124" spans="1:7" x14ac:dyDescent="0.25">
      <c r="A124" s="55"/>
      <c r="B124" s="9"/>
      <c r="C124" s="6" t="s">
        <v>13</v>
      </c>
      <c r="D124" s="6">
        <v>17.5</v>
      </c>
      <c r="E124" s="6">
        <v>7.5</v>
      </c>
      <c r="F124" s="6" t="s">
        <v>11</v>
      </c>
      <c r="G124" s="59">
        <f>SUM(D124*E124)/144</f>
        <v>0.91145833333333337</v>
      </c>
    </row>
    <row r="125" spans="1:7" x14ac:dyDescent="0.25">
      <c r="A125" s="102" t="s">
        <v>14</v>
      </c>
      <c r="B125" s="102"/>
      <c r="C125" s="102"/>
      <c r="D125" s="102"/>
      <c r="E125" s="102"/>
      <c r="F125" s="102"/>
      <c r="G125" s="60">
        <f>SUM(G112:G124)</f>
        <v>224.45138888888891</v>
      </c>
    </row>
    <row r="126" spans="1:7" x14ac:dyDescent="0.25">
      <c r="A126" s="69"/>
      <c r="B126" s="9" t="s">
        <v>24</v>
      </c>
      <c r="C126" s="100" t="s">
        <v>10</v>
      </c>
      <c r="D126" s="6">
        <v>40</v>
      </c>
      <c r="E126" s="6">
        <v>10</v>
      </c>
      <c r="F126" s="100">
        <v>1.5</v>
      </c>
      <c r="G126" s="101">
        <f>SUM(D126+E126+D127+E127)/6*F126/2</f>
        <v>10.375</v>
      </c>
    </row>
    <row r="127" spans="1:7" x14ac:dyDescent="0.25">
      <c r="A127" s="69"/>
      <c r="B127" s="69"/>
      <c r="C127" s="100"/>
      <c r="D127" s="6">
        <v>23.5</v>
      </c>
      <c r="E127" s="6">
        <v>9.5</v>
      </c>
      <c r="F127" s="100"/>
      <c r="G127" s="101"/>
    </row>
    <row r="128" spans="1:7" x14ac:dyDescent="0.25">
      <c r="A128" s="55"/>
      <c r="C128" s="6" t="s">
        <v>12</v>
      </c>
      <c r="D128" s="6">
        <v>23.5</v>
      </c>
      <c r="E128" s="6">
        <v>9.5</v>
      </c>
      <c r="F128" s="6">
        <v>8.5</v>
      </c>
      <c r="G128" s="59">
        <f>SUM(D128+E128)/6*F128</f>
        <v>46.75</v>
      </c>
    </row>
    <row r="129" spans="1:7" x14ac:dyDescent="0.25">
      <c r="A129" s="55"/>
      <c r="B129" s="9"/>
      <c r="C129" s="100" t="s">
        <v>10</v>
      </c>
      <c r="D129" s="6">
        <v>23.5</v>
      </c>
      <c r="E129" s="6">
        <v>9.5</v>
      </c>
      <c r="F129" s="100">
        <v>1.5</v>
      </c>
      <c r="G129" s="101">
        <f>SUM(D129+E129+D130+E130)/6*F129/2</f>
        <v>7.25</v>
      </c>
    </row>
    <row r="130" spans="1:7" x14ac:dyDescent="0.25">
      <c r="A130" s="55"/>
      <c r="B130" s="9"/>
      <c r="C130" s="100"/>
      <c r="D130" s="6">
        <v>17.5</v>
      </c>
      <c r="E130" s="6">
        <v>7.5</v>
      </c>
      <c r="F130" s="100"/>
      <c r="G130" s="101"/>
    </row>
    <row r="131" spans="1:7" x14ac:dyDescent="0.25">
      <c r="A131" s="55"/>
      <c r="B131" s="9"/>
      <c r="C131" s="6" t="s">
        <v>12</v>
      </c>
      <c r="D131" s="6">
        <v>17.5</v>
      </c>
      <c r="E131" s="6">
        <v>7.5</v>
      </c>
      <c r="F131" s="6">
        <v>3</v>
      </c>
      <c r="G131" s="59">
        <f>SUM(D131+E131)/6*F131</f>
        <v>12.5</v>
      </c>
    </row>
    <row r="132" spans="1:7" x14ac:dyDescent="0.25">
      <c r="A132" s="55"/>
      <c r="B132" s="9"/>
      <c r="C132" s="6" t="s">
        <v>13</v>
      </c>
      <c r="D132" s="6">
        <v>17.5</v>
      </c>
      <c r="E132" s="6">
        <v>7.5</v>
      </c>
      <c r="F132" s="6" t="s">
        <v>11</v>
      </c>
      <c r="G132" s="59">
        <f>SUM(D132*E132)/144</f>
        <v>0.91145833333333337</v>
      </c>
    </row>
    <row r="133" spans="1:7" x14ac:dyDescent="0.25">
      <c r="A133" s="102" t="s">
        <v>14</v>
      </c>
      <c r="B133" s="102"/>
      <c r="C133" s="102"/>
      <c r="D133" s="102"/>
      <c r="E133" s="102"/>
      <c r="F133" s="102"/>
      <c r="G133" s="60">
        <f>SUM(G126:G132)</f>
        <v>77.786458333333329</v>
      </c>
    </row>
    <row r="134" spans="1:7" x14ac:dyDescent="0.25">
      <c r="A134" s="9"/>
      <c r="B134" s="9" t="s">
        <v>26</v>
      </c>
      <c r="C134" s="100" t="s">
        <v>10</v>
      </c>
      <c r="D134" s="6">
        <v>40</v>
      </c>
      <c r="E134" s="6">
        <v>10</v>
      </c>
      <c r="F134" s="100">
        <v>1.5</v>
      </c>
      <c r="G134" s="101">
        <f>SUM(D134+E134+D135+E135)/6*F134/2</f>
        <v>10.625</v>
      </c>
    </row>
    <row r="135" spans="1:7" x14ac:dyDescent="0.25">
      <c r="A135" s="9"/>
      <c r="B135" s="9"/>
      <c r="C135" s="100"/>
      <c r="D135" s="6">
        <v>25.5</v>
      </c>
      <c r="E135" s="6">
        <v>9.5</v>
      </c>
      <c r="F135" s="100"/>
      <c r="G135" s="101"/>
    </row>
    <row r="136" spans="1:7" x14ac:dyDescent="0.25">
      <c r="A136" s="55"/>
      <c r="C136" s="6" t="s">
        <v>12</v>
      </c>
      <c r="D136" s="6">
        <v>25.5</v>
      </c>
      <c r="E136" s="6">
        <v>9.5</v>
      </c>
      <c r="F136" s="6">
        <v>3</v>
      </c>
      <c r="G136" s="58">
        <f>SUM(D136+E136)/6*F136</f>
        <v>17.5</v>
      </c>
    </row>
    <row r="137" spans="1:7" x14ac:dyDescent="0.25">
      <c r="A137" s="55"/>
      <c r="B137" s="9"/>
      <c r="C137" s="100" t="s">
        <v>10</v>
      </c>
      <c r="D137" s="6">
        <v>25.5</v>
      </c>
      <c r="E137" s="6">
        <v>9.5</v>
      </c>
      <c r="F137" s="100">
        <v>1.5</v>
      </c>
      <c r="G137" s="101">
        <f>SUM(D137+E137+D138+E138)/6*F137/2</f>
        <v>8.5</v>
      </c>
    </row>
    <row r="138" spans="1:7" x14ac:dyDescent="0.25">
      <c r="A138" s="55"/>
      <c r="B138" s="9"/>
      <c r="C138" s="100"/>
      <c r="D138" s="6">
        <v>23.5</v>
      </c>
      <c r="E138" s="6">
        <v>9.5</v>
      </c>
      <c r="F138" s="100"/>
      <c r="G138" s="101"/>
    </row>
    <row r="139" spans="1:7" x14ac:dyDescent="0.25">
      <c r="A139" s="55"/>
      <c r="B139" s="9"/>
      <c r="C139" s="6" t="s">
        <v>12</v>
      </c>
      <c r="D139" s="6">
        <v>23.5</v>
      </c>
      <c r="E139" s="6">
        <v>9.5</v>
      </c>
      <c r="F139" s="6">
        <v>8.5</v>
      </c>
      <c r="G139" s="59">
        <f>SUM(D139+E139)/6*F139</f>
        <v>46.75</v>
      </c>
    </row>
    <row r="140" spans="1:7" x14ac:dyDescent="0.25">
      <c r="A140" s="55"/>
      <c r="B140" s="9"/>
      <c r="C140" s="100" t="s">
        <v>10</v>
      </c>
      <c r="D140" s="6">
        <v>23.5</v>
      </c>
      <c r="E140" s="6">
        <v>9.5</v>
      </c>
      <c r="F140" s="100">
        <v>1.5</v>
      </c>
      <c r="G140" s="101">
        <f>SUM(D140+E140+D141+E141)/6*F140/2</f>
        <v>7.75</v>
      </c>
    </row>
    <row r="141" spans="1:7" x14ac:dyDescent="0.25">
      <c r="A141" s="55"/>
      <c r="B141" s="9"/>
      <c r="C141" s="100"/>
      <c r="D141" s="6">
        <v>19.5</v>
      </c>
      <c r="E141" s="6">
        <v>9.5</v>
      </c>
      <c r="F141" s="100"/>
      <c r="G141" s="101"/>
    </row>
    <row r="142" spans="1:7" x14ac:dyDescent="0.25">
      <c r="A142" s="55"/>
      <c r="B142" s="9"/>
      <c r="C142" s="6" t="s">
        <v>12</v>
      </c>
      <c r="D142" s="6">
        <v>19.5</v>
      </c>
      <c r="E142" s="6">
        <v>9.5</v>
      </c>
      <c r="F142" s="6">
        <v>11.5</v>
      </c>
      <c r="G142" s="59">
        <f>SUM(D142+E142)/6*F142</f>
        <v>55.583333333333329</v>
      </c>
    </row>
    <row r="143" spans="1:7" x14ac:dyDescent="0.25">
      <c r="A143" s="55"/>
      <c r="B143" s="9"/>
      <c r="C143" s="100" t="s">
        <v>10</v>
      </c>
      <c r="D143" s="6">
        <v>19.5</v>
      </c>
      <c r="E143" s="6">
        <v>9.5</v>
      </c>
      <c r="F143" s="100">
        <v>1.5</v>
      </c>
      <c r="G143" s="101">
        <f>SUM(D143+E143+D144+E144)/6*F143/2</f>
        <v>6.75</v>
      </c>
    </row>
    <row r="144" spans="1:7" x14ac:dyDescent="0.25">
      <c r="A144" s="55"/>
      <c r="B144" s="9"/>
      <c r="C144" s="100"/>
      <c r="D144" s="6">
        <v>17.5</v>
      </c>
      <c r="E144" s="6">
        <v>7.5</v>
      </c>
      <c r="F144" s="100"/>
      <c r="G144" s="101"/>
    </row>
    <row r="145" spans="1:7" x14ac:dyDescent="0.25">
      <c r="A145" s="55"/>
      <c r="B145" s="9"/>
      <c r="C145" s="6" t="s">
        <v>12</v>
      </c>
      <c r="D145" s="6">
        <v>17.5</v>
      </c>
      <c r="E145" s="6">
        <v>7.5</v>
      </c>
      <c r="F145" s="6">
        <v>2.5</v>
      </c>
      <c r="G145" s="59">
        <f>SUM(D145+E145)/6*F145</f>
        <v>10.416666666666668</v>
      </c>
    </row>
    <row r="146" spans="1:7" x14ac:dyDescent="0.25">
      <c r="A146" s="55"/>
      <c r="B146" s="9"/>
      <c r="C146" s="6" t="s">
        <v>13</v>
      </c>
      <c r="D146" s="6">
        <v>17.5</v>
      </c>
      <c r="E146" s="6">
        <v>7.5</v>
      </c>
      <c r="F146" s="6" t="s">
        <v>11</v>
      </c>
      <c r="G146" s="59">
        <f>SUM(D146*E146)/144</f>
        <v>0.91145833333333337</v>
      </c>
    </row>
    <row r="147" spans="1:7" x14ac:dyDescent="0.25">
      <c r="A147" s="102" t="s">
        <v>14</v>
      </c>
      <c r="B147" s="102"/>
      <c r="C147" s="102"/>
      <c r="D147" s="102"/>
      <c r="E147" s="102"/>
      <c r="F147" s="102"/>
      <c r="G147" s="60">
        <f>SUM(G134:G146)</f>
        <v>164.78645833333331</v>
      </c>
    </row>
    <row r="148" spans="1:7" x14ac:dyDescent="0.25">
      <c r="A148" s="9"/>
      <c r="B148" s="9" t="s">
        <v>27</v>
      </c>
      <c r="C148" s="100" t="s">
        <v>10</v>
      </c>
      <c r="D148" s="6">
        <v>40</v>
      </c>
      <c r="E148" s="6">
        <v>10</v>
      </c>
      <c r="F148" s="100">
        <v>1.5</v>
      </c>
      <c r="G148" s="101">
        <f>SUM(D148+E148+D149+E149)/6*F148/2</f>
        <v>10.625</v>
      </c>
    </row>
    <row r="149" spans="1:7" x14ac:dyDescent="0.25">
      <c r="A149" s="9"/>
      <c r="B149" s="9"/>
      <c r="C149" s="100"/>
      <c r="D149" s="6">
        <v>25.5</v>
      </c>
      <c r="E149" s="6">
        <v>9.5</v>
      </c>
      <c r="F149" s="100"/>
      <c r="G149" s="101"/>
    </row>
    <row r="150" spans="1:7" x14ac:dyDescent="0.25">
      <c r="A150" s="55"/>
      <c r="C150" s="6" t="s">
        <v>12</v>
      </c>
      <c r="D150" s="6">
        <v>33.5</v>
      </c>
      <c r="E150" s="6">
        <v>9.5</v>
      </c>
      <c r="F150" s="6">
        <v>3</v>
      </c>
      <c r="G150" s="58">
        <f>SUM(D150+E150)/6*F150</f>
        <v>21.5</v>
      </c>
    </row>
    <row r="151" spans="1:7" x14ac:dyDescent="0.25">
      <c r="A151" s="55"/>
      <c r="B151" s="9"/>
      <c r="C151" s="100" t="s">
        <v>10</v>
      </c>
      <c r="D151" s="6">
        <v>33.5</v>
      </c>
      <c r="E151" s="6">
        <v>9.5</v>
      </c>
      <c r="F151" s="100">
        <v>1.5</v>
      </c>
      <c r="G151" s="101">
        <f>SUM(D151+E151+D152+E152)/6*F151/2</f>
        <v>9.5</v>
      </c>
    </row>
    <row r="152" spans="1:7" x14ac:dyDescent="0.25">
      <c r="A152" s="55"/>
      <c r="B152" s="9"/>
      <c r="C152" s="100"/>
      <c r="D152" s="6">
        <v>23.5</v>
      </c>
      <c r="E152" s="6">
        <v>9.5</v>
      </c>
      <c r="F152" s="100"/>
      <c r="G152" s="101"/>
    </row>
    <row r="153" spans="1:7" x14ac:dyDescent="0.25">
      <c r="A153" s="55"/>
      <c r="B153" s="9"/>
      <c r="C153" s="6" t="s">
        <v>12</v>
      </c>
      <c r="D153" s="6">
        <v>23.5</v>
      </c>
      <c r="E153" s="6">
        <v>9.5</v>
      </c>
      <c r="F153" s="6">
        <v>8.5</v>
      </c>
      <c r="G153" s="59">
        <f>SUM(D153+E153)/6*F153</f>
        <v>46.75</v>
      </c>
    </row>
    <row r="154" spans="1:7" x14ac:dyDescent="0.25">
      <c r="A154" s="55"/>
      <c r="B154" s="9"/>
      <c r="C154" s="100" t="s">
        <v>10</v>
      </c>
      <c r="D154" s="6">
        <v>23.5</v>
      </c>
      <c r="E154" s="6">
        <v>9.5</v>
      </c>
      <c r="F154" s="100">
        <v>1.5</v>
      </c>
      <c r="G154" s="101">
        <f>SUM(D154+E154+D155+E155)/6*F154/2</f>
        <v>7.75</v>
      </c>
    </row>
    <row r="155" spans="1:7" x14ac:dyDescent="0.25">
      <c r="A155" s="55"/>
      <c r="B155" s="9"/>
      <c r="C155" s="100"/>
      <c r="D155" s="6">
        <v>19.5</v>
      </c>
      <c r="E155" s="6">
        <v>9.5</v>
      </c>
      <c r="F155" s="100"/>
      <c r="G155" s="101"/>
    </row>
    <row r="156" spans="1:7" x14ac:dyDescent="0.25">
      <c r="A156" s="55"/>
      <c r="B156" s="9"/>
      <c r="C156" s="6" t="s">
        <v>12</v>
      </c>
      <c r="D156" s="6">
        <v>19.5</v>
      </c>
      <c r="E156" s="6">
        <v>9.5</v>
      </c>
      <c r="F156" s="6">
        <v>11.5</v>
      </c>
      <c r="G156" s="59">
        <f>SUM(D156+E156)/6*F156</f>
        <v>55.583333333333329</v>
      </c>
    </row>
    <row r="157" spans="1:7" x14ac:dyDescent="0.25">
      <c r="A157" s="55"/>
      <c r="B157" s="9"/>
      <c r="C157" s="100" t="s">
        <v>10</v>
      </c>
      <c r="D157" s="6">
        <v>19.5</v>
      </c>
      <c r="E157" s="6">
        <v>9.5</v>
      </c>
      <c r="F157" s="100">
        <v>1.5</v>
      </c>
      <c r="G157" s="101">
        <f>SUM(D157+E157+D158+E158)/6*F157/2</f>
        <v>6.75</v>
      </c>
    </row>
    <row r="158" spans="1:7" x14ac:dyDescent="0.25">
      <c r="A158" s="55"/>
      <c r="B158" s="9"/>
      <c r="C158" s="100"/>
      <c r="D158" s="6">
        <v>17.5</v>
      </c>
      <c r="E158" s="6">
        <v>7.5</v>
      </c>
      <c r="F158" s="100"/>
      <c r="G158" s="101"/>
    </row>
    <row r="159" spans="1:7" x14ac:dyDescent="0.25">
      <c r="A159" s="55"/>
      <c r="B159" s="9"/>
      <c r="C159" s="6" t="s">
        <v>12</v>
      </c>
      <c r="D159" s="6">
        <v>17.5</v>
      </c>
      <c r="E159" s="6">
        <v>7.5</v>
      </c>
      <c r="F159" s="6">
        <v>2.5</v>
      </c>
      <c r="G159" s="59">
        <f>SUM(D159+E159)/6*F159</f>
        <v>10.416666666666668</v>
      </c>
    </row>
    <row r="160" spans="1:7" x14ac:dyDescent="0.25">
      <c r="A160" s="55"/>
      <c r="B160" s="9"/>
      <c r="C160" s="6" t="s">
        <v>13</v>
      </c>
      <c r="D160" s="6">
        <v>17.5</v>
      </c>
      <c r="E160" s="6">
        <v>7.5</v>
      </c>
      <c r="F160" s="6" t="s">
        <v>11</v>
      </c>
      <c r="G160" s="59">
        <f>SUM(D160*E160)/144</f>
        <v>0.91145833333333337</v>
      </c>
    </row>
    <row r="161" spans="1:7" x14ac:dyDescent="0.25">
      <c r="A161" s="102" t="s">
        <v>14</v>
      </c>
      <c r="B161" s="102"/>
      <c r="C161" s="102"/>
      <c r="D161" s="102"/>
      <c r="E161" s="102"/>
      <c r="F161" s="102"/>
      <c r="G161" s="60">
        <f>SUM(G148:G160)</f>
        <v>169.78645833333331</v>
      </c>
    </row>
    <row r="162" spans="1:7" x14ac:dyDescent="0.25">
      <c r="A162" s="9"/>
      <c r="B162" s="9" t="s">
        <v>28</v>
      </c>
      <c r="C162" s="100" t="s">
        <v>10</v>
      </c>
      <c r="D162" s="6">
        <v>40</v>
      </c>
      <c r="E162" s="6">
        <v>10</v>
      </c>
      <c r="F162" s="100">
        <v>1.5</v>
      </c>
      <c r="G162" s="101">
        <f>SUM(D162+E162+D163+E163)/6*F162/2</f>
        <v>10.625</v>
      </c>
    </row>
    <row r="163" spans="1:7" x14ac:dyDescent="0.25">
      <c r="A163" s="9"/>
      <c r="B163" s="9"/>
      <c r="C163" s="100"/>
      <c r="D163" s="6">
        <v>25.5</v>
      </c>
      <c r="E163" s="6">
        <v>9.5</v>
      </c>
      <c r="F163" s="100"/>
      <c r="G163" s="101"/>
    </row>
    <row r="164" spans="1:7" x14ac:dyDescent="0.25">
      <c r="A164" s="55"/>
      <c r="C164" s="6" t="s">
        <v>12</v>
      </c>
      <c r="D164" s="6">
        <v>25.5</v>
      </c>
      <c r="E164" s="6">
        <v>9.5</v>
      </c>
      <c r="F164" s="6">
        <v>3</v>
      </c>
      <c r="G164" s="58">
        <f>SUM(D164+E164)/6*F164</f>
        <v>17.5</v>
      </c>
    </row>
    <row r="165" spans="1:7" x14ac:dyDescent="0.25">
      <c r="A165" s="55"/>
      <c r="B165" s="9"/>
      <c r="C165" s="100" t="s">
        <v>10</v>
      </c>
      <c r="D165" s="6">
        <v>25.5</v>
      </c>
      <c r="E165" s="6">
        <v>9.5</v>
      </c>
      <c r="F165" s="100">
        <v>1.5</v>
      </c>
      <c r="G165" s="101">
        <f>SUM(D165+E165+D166+E166)/6*F165/2</f>
        <v>8.5</v>
      </c>
    </row>
    <row r="166" spans="1:7" x14ac:dyDescent="0.25">
      <c r="A166" s="55"/>
      <c r="B166" s="9"/>
      <c r="C166" s="100"/>
      <c r="D166" s="6">
        <v>23.5</v>
      </c>
      <c r="E166" s="6">
        <v>9.5</v>
      </c>
      <c r="F166" s="100"/>
      <c r="G166" s="101"/>
    </row>
    <row r="167" spans="1:7" x14ac:dyDescent="0.25">
      <c r="A167" s="55"/>
      <c r="B167" s="9"/>
      <c r="C167" s="6" t="s">
        <v>12</v>
      </c>
      <c r="D167" s="6">
        <v>23.5</v>
      </c>
      <c r="E167" s="6">
        <v>9.5</v>
      </c>
      <c r="F167" s="6">
        <v>8.5</v>
      </c>
      <c r="G167" s="59">
        <f>SUM(D167+E167)/6*F167</f>
        <v>46.75</v>
      </c>
    </row>
    <row r="168" spans="1:7" x14ac:dyDescent="0.25">
      <c r="A168" s="55"/>
      <c r="B168" s="9"/>
      <c r="C168" s="100" t="s">
        <v>10</v>
      </c>
      <c r="D168" s="6">
        <v>23.5</v>
      </c>
      <c r="E168" s="6">
        <v>9.5</v>
      </c>
      <c r="F168" s="100">
        <v>1.5</v>
      </c>
      <c r="G168" s="101">
        <f>SUM(D168+E168+D169+E169)/6*F168/2</f>
        <v>7.75</v>
      </c>
    </row>
    <row r="169" spans="1:7" x14ac:dyDescent="0.25">
      <c r="A169" s="55"/>
      <c r="B169" s="9"/>
      <c r="C169" s="100"/>
      <c r="D169" s="6">
        <v>19.5</v>
      </c>
      <c r="E169" s="6">
        <v>9.5</v>
      </c>
      <c r="F169" s="100"/>
      <c r="G169" s="101"/>
    </row>
    <row r="170" spans="1:7" x14ac:dyDescent="0.25">
      <c r="A170" s="55"/>
      <c r="B170" s="9"/>
      <c r="C170" s="6" t="s">
        <v>12</v>
      </c>
      <c r="D170" s="6">
        <v>19.5</v>
      </c>
      <c r="E170" s="6">
        <v>9.5</v>
      </c>
      <c r="F170" s="6">
        <v>11.5</v>
      </c>
      <c r="G170" s="59">
        <f>SUM(D170+E170)/6*F170</f>
        <v>55.583333333333329</v>
      </c>
    </row>
    <row r="171" spans="1:7" x14ac:dyDescent="0.25">
      <c r="A171" s="55"/>
      <c r="B171" s="9"/>
      <c r="C171" s="100" t="s">
        <v>10</v>
      </c>
      <c r="D171" s="6">
        <v>19.5</v>
      </c>
      <c r="E171" s="6">
        <v>9.5</v>
      </c>
      <c r="F171" s="100">
        <v>1.5</v>
      </c>
      <c r="G171" s="101">
        <f>SUM(D171+E171+D172+E172)/6*F171/2</f>
        <v>6.75</v>
      </c>
    </row>
    <row r="172" spans="1:7" x14ac:dyDescent="0.25">
      <c r="A172" s="55"/>
      <c r="B172" s="9"/>
      <c r="C172" s="100"/>
      <c r="D172" s="6">
        <v>17.5</v>
      </c>
      <c r="E172" s="6">
        <v>7.5</v>
      </c>
      <c r="F172" s="100"/>
      <c r="G172" s="101"/>
    </row>
    <row r="173" spans="1:7" x14ac:dyDescent="0.25">
      <c r="A173" s="55"/>
      <c r="B173" s="9"/>
      <c r="C173" s="6" t="s">
        <v>12</v>
      </c>
      <c r="D173" s="6">
        <v>17.5</v>
      </c>
      <c r="E173" s="6">
        <v>7.5</v>
      </c>
      <c r="F173" s="6">
        <v>5</v>
      </c>
      <c r="G173" s="59">
        <f>SUM(D173+E173)/6*F173</f>
        <v>20.833333333333336</v>
      </c>
    </row>
    <row r="174" spans="1:7" x14ac:dyDescent="0.25">
      <c r="A174" s="55"/>
      <c r="B174" s="9"/>
      <c r="C174" s="6" t="s">
        <v>13</v>
      </c>
      <c r="D174" s="6">
        <v>17.5</v>
      </c>
      <c r="E174" s="6">
        <v>7.5</v>
      </c>
      <c r="F174" s="6" t="s">
        <v>11</v>
      </c>
      <c r="G174" s="59">
        <f>SUM(D174*E174)/144</f>
        <v>0.91145833333333337</v>
      </c>
    </row>
    <row r="175" spans="1:7" x14ac:dyDescent="0.25">
      <c r="A175" s="102" t="s">
        <v>14</v>
      </c>
      <c r="B175" s="102"/>
      <c r="C175" s="102"/>
      <c r="D175" s="102"/>
      <c r="E175" s="102"/>
      <c r="F175" s="102"/>
      <c r="G175" s="60">
        <f>SUM(G162:G174)</f>
        <v>175.203125</v>
      </c>
    </row>
    <row r="176" spans="1:7" x14ac:dyDescent="0.25">
      <c r="A176" s="9"/>
      <c r="B176" s="9" t="s">
        <v>29</v>
      </c>
      <c r="C176" s="100" t="s">
        <v>10</v>
      </c>
      <c r="D176" s="6">
        <v>40</v>
      </c>
      <c r="E176" s="6">
        <v>10</v>
      </c>
      <c r="F176" s="100">
        <v>1.5</v>
      </c>
      <c r="G176" s="101">
        <f>SUM(D176+E176+D177+E177)/6*F176/2</f>
        <v>10.625</v>
      </c>
    </row>
    <row r="177" spans="1:7" x14ac:dyDescent="0.25">
      <c r="A177" s="9"/>
      <c r="B177" s="9"/>
      <c r="C177" s="100"/>
      <c r="D177" s="6">
        <v>25.5</v>
      </c>
      <c r="E177" s="6">
        <v>9.5</v>
      </c>
      <c r="F177" s="100"/>
      <c r="G177" s="101"/>
    </row>
    <row r="178" spans="1:7" x14ac:dyDescent="0.25">
      <c r="A178" s="55"/>
      <c r="C178" s="6" t="s">
        <v>12</v>
      </c>
      <c r="D178" s="6">
        <v>25.5</v>
      </c>
      <c r="E178" s="6">
        <v>9.5</v>
      </c>
      <c r="F178" s="6">
        <v>3</v>
      </c>
      <c r="G178" s="58">
        <f>SUM(D178+E178)/6*F178</f>
        <v>17.5</v>
      </c>
    </row>
    <row r="179" spans="1:7" x14ac:dyDescent="0.25">
      <c r="A179" s="55"/>
      <c r="B179" s="9"/>
      <c r="C179" s="100" t="s">
        <v>10</v>
      </c>
      <c r="D179" s="6">
        <v>25.5</v>
      </c>
      <c r="E179" s="6">
        <v>9.5</v>
      </c>
      <c r="F179" s="100">
        <v>1.5</v>
      </c>
      <c r="G179" s="101">
        <f>SUM(D179+E179+D180+E180)/6*F179/2</f>
        <v>8.5</v>
      </c>
    </row>
    <row r="180" spans="1:7" x14ac:dyDescent="0.25">
      <c r="A180" s="55"/>
      <c r="B180" s="9"/>
      <c r="C180" s="100"/>
      <c r="D180" s="6">
        <v>23.5</v>
      </c>
      <c r="E180" s="6">
        <v>9.5</v>
      </c>
      <c r="F180" s="100"/>
      <c r="G180" s="101"/>
    </row>
    <row r="181" spans="1:7" x14ac:dyDescent="0.25">
      <c r="A181" s="55"/>
      <c r="B181" s="9"/>
      <c r="C181" s="6" t="s">
        <v>12</v>
      </c>
      <c r="D181" s="6">
        <v>23.5</v>
      </c>
      <c r="E181" s="6">
        <v>9.5</v>
      </c>
      <c r="F181" s="6">
        <v>8.5</v>
      </c>
      <c r="G181" s="59">
        <f>SUM(D181+E181)/6*F181</f>
        <v>46.75</v>
      </c>
    </row>
    <row r="182" spans="1:7" x14ac:dyDescent="0.25">
      <c r="A182" s="55"/>
      <c r="B182" s="9"/>
      <c r="C182" s="100" t="s">
        <v>10</v>
      </c>
      <c r="D182" s="6">
        <v>23.5</v>
      </c>
      <c r="E182" s="6">
        <v>9.5</v>
      </c>
      <c r="F182" s="100">
        <v>1.5</v>
      </c>
      <c r="G182" s="101">
        <f>SUM(D182+E182+D183+E183)/6*F182/2</f>
        <v>7.75</v>
      </c>
    </row>
    <row r="183" spans="1:7" x14ac:dyDescent="0.25">
      <c r="A183" s="55"/>
      <c r="B183" s="9"/>
      <c r="C183" s="100"/>
      <c r="D183" s="6">
        <v>19.5</v>
      </c>
      <c r="E183" s="6">
        <v>9.5</v>
      </c>
      <c r="F183" s="100"/>
      <c r="G183" s="101"/>
    </row>
    <row r="184" spans="1:7" x14ac:dyDescent="0.25">
      <c r="A184" s="55"/>
      <c r="B184" s="9"/>
      <c r="C184" s="6" t="s">
        <v>12</v>
      </c>
      <c r="D184" s="6">
        <v>19.5</v>
      </c>
      <c r="E184" s="6">
        <v>9.5</v>
      </c>
      <c r="F184" s="6">
        <v>11.5</v>
      </c>
      <c r="G184" s="59">
        <f>SUM(D184+E184)/6*F184</f>
        <v>55.583333333333329</v>
      </c>
    </row>
    <row r="185" spans="1:7" x14ac:dyDescent="0.25">
      <c r="A185" s="55"/>
      <c r="B185" s="9"/>
      <c r="C185" s="100" t="s">
        <v>10</v>
      </c>
      <c r="D185" s="6">
        <v>19.5</v>
      </c>
      <c r="E185" s="6">
        <v>9.5</v>
      </c>
      <c r="F185" s="100">
        <v>1.5</v>
      </c>
      <c r="G185" s="101">
        <f>SUM(D185+E185+D186+E186)/6*F185/2</f>
        <v>6.75</v>
      </c>
    </row>
    <row r="186" spans="1:7" x14ac:dyDescent="0.25">
      <c r="A186" s="55"/>
      <c r="B186" s="9"/>
      <c r="C186" s="100"/>
      <c r="D186" s="6">
        <v>17.5</v>
      </c>
      <c r="E186" s="6">
        <v>7.5</v>
      </c>
      <c r="F186" s="100"/>
      <c r="G186" s="101"/>
    </row>
    <row r="187" spans="1:7" x14ac:dyDescent="0.25">
      <c r="A187" s="55"/>
      <c r="B187" s="9"/>
      <c r="C187" s="6" t="s">
        <v>12</v>
      </c>
      <c r="D187" s="6">
        <v>17.5</v>
      </c>
      <c r="E187" s="6">
        <v>7.5</v>
      </c>
      <c r="F187" s="6">
        <v>5</v>
      </c>
      <c r="G187" s="59">
        <f>SUM(D187+E187)/6*F187</f>
        <v>20.833333333333336</v>
      </c>
    </row>
    <row r="188" spans="1:7" x14ac:dyDescent="0.25">
      <c r="A188" s="55"/>
      <c r="B188" s="9"/>
      <c r="C188" s="6" t="s">
        <v>13</v>
      </c>
      <c r="D188" s="6">
        <v>17.5</v>
      </c>
      <c r="E188" s="6">
        <v>7.5</v>
      </c>
      <c r="F188" s="6" t="s">
        <v>11</v>
      </c>
      <c r="G188" s="59">
        <f>SUM(D188*E188)/144</f>
        <v>0.91145833333333337</v>
      </c>
    </row>
    <row r="189" spans="1:7" x14ac:dyDescent="0.25">
      <c r="A189" s="102" t="s">
        <v>14</v>
      </c>
      <c r="B189" s="102"/>
      <c r="C189" s="102"/>
      <c r="D189" s="102"/>
      <c r="E189" s="102"/>
      <c r="F189" s="102"/>
      <c r="G189" s="60">
        <f>SUM(G176:G188)</f>
        <v>175.203125</v>
      </c>
    </row>
    <row r="190" spans="1:7" x14ac:dyDescent="0.25">
      <c r="A190" s="9"/>
      <c r="B190" s="9" t="s">
        <v>30</v>
      </c>
      <c r="C190" s="100" t="s">
        <v>10</v>
      </c>
      <c r="D190" s="6">
        <v>40</v>
      </c>
      <c r="E190" s="6">
        <v>10</v>
      </c>
      <c r="F190" s="100">
        <v>1.5</v>
      </c>
      <c r="G190" s="101">
        <f>SUM(D190+E190+D191+E191)/6*F190/2</f>
        <v>10.625</v>
      </c>
    </row>
    <row r="191" spans="1:7" x14ac:dyDescent="0.25">
      <c r="A191" s="9"/>
      <c r="B191" s="9"/>
      <c r="C191" s="100"/>
      <c r="D191" s="6">
        <v>25.5</v>
      </c>
      <c r="E191" s="6">
        <v>9.5</v>
      </c>
      <c r="F191" s="100"/>
      <c r="G191" s="101"/>
    </row>
    <row r="192" spans="1:7" x14ac:dyDescent="0.25">
      <c r="A192" s="55"/>
      <c r="C192" s="6" t="s">
        <v>12</v>
      </c>
      <c r="D192" s="6">
        <v>25.5</v>
      </c>
      <c r="E192" s="6">
        <v>9.5</v>
      </c>
      <c r="F192" s="6">
        <v>2</v>
      </c>
      <c r="G192" s="58">
        <f>SUM(D192+E192)/6*F192</f>
        <v>11.666666666666666</v>
      </c>
    </row>
    <row r="193" spans="1:7" x14ac:dyDescent="0.25">
      <c r="A193" s="55"/>
      <c r="B193" s="9"/>
      <c r="C193" s="100" t="s">
        <v>10</v>
      </c>
      <c r="D193" s="6">
        <v>25.5</v>
      </c>
      <c r="E193" s="6">
        <v>9.5</v>
      </c>
      <c r="F193" s="100">
        <v>1.5</v>
      </c>
      <c r="G193" s="101">
        <f>SUM(D193+E193+D194+E194)/6*F193/2</f>
        <v>8.5</v>
      </c>
    </row>
    <row r="194" spans="1:7" x14ac:dyDescent="0.25">
      <c r="A194" s="55"/>
      <c r="B194" s="9"/>
      <c r="C194" s="100"/>
      <c r="D194" s="6">
        <v>23.5</v>
      </c>
      <c r="E194" s="6">
        <v>9.5</v>
      </c>
      <c r="F194" s="100"/>
      <c r="G194" s="101"/>
    </row>
    <row r="195" spans="1:7" x14ac:dyDescent="0.25">
      <c r="A195" s="55"/>
      <c r="B195" s="9"/>
      <c r="C195" s="6" t="s">
        <v>12</v>
      </c>
      <c r="D195" s="6">
        <v>23.5</v>
      </c>
      <c r="E195" s="6">
        <v>9.5</v>
      </c>
      <c r="F195" s="6">
        <v>9.66</v>
      </c>
      <c r="G195" s="59">
        <f>SUM(D195+E195)/6*F195</f>
        <v>53.13</v>
      </c>
    </row>
    <row r="196" spans="1:7" x14ac:dyDescent="0.25">
      <c r="A196" s="55"/>
      <c r="B196" s="9"/>
      <c r="C196" s="100" t="s">
        <v>10</v>
      </c>
      <c r="D196" s="6">
        <v>23.5</v>
      </c>
      <c r="E196" s="6">
        <v>9.5</v>
      </c>
      <c r="F196" s="100">
        <v>1.5</v>
      </c>
      <c r="G196" s="101">
        <f>SUM(D196+E196+D197+E197)/6*F196/2</f>
        <v>7.75</v>
      </c>
    </row>
    <row r="197" spans="1:7" x14ac:dyDescent="0.25">
      <c r="A197" s="55"/>
      <c r="B197" s="9"/>
      <c r="C197" s="100"/>
      <c r="D197" s="6">
        <v>19.5</v>
      </c>
      <c r="E197" s="6">
        <v>9.5</v>
      </c>
      <c r="F197" s="100"/>
      <c r="G197" s="101"/>
    </row>
    <row r="198" spans="1:7" x14ac:dyDescent="0.25">
      <c r="A198" s="55"/>
      <c r="B198" s="9"/>
      <c r="C198" s="6" t="s">
        <v>12</v>
      </c>
      <c r="D198" s="6">
        <v>19.5</v>
      </c>
      <c r="E198" s="6">
        <v>9.5</v>
      </c>
      <c r="F198" s="6">
        <v>10.16</v>
      </c>
      <c r="G198" s="59">
        <f>SUM(D198+E198)/6*F198</f>
        <v>49.106666666666662</v>
      </c>
    </row>
    <row r="199" spans="1:7" x14ac:dyDescent="0.25">
      <c r="A199" s="55"/>
      <c r="B199" s="9"/>
      <c r="C199" s="100" t="s">
        <v>10</v>
      </c>
      <c r="D199" s="6">
        <v>19.5</v>
      </c>
      <c r="E199" s="6">
        <v>9.5</v>
      </c>
      <c r="F199" s="100">
        <v>1.5</v>
      </c>
      <c r="G199" s="101">
        <f>SUM(D199+E199+D200+E200)/6*F199/2</f>
        <v>6.75</v>
      </c>
    </row>
    <row r="200" spans="1:7" x14ac:dyDescent="0.25">
      <c r="A200" s="55"/>
      <c r="B200" s="9"/>
      <c r="C200" s="100"/>
      <c r="D200" s="6">
        <v>17.5</v>
      </c>
      <c r="E200" s="6">
        <v>7.5</v>
      </c>
      <c r="F200" s="100"/>
      <c r="G200" s="101"/>
    </row>
    <row r="201" spans="1:7" x14ac:dyDescent="0.25">
      <c r="A201" s="55"/>
      <c r="B201" s="9"/>
      <c r="C201" s="6" t="s">
        <v>12</v>
      </c>
      <c r="D201" s="6">
        <v>17.5</v>
      </c>
      <c r="E201" s="6">
        <v>7.5</v>
      </c>
      <c r="F201" s="6">
        <v>9.83</v>
      </c>
      <c r="G201" s="59">
        <f>SUM(D201+E201)/6*F201</f>
        <v>40.958333333333336</v>
      </c>
    </row>
    <row r="202" spans="1:7" x14ac:dyDescent="0.25">
      <c r="A202" s="55"/>
      <c r="B202" s="9"/>
      <c r="C202" s="6" t="s">
        <v>13</v>
      </c>
      <c r="D202" s="6">
        <v>17.5</v>
      </c>
      <c r="E202" s="6">
        <v>7.5</v>
      </c>
      <c r="F202" s="6" t="s">
        <v>11</v>
      </c>
      <c r="G202" s="59">
        <f>SUM(D202*E202)/144</f>
        <v>0.91145833333333337</v>
      </c>
    </row>
    <row r="203" spans="1:7" x14ac:dyDescent="0.25">
      <c r="A203" s="102" t="s">
        <v>14</v>
      </c>
      <c r="B203" s="102"/>
      <c r="C203" s="102"/>
      <c r="D203" s="102"/>
      <c r="E203" s="102"/>
      <c r="F203" s="102"/>
      <c r="G203" s="60">
        <f>SUM(G190:G202)</f>
        <v>189.39812500000002</v>
      </c>
    </row>
    <row r="204" spans="1:7" x14ac:dyDescent="0.25">
      <c r="A204" s="9"/>
      <c r="B204" s="9" t="s">
        <v>31</v>
      </c>
      <c r="C204" s="100" t="s">
        <v>10</v>
      </c>
      <c r="D204" s="6">
        <v>40</v>
      </c>
      <c r="E204" s="6">
        <v>10</v>
      </c>
      <c r="F204" s="100">
        <v>1.5</v>
      </c>
      <c r="G204" s="101">
        <f>SUM(D204+E204+D205+E205)/6*F204/2</f>
        <v>10.625</v>
      </c>
    </row>
    <row r="205" spans="1:7" x14ac:dyDescent="0.25">
      <c r="A205" s="9"/>
      <c r="B205" s="9"/>
      <c r="C205" s="100"/>
      <c r="D205" s="6">
        <v>25.5</v>
      </c>
      <c r="E205" s="6">
        <v>9.5</v>
      </c>
      <c r="F205" s="100"/>
      <c r="G205" s="101"/>
    </row>
    <row r="206" spans="1:7" x14ac:dyDescent="0.25">
      <c r="A206" s="55"/>
      <c r="C206" s="6" t="s">
        <v>12</v>
      </c>
      <c r="D206" s="6">
        <v>25.5</v>
      </c>
      <c r="E206" s="6">
        <v>9.5</v>
      </c>
      <c r="F206" s="6">
        <v>2</v>
      </c>
      <c r="G206" s="58">
        <f>SUM(D206+E206)/6*F206</f>
        <v>11.666666666666666</v>
      </c>
    </row>
    <row r="207" spans="1:7" x14ac:dyDescent="0.25">
      <c r="A207" s="55"/>
      <c r="B207" s="9"/>
      <c r="C207" s="100" t="s">
        <v>10</v>
      </c>
      <c r="D207" s="6">
        <v>25.5</v>
      </c>
      <c r="E207" s="6">
        <v>9.5</v>
      </c>
      <c r="F207" s="100">
        <v>1.5</v>
      </c>
      <c r="G207" s="101">
        <f>SUM(D207+E207+D208+E208)/6*F207/2</f>
        <v>8.5</v>
      </c>
    </row>
    <row r="208" spans="1:7" x14ac:dyDescent="0.25">
      <c r="A208" s="55"/>
      <c r="B208" s="9"/>
      <c r="C208" s="100"/>
      <c r="D208" s="6">
        <v>23.5</v>
      </c>
      <c r="E208" s="6">
        <v>9.5</v>
      </c>
      <c r="F208" s="100"/>
      <c r="G208" s="101"/>
    </row>
    <row r="209" spans="1:7" x14ac:dyDescent="0.25">
      <c r="A209" s="55"/>
      <c r="B209" s="9"/>
      <c r="C209" s="6" t="s">
        <v>12</v>
      </c>
      <c r="D209" s="6">
        <v>23.5</v>
      </c>
      <c r="E209" s="6">
        <v>9.5</v>
      </c>
      <c r="F209" s="6">
        <v>9.66</v>
      </c>
      <c r="G209" s="59">
        <f>SUM(D209+E209)/6*F209</f>
        <v>53.13</v>
      </c>
    </row>
    <row r="210" spans="1:7" x14ac:dyDescent="0.25">
      <c r="A210" s="55"/>
      <c r="B210" s="9"/>
      <c r="C210" s="100" t="s">
        <v>10</v>
      </c>
      <c r="D210" s="6">
        <v>23.5</v>
      </c>
      <c r="E210" s="6">
        <v>9.5</v>
      </c>
      <c r="F210" s="100">
        <v>1.5</v>
      </c>
      <c r="G210" s="101">
        <f>SUM(D210+E210+D211+E211)/6*F210/2</f>
        <v>7.75</v>
      </c>
    </row>
    <row r="211" spans="1:7" x14ac:dyDescent="0.25">
      <c r="A211" s="55"/>
      <c r="B211" s="9"/>
      <c r="C211" s="100"/>
      <c r="D211" s="6">
        <v>19.5</v>
      </c>
      <c r="E211" s="6">
        <v>9.5</v>
      </c>
      <c r="F211" s="100"/>
      <c r="G211" s="101"/>
    </row>
    <row r="212" spans="1:7" x14ac:dyDescent="0.25">
      <c r="A212" s="55"/>
      <c r="B212" s="9"/>
      <c r="C212" s="6" t="s">
        <v>12</v>
      </c>
      <c r="D212" s="6">
        <v>19.5</v>
      </c>
      <c r="E212" s="6">
        <v>9.5</v>
      </c>
      <c r="F212" s="6">
        <v>10.16</v>
      </c>
      <c r="G212" s="59">
        <f>SUM(D212+E212)/6*F212</f>
        <v>49.106666666666662</v>
      </c>
    </row>
    <row r="213" spans="1:7" x14ac:dyDescent="0.25">
      <c r="A213" s="55"/>
      <c r="B213" s="9"/>
      <c r="C213" s="100" t="s">
        <v>10</v>
      </c>
      <c r="D213" s="6">
        <v>19.5</v>
      </c>
      <c r="E213" s="6">
        <v>9.5</v>
      </c>
      <c r="F213" s="100">
        <v>1.5</v>
      </c>
      <c r="G213" s="101">
        <f>SUM(D213+E213+D214+E214)/6*F213/2</f>
        <v>6.75</v>
      </c>
    </row>
    <row r="214" spans="1:7" x14ac:dyDescent="0.25">
      <c r="A214" s="55"/>
      <c r="B214" s="9"/>
      <c r="C214" s="100"/>
      <c r="D214" s="6">
        <v>17.5</v>
      </c>
      <c r="E214" s="6">
        <v>7.5</v>
      </c>
      <c r="F214" s="100"/>
      <c r="G214" s="101"/>
    </row>
    <row r="215" spans="1:7" x14ac:dyDescent="0.25">
      <c r="A215" s="55"/>
      <c r="B215" s="9"/>
      <c r="C215" s="6" t="s">
        <v>12</v>
      </c>
      <c r="D215" s="6">
        <v>17.5</v>
      </c>
      <c r="E215" s="6">
        <v>7.5</v>
      </c>
      <c r="F215" s="6">
        <v>9.83</v>
      </c>
      <c r="G215" s="59">
        <f>SUM(D215+E215)/6*F215</f>
        <v>40.958333333333336</v>
      </c>
    </row>
    <row r="216" spans="1:7" x14ac:dyDescent="0.25">
      <c r="A216" s="55"/>
      <c r="B216" s="9"/>
      <c r="C216" s="6" t="s">
        <v>13</v>
      </c>
      <c r="D216" s="6">
        <v>17.5</v>
      </c>
      <c r="E216" s="6">
        <v>7.5</v>
      </c>
      <c r="F216" s="6" t="s">
        <v>11</v>
      </c>
      <c r="G216" s="59">
        <f>SUM(D216*E216)/144</f>
        <v>0.91145833333333337</v>
      </c>
    </row>
    <row r="217" spans="1:7" x14ac:dyDescent="0.25">
      <c r="A217" s="102" t="s">
        <v>14</v>
      </c>
      <c r="B217" s="102"/>
      <c r="C217" s="102"/>
      <c r="D217" s="102"/>
      <c r="E217" s="102"/>
      <c r="F217" s="102"/>
      <c r="G217" s="60">
        <f>SUM(G204:G216)</f>
        <v>189.39812500000002</v>
      </c>
    </row>
    <row r="218" spans="1:7" x14ac:dyDescent="0.25">
      <c r="A218" s="9"/>
      <c r="B218" s="9" t="s">
        <v>32</v>
      </c>
      <c r="C218" s="100" t="s">
        <v>10</v>
      </c>
      <c r="D218" s="6">
        <v>40</v>
      </c>
      <c r="E218" s="6">
        <v>10</v>
      </c>
      <c r="F218" s="100">
        <v>1.5</v>
      </c>
      <c r="G218" s="101">
        <f>SUM(D218+E218+D219+E219)/6*F218/2</f>
        <v>10.625</v>
      </c>
    </row>
    <row r="219" spans="1:7" x14ac:dyDescent="0.25">
      <c r="A219" s="9"/>
      <c r="B219" s="9"/>
      <c r="C219" s="100"/>
      <c r="D219" s="6">
        <v>25.5</v>
      </c>
      <c r="E219" s="6">
        <v>9.5</v>
      </c>
      <c r="F219" s="100"/>
      <c r="G219" s="101"/>
    </row>
    <row r="220" spans="1:7" x14ac:dyDescent="0.25">
      <c r="A220" s="55"/>
      <c r="C220" s="6" t="s">
        <v>12</v>
      </c>
      <c r="D220" s="6">
        <v>25.5</v>
      </c>
      <c r="E220" s="6">
        <v>9.5</v>
      </c>
      <c r="F220" s="6">
        <v>2</v>
      </c>
      <c r="G220" s="58">
        <f>SUM(D220+E220)/6*F220</f>
        <v>11.666666666666666</v>
      </c>
    </row>
    <row r="221" spans="1:7" x14ac:dyDescent="0.25">
      <c r="A221" s="55"/>
      <c r="B221" s="9"/>
      <c r="C221" s="100" t="s">
        <v>10</v>
      </c>
      <c r="D221" s="6">
        <v>25.5</v>
      </c>
      <c r="E221" s="6">
        <v>9.5</v>
      </c>
      <c r="F221" s="100">
        <v>1.5</v>
      </c>
      <c r="G221" s="101">
        <f>SUM(D221+E221+D222+E222)/6*F221/2</f>
        <v>8.5</v>
      </c>
    </row>
    <row r="222" spans="1:7" x14ac:dyDescent="0.25">
      <c r="A222" s="55"/>
      <c r="B222" s="9"/>
      <c r="C222" s="100"/>
      <c r="D222" s="6">
        <v>23.5</v>
      </c>
      <c r="E222" s="6">
        <v>9.5</v>
      </c>
      <c r="F222" s="100"/>
      <c r="G222" s="101"/>
    </row>
    <row r="223" spans="1:7" x14ac:dyDescent="0.25">
      <c r="A223" s="55"/>
      <c r="B223" s="9"/>
      <c r="C223" s="6" t="s">
        <v>12</v>
      </c>
      <c r="D223" s="6">
        <v>23.5</v>
      </c>
      <c r="E223" s="6">
        <v>9.5</v>
      </c>
      <c r="F223" s="6">
        <v>9.66</v>
      </c>
      <c r="G223" s="59">
        <f>SUM(D223+E223)/6*F223</f>
        <v>53.13</v>
      </c>
    </row>
    <row r="224" spans="1:7" x14ac:dyDescent="0.25">
      <c r="A224" s="55"/>
      <c r="B224" s="9"/>
      <c r="C224" s="100" t="s">
        <v>10</v>
      </c>
      <c r="D224" s="6">
        <v>23.5</v>
      </c>
      <c r="E224" s="6">
        <v>9.5</v>
      </c>
      <c r="F224" s="100">
        <v>1.5</v>
      </c>
      <c r="G224" s="101">
        <f>SUM(D224+E224+D225+E225)/6*F224/2</f>
        <v>7.75</v>
      </c>
    </row>
    <row r="225" spans="1:7" x14ac:dyDescent="0.25">
      <c r="A225" s="55"/>
      <c r="B225" s="9"/>
      <c r="C225" s="100"/>
      <c r="D225" s="6">
        <v>19.5</v>
      </c>
      <c r="E225" s="6">
        <v>9.5</v>
      </c>
      <c r="F225" s="100"/>
      <c r="G225" s="101"/>
    </row>
    <row r="226" spans="1:7" x14ac:dyDescent="0.25">
      <c r="A226" s="55"/>
      <c r="B226" s="9"/>
      <c r="C226" s="6" t="s">
        <v>12</v>
      </c>
      <c r="D226" s="6">
        <v>19.5</v>
      </c>
      <c r="E226" s="6">
        <v>9.5</v>
      </c>
      <c r="F226" s="6">
        <v>10.16</v>
      </c>
      <c r="G226" s="59">
        <f>SUM(D226+E226)/6*F226</f>
        <v>49.106666666666662</v>
      </c>
    </row>
    <row r="227" spans="1:7" x14ac:dyDescent="0.25">
      <c r="A227" s="55"/>
      <c r="B227" s="9"/>
      <c r="C227" s="100" t="s">
        <v>10</v>
      </c>
      <c r="D227" s="6">
        <v>19.5</v>
      </c>
      <c r="E227" s="6">
        <v>9.5</v>
      </c>
      <c r="F227" s="100">
        <v>1.5</v>
      </c>
      <c r="G227" s="101">
        <f>SUM(D227+E227+D228+E228)/6*F227/2</f>
        <v>6.75</v>
      </c>
    </row>
    <row r="228" spans="1:7" x14ac:dyDescent="0.25">
      <c r="A228" s="55"/>
      <c r="B228" s="9"/>
      <c r="C228" s="100"/>
      <c r="D228" s="6">
        <v>17.5</v>
      </c>
      <c r="E228" s="6">
        <v>7.5</v>
      </c>
      <c r="F228" s="100"/>
      <c r="G228" s="101"/>
    </row>
    <row r="229" spans="1:7" x14ac:dyDescent="0.25">
      <c r="A229" s="55"/>
      <c r="B229" s="9"/>
      <c r="C229" s="6" t="s">
        <v>12</v>
      </c>
      <c r="D229" s="6">
        <v>17.5</v>
      </c>
      <c r="E229" s="6">
        <v>7.5</v>
      </c>
      <c r="F229" s="6">
        <v>9.83</v>
      </c>
      <c r="G229" s="59">
        <f>SUM(D229+E229)/6*F229</f>
        <v>40.958333333333336</v>
      </c>
    </row>
    <row r="230" spans="1:7" x14ac:dyDescent="0.25">
      <c r="A230" s="55"/>
      <c r="B230" s="9"/>
      <c r="C230" s="6" t="s">
        <v>13</v>
      </c>
      <c r="D230" s="6">
        <v>17.5</v>
      </c>
      <c r="E230" s="6">
        <v>7.5</v>
      </c>
      <c r="F230" s="6" t="s">
        <v>11</v>
      </c>
      <c r="G230" s="59">
        <f>SUM(D230*E230)/144</f>
        <v>0.91145833333333337</v>
      </c>
    </row>
    <row r="231" spans="1:7" x14ac:dyDescent="0.25">
      <c r="A231" s="102" t="s">
        <v>14</v>
      </c>
      <c r="B231" s="102"/>
      <c r="C231" s="102"/>
      <c r="D231" s="102"/>
      <c r="E231" s="102"/>
      <c r="F231" s="102"/>
      <c r="G231" s="60">
        <f>SUM(G218:G230)</f>
        <v>189.39812500000002</v>
      </c>
    </row>
    <row r="232" spans="1:7" x14ac:dyDescent="0.25">
      <c r="A232" s="9"/>
      <c r="B232" s="9" t="s">
        <v>33</v>
      </c>
      <c r="C232" s="100" t="s">
        <v>10</v>
      </c>
      <c r="D232" s="6">
        <v>40</v>
      </c>
      <c r="E232" s="6">
        <v>10</v>
      </c>
      <c r="F232" s="100">
        <v>1.5</v>
      </c>
      <c r="G232" s="101">
        <f>SUM(D232+E232+D233+E233)/6*F232/2</f>
        <v>10.625</v>
      </c>
    </row>
    <row r="233" spans="1:7" x14ac:dyDescent="0.25">
      <c r="A233" s="9"/>
      <c r="B233" s="9"/>
      <c r="C233" s="100"/>
      <c r="D233" s="6">
        <v>25.5</v>
      </c>
      <c r="E233" s="6">
        <v>9.5</v>
      </c>
      <c r="F233" s="100"/>
      <c r="G233" s="101"/>
    </row>
    <row r="234" spans="1:7" x14ac:dyDescent="0.25">
      <c r="A234" s="55"/>
      <c r="C234" s="6" t="s">
        <v>12</v>
      </c>
      <c r="D234" s="6">
        <v>25.5</v>
      </c>
      <c r="E234" s="6">
        <v>9.5</v>
      </c>
      <c r="F234" s="6">
        <v>2</v>
      </c>
      <c r="G234" s="58">
        <f>SUM(D234+E234)/6*F234</f>
        <v>11.666666666666666</v>
      </c>
    </row>
    <row r="235" spans="1:7" x14ac:dyDescent="0.25">
      <c r="A235" s="55"/>
      <c r="B235" s="9"/>
      <c r="C235" s="100" t="s">
        <v>10</v>
      </c>
      <c r="D235" s="6">
        <v>25.5</v>
      </c>
      <c r="E235" s="6">
        <v>9.5</v>
      </c>
      <c r="F235" s="100">
        <v>1.5</v>
      </c>
      <c r="G235" s="101">
        <f>SUM(D235+E235+D236+E236)/6*F235/2</f>
        <v>8.5</v>
      </c>
    </row>
    <row r="236" spans="1:7" x14ac:dyDescent="0.25">
      <c r="A236" s="55"/>
      <c r="B236" s="9"/>
      <c r="C236" s="100"/>
      <c r="D236" s="6">
        <v>23.5</v>
      </c>
      <c r="E236" s="6">
        <v>9.5</v>
      </c>
      <c r="F236" s="100"/>
      <c r="G236" s="101"/>
    </row>
    <row r="237" spans="1:7" x14ac:dyDescent="0.25">
      <c r="A237" s="55"/>
      <c r="B237" s="9"/>
      <c r="C237" s="6" t="s">
        <v>12</v>
      </c>
      <c r="D237" s="6">
        <v>23.5</v>
      </c>
      <c r="E237" s="6">
        <v>9.5</v>
      </c>
      <c r="F237" s="6">
        <v>9.66</v>
      </c>
      <c r="G237" s="59">
        <f>SUM(D237+E237)/6*F237</f>
        <v>53.13</v>
      </c>
    </row>
    <row r="238" spans="1:7" x14ac:dyDescent="0.25">
      <c r="A238" s="55"/>
      <c r="B238" s="9"/>
      <c r="C238" s="100" t="s">
        <v>10</v>
      </c>
      <c r="D238" s="6">
        <v>23.5</v>
      </c>
      <c r="E238" s="6">
        <v>9.5</v>
      </c>
      <c r="F238" s="100">
        <v>1.5</v>
      </c>
      <c r="G238" s="101">
        <f>SUM(D238+E238+D239+E239)/6*F238/2</f>
        <v>7.75</v>
      </c>
    </row>
    <row r="239" spans="1:7" x14ac:dyDescent="0.25">
      <c r="A239" s="55"/>
      <c r="B239" s="9"/>
      <c r="C239" s="100"/>
      <c r="D239" s="6">
        <v>19.5</v>
      </c>
      <c r="E239" s="6">
        <v>9.5</v>
      </c>
      <c r="F239" s="100"/>
      <c r="G239" s="101"/>
    </row>
    <row r="240" spans="1:7" x14ac:dyDescent="0.25">
      <c r="A240" s="55"/>
      <c r="B240" s="9"/>
      <c r="C240" s="6" t="s">
        <v>12</v>
      </c>
      <c r="D240" s="6">
        <v>19.5</v>
      </c>
      <c r="E240" s="6">
        <v>9.5</v>
      </c>
      <c r="F240" s="6">
        <v>10.16</v>
      </c>
      <c r="G240" s="59">
        <f>SUM(D240+E240)/6*F240</f>
        <v>49.106666666666662</v>
      </c>
    </row>
    <row r="241" spans="1:7" x14ac:dyDescent="0.25">
      <c r="A241" s="55"/>
      <c r="B241" s="9"/>
      <c r="C241" s="100" t="s">
        <v>10</v>
      </c>
      <c r="D241" s="6">
        <v>19.5</v>
      </c>
      <c r="E241" s="6">
        <v>9.5</v>
      </c>
      <c r="F241" s="100">
        <v>1.5</v>
      </c>
      <c r="G241" s="101">
        <f>SUM(D241+E241+D242+E242)/6*F241/2</f>
        <v>6.75</v>
      </c>
    </row>
    <row r="242" spans="1:7" x14ac:dyDescent="0.25">
      <c r="A242" s="55"/>
      <c r="B242" s="9"/>
      <c r="C242" s="100"/>
      <c r="D242" s="6">
        <v>17.5</v>
      </c>
      <c r="E242" s="6">
        <v>7.5</v>
      </c>
      <c r="F242" s="100"/>
      <c r="G242" s="101"/>
    </row>
    <row r="243" spans="1:7" x14ac:dyDescent="0.25">
      <c r="A243" s="55"/>
      <c r="B243" s="9"/>
      <c r="C243" s="6" t="s">
        <v>12</v>
      </c>
      <c r="D243" s="6">
        <v>17.5</v>
      </c>
      <c r="E243" s="6">
        <v>7.5</v>
      </c>
      <c r="F243" s="6">
        <v>9.83</v>
      </c>
      <c r="G243" s="59">
        <f>SUM(D243+E243)/6*F243</f>
        <v>40.958333333333336</v>
      </c>
    </row>
    <row r="244" spans="1:7" x14ac:dyDescent="0.25">
      <c r="A244" s="55"/>
      <c r="B244" s="9"/>
      <c r="C244" s="6" t="s">
        <v>13</v>
      </c>
      <c r="D244" s="6">
        <v>17.5</v>
      </c>
      <c r="E244" s="6">
        <v>7.5</v>
      </c>
      <c r="F244" s="6" t="s">
        <v>11</v>
      </c>
      <c r="G244" s="59">
        <f>SUM(D244*E244)/144</f>
        <v>0.91145833333333337</v>
      </c>
    </row>
    <row r="245" spans="1:7" x14ac:dyDescent="0.25">
      <c r="A245" s="102" t="s">
        <v>14</v>
      </c>
      <c r="B245" s="102"/>
      <c r="C245" s="102"/>
      <c r="D245" s="102"/>
      <c r="E245" s="102"/>
      <c r="F245" s="102"/>
      <c r="G245" s="60">
        <f>SUM(G232:G244)</f>
        <v>189.39812500000002</v>
      </c>
    </row>
    <row r="246" spans="1:7" x14ac:dyDescent="0.25">
      <c r="A246" s="55"/>
      <c r="B246" s="9" t="s">
        <v>34</v>
      </c>
      <c r="C246" s="6" t="s">
        <v>12</v>
      </c>
      <c r="D246" s="6">
        <v>25.5</v>
      </c>
      <c r="E246" s="6">
        <v>9.5</v>
      </c>
      <c r="F246" s="6">
        <v>2</v>
      </c>
      <c r="G246" s="58">
        <f>SUM(D246+E246)/6*F246</f>
        <v>11.666666666666666</v>
      </c>
    </row>
    <row r="247" spans="1:7" x14ac:dyDescent="0.25">
      <c r="A247" s="55"/>
      <c r="B247" s="9"/>
      <c r="C247" s="100" t="s">
        <v>10</v>
      </c>
      <c r="D247" s="6">
        <v>25.5</v>
      </c>
      <c r="E247" s="6">
        <v>9.5</v>
      </c>
      <c r="F247" s="100">
        <v>1.5</v>
      </c>
      <c r="G247" s="101">
        <f>SUM(D247+E247+D248+E248)/6*F247/2</f>
        <v>8.5</v>
      </c>
    </row>
    <row r="248" spans="1:7" x14ac:dyDescent="0.25">
      <c r="A248" s="55"/>
      <c r="B248" s="9"/>
      <c r="C248" s="100"/>
      <c r="D248" s="6">
        <v>23.5</v>
      </c>
      <c r="E248" s="6">
        <v>9.5</v>
      </c>
      <c r="F248" s="100"/>
      <c r="G248" s="101"/>
    </row>
    <row r="249" spans="1:7" x14ac:dyDescent="0.25">
      <c r="A249" s="55"/>
      <c r="B249" s="9"/>
      <c r="C249" s="6" t="s">
        <v>12</v>
      </c>
      <c r="D249" s="6">
        <v>23.5</v>
      </c>
      <c r="E249" s="6">
        <v>9.5</v>
      </c>
      <c r="F249" s="6">
        <v>9.66</v>
      </c>
      <c r="G249" s="59">
        <f>SUM(D249+E249)/6*F249</f>
        <v>53.13</v>
      </c>
    </row>
    <row r="250" spans="1:7" x14ac:dyDescent="0.25">
      <c r="A250" s="55"/>
      <c r="B250" s="9"/>
      <c r="C250" s="100" t="s">
        <v>10</v>
      </c>
      <c r="D250" s="6">
        <v>23.5</v>
      </c>
      <c r="E250" s="6">
        <v>9.5</v>
      </c>
      <c r="F250" s="100">
        <v>1.5</v>
      </c>
      <c r="G250" s="101">
        <f>SUM(D250+E250+D251+E251)/6*F250/2</f>
        <v>7.75</v>
      </c>
    </row>
    <row r="251" spans="1:7" x14ac:dyDescent="0.25">
      <c r="A251" s="55"/>
      <c r="B251" s="9"/>
      <c r="C251" s="100"/>
      <c r="D251" s="6">
        <v>19.5</v>
      </c>
      <c r="E251" s="6">
        <v>9.5</v>
      </c>
      <c r="F251" s="100"/>
      <c r="G251" s="101"/>
    </row>
    <row r="252" spans="1:7" x14ac:dyDescent="0.25">
      <c r="A252" s="55"/>
      <c r="B252" s="9"/>
      <c r="C252" s="6" t="s">
        <v>12</v>
      </c>
      <c r="D252" s="6">
        <v>19.5</v>
      </c>
      <c r="E252" s="6">
        <v>9.5</v>
      </c>
      <c r="F252" s="6">
        <v>10.16</v>
      </c>
      <c r="G252" s="59">
        <f>SUM(D252+E252)/6*F252</f>
        <v>49.106666666666662</v>
      </c>
    </row>
    <row r="253" spans="1:7" x14ac:dyDescent="0.25">
      <c r="A253" s="55"/>
      <c r="B253" s="9"/>
      <c r="C253" s="100" t="s">
        <v>10</v>
      </c>
      <c r="D253" s="6">
        <v>19.5</v>
      </c>
      <c r="E253" s="6">
        <v>9.5</v>
      </c>
      <c r="F253" s="100">
        <v>1.5</v>
      </c>
      <c r="G253" s="101">
        <f>SUM(D253+E253+D254+E254)/6*F253/2</f>
        <v>6.75</v>
      </c>
    </row>
    <row r="254" spans="1:7" x14ac:dyDescent="0.25">
      <c r="A254" s="55"/>
      <c r="B254" s="9"/>
      <c r="C254" s="100"/>
      <c r="D254" s="6">
        <v>17.5</v>
      </c>
      <c r="E254" s="6">
        <v>7.5</v>
      </c>
      <c r="F254" s="100"/>
      <c r="G254" s="101"/>
    </row>
    <row r="255" spans="1:7" x14ac:dyDescent="0.25">
      <c r="A255" s="55"/>
      <c r="B255" s="9"/>
      <c r="C255" s="6" t="s">
        <v>12</v>
      </c>
      <c r="D255" s="6">
        <v>17.5</v>
      </c>
      <c r="E255" s="6">
        <v>7.5</v>
      </c>
      <c r="F255" s="6">
        <v>9.83</v>
      </c>
      <c r="G255" s="59">
        <f>SUM(D255+E255)/6*F255</f>
        <v>40.958333333333336</v>
      </c>
    </row>
    <row r="256" spans="1:7" x14ac:dyDescent="0.25">
      <c r="A256" s="55"/>
      <c r="B256" s="9"/>
      <c r="C256" s="6" t="s">
        <v>13</v>
      </c>
      <c r="D256" s="6">
        <v>17.5</v>
      </c>
      <c r="E256" s="6">
        <v>7.5</v>
      </c>
      <c r="F256" s="6" t="s">
        <v>11</v>
      </c>
      <c r="G256" s="59">
        <f>SUM(D256*E256)/144</f>
        <v>0.91145833333333337</v>
      </c>
    </row>
    <row r="257" spans="1:7" x14ac:dyDescent="0.25">
      <c r="A257" s="102" t="s">
        <v>14</v>
      </c>
      <c r="B257" s="102"/>
      <c r="C257" s="102"/>
      <c r="D257" s="102"/>
      <c r="E257" s="102"/>
      <c r="F257" s="102"/>
      <c r="G257" s="60">
        <f>SUM(G246:G256)</f>
        <v>178.77312500000002</v>
      </c>
    </row>
    <row r="258" spans="1:7" x14ac:dyDescent="0.25">
      <c r="A258" s="69"/>
      <c r="B258" s="9" t="s">
        <v>35</v>
      </c>
      <c r="C258" s="100" t="s">
        <v>10</v>
      </c>
      <c r="D258" s="6">
        <v>40</v>
      </c>
      <c r="E258" s="6">
        <v>10</v>
      </c>
      <c r="F258" s="100">
        <v>1.66</v>
      </c>
      <c r="G258" s="101">
        <f>SUM(D258+E258+D259+E259)/6*F258/2</f>
        <v>11.758333333333333</v>
      </c>
    </row>
    <row r="259" spans="1:7" x14ac:dyDescent="0.25">
      <c r="A259" s="69"/>
      <c r="B259" s="69"/>
      <c r="C259" s="100"/>
      <c r="D259" s="6">
        <v>25.5</v>
      </c>
      <c r="E259" s="6">
        <v>9.5</v>
      </c>
      <c r="F259" s="100"/>
      <c r="G259" s="101"/>
    </row>
    <row r="260" spans="1:7" x14ac:dyDescent="0.25">
      <c r="A260" s="55"/>
      <c r="C260" s="6" t="s">
        <v>12</v>
      </c>
      <c r="D260" s="6">
        <v>25.5</v>
      </c>
      <c r="E260" s="6">
        <v>9.5</v>
      </c>
      <c r="F260" s="6">
        <v>4</v>
      </c>
      <c r="G260" s="58">
        <f>SUM(D260+E260)/6*F260</f>
        <v>23.333333333333332</v>
      </c>
    </row>
    <row r="261" spans="1:7" x14ac:dyDescent="0.25">
      <c r="A261" s="55"/>
      <c r="B261" s="9"/>
      <c r="C261" s="100" t="s">
        <v>10</v>
      </c>
      <c r="D261" s="6">
        <v>25.5</v>
      </c>
      <c r="E261" s="6">
        <v>9.5</v>
      </c>
      <c r="F261" s="100">
        <v>1.5</v>
      </c>
      <c r="G261" s="101">
        <f>SUM(D261+E261+D262+E262)/6*F261/2</f>
        <v>8.25</v>
      </c>
    </row>
    <row r="262" spans="1:7" x14ac:dyDescent="0.25">
      <c r="A262" s="55"/>
      <c r="B262" s="9"/>
      <c r="C262" s="100"/>
      <c r="D262" s="6">
        <v>21.5</v>
      </c>
      <c r="E262" s="6">
        <v>9.5</v>
      </c>
      <c r="F262" s="100"/>
      <c r="G262" s="101"/>
    </row>
    <row r="263" spans="1:7" x14ac:dyDescent="0.25">
      <c r="A263" s="55"/>
      <c r="B263" s="9"/>
      <c r="C263" s="6" t="s">
        <v>12</v>
      </c>
      <c r="D263" s="6">
        <v>21.5</v>
      </c>
      <c r="E263" s="6">
        <v>9.5</v>
      </c>
      <c r="F263" s="6">
        <v>6</v>
      </c>
      <c r="G263" s="59">
        <f>SUM(D263+E263)/6*F263</f>
        <v>31</v>
      </c>
    </row>
    <row r="264" spans="1:7" x14ac:dyDescent="0.25">
      <c r="A264" s="55"/>
      <c r="B264" s="9"/>
      <c r="C264" s="100" t="s">
        <v>10</v>
      </c>
      <c r="D264" s="6">
        <v>21.5</v>
      </c>
      <c r="E264" s="6">
        <v>9.5</v>
      </c>
      <c r="F264" s="100">
        <v>1.5</v>
      </c>
      <c r="G264" s="101">
        <f>SUM(D264+E264+D265+E265)/6*F264/2</f>
        <v>7</v>
      </c>
    </row>
    <row r="265" spans="1:7" x14ac:dyDescent="0.25">
      <c r="A265" s="55"/>
      <c r="B265" s="9"/>
      <c r="C265" s="100"/>
      <c r="D265" s="6">
        <v>17.5</v>
      </c>
      <c r="E265" s="6">
        <v>7.5</v>
      </c>
      <c r="F265" s="100"/>
      <c r="G265" s="101"/>
    </row>
    <row r="266" spans="1:7" x14ac:dyDescent="0.25">
      <c r="A266" s="55"/>
      <c r="B266" s="9"/>
      <c r="C266" s="6" t="s">
        <v>12</v>
      </c>
      <c r="D266" s="6">
        <v>17.5</v>
      </c>
      <c r="E266" s="6">
        <v>7.5</v>
      </c>
      <c r="F266" s="6">
        <v>5.5</v>
      </c>
      <c r="G266" s="59">
        <f>SUM(D266+E266)/6*F266</f>
        <v>22.916666666666668</v>
      </c>
    </row>
    <row r="267" spans="1:7" x14ac:dyDescent="0.25">
      <c r="A267" s="55"/>
      <c r="B267" s="9"/>
      <c r="C267" s="6" t="s">
        <v>13</v>
      </c>
      <c r="D267" s="6">
        <v>17.5</v>
      </c>
      <c r="E267" s="6">
        <v>7.5</v>
      </c>
      <c r="F267" s="6" t="s">
        <v>11</v>
      </c>
      <c r="G267" s="59">
        <f>SUM(D267*E267)/144</f>
        <v>0.91145833333333337</v>
      </c>
    </row>
    <row r="268" spans="1:7" x14ac:dyDescent="0.25">
      <c r="A268" s="55"/>
      <c r="B268" s="9"/>
      <c r="C268" s="6" t="s">
        <v>12</v>
      </c>
      <c r="D268" s="6">
        <v>17.5</v>
      </c>
      <c r="E268" s="6">
        <v>7.5</v>
      </c>
      <c r="F268" s="6">
        <v>6.5</v>
      </c>
      <c r="G268" s="59">
        <f>SUM(D268+E268)/6*F268</f>
        <v>27.083333333333336</v>
      </c>
    </row>
    <row r="269" spans="1:7" x14ac:dyDescent="0.25">
      <c r="A269" s="55"/>
      <c r="B269" s="9"/>
      <c r="C269" s="6" t="s">
        <v>13</v>
      </c>
      <c r="D269" s="6">
        <v>17.5</v>
      </c>
      <c r="E269" s="6">
        <v>7.5</v>
      </c>
      <c r="F269" s="6" t="s">
        <v>11</v>
      </c>
      <c r="G269" s="59">
        <f>SUM(D269*E269)/144</f>
        <v>0.91145833333333337</v>
      </c>
    </row>
    <row r="270" spans="1:7" x14ac:dyDescent="0.25">
      <c r="A270" s="55"/>
      <c r="B270" s="9"/>
      <c r="C270" s="6" t="s">
        <v>12</v>
      </c>
      <c r="D270" s="6">
        <v>17.5</v>
      </c>
      <c r="E270" s="6">
        <v>7.5</v>
      </c>
      <c r="F270" s="6">
        <v>8.5</v>
      </c>
      <c r="G270" s="59">
        <f>SUM(D270+E270)/6*F270</f>
        <v>35.416666666666671</v>
      </c>
    </row>
    <row r="271" spans="1:7" x14ac:dyDescent="0.25">
      <c r="A271" s="55"/>
      <c r="B271" s="9"/>
      <c r="C271" s="6" t="s">
        <v>13</v>
      </c>
      <c r="D271" s="6">
        <v>17.5</v>
      </c>
      <c r="E271" s="6">
        <v>7.5</v>
      </c>
      <c r="F271" s="6" t="s">
        <v>11</v>
      </c>
      <c r="G271" s="59">
        <f>SUM(D271*E271)/144</f>
        <v>0.91145833333333337</v>
      </c>
    </row>
    <row r="272" spans="1:7" x14ac:dyDescent="0.25">
      <c r="A272" s="55"/>
      <c r="B272" s="9"/>
      <c r="C272" s="6" t="s">
        <v>12</v>
      </c>
      <c r="D272" s="6">
        <v>17.5</v>
      </c>
      <c r="E272" s="6">
        <v>7.5</v>
      </c>
      <c r="F272" s="6">
        <v>8.75</v>
      </c>
      <c r="G272" s="59">
        <f>SUM(D272+E272)/6*F272</f>
        <v>36.458333333333336</v>
      </c>
    </row>
    <row r="273" spans="1:7" x14ac:dyDescent="0.25">
      <c r="A273" s="55"/>
      <c r="B273" s="9"/>
      <c r="C273" s="6" t="s">
        <v>13</v>
      </c>
      <c r="D273" s="6">
        <v>17.5</v>
      </c>
      <c r="E273" s="6">
        <v>7.5</v>
      </c>
      <c r="F273" s="6" t="s">
        <v>11</v>
      </c>
      <c r="G273" s="59">
        <f>SUM(D273*E273)/144</f>
        <v>0.91145833333333337</v>
      </c>
    </row>
    <row r="274" spans="1:7" x14ac:dyDescent="0.25">
      <c r="A274" s="55"/>
      <c r="B274" s="9"/>
      <c r="C274" s="6" t="s">
        <v>12</v>
      </c>
      <c r="D274" s="6">
        <v>17.5</v>
      </c>
      <c r="E274" s="6">
        <v>7.5</v>
      </c>
      <c r="F274" s="6">
        <v>6</v>
      </c>
      <c r="G274" s="59">
        <f>SUM(D274+E274)/6*F274</f>
        <v>25</v>
      </c>
    </row>
    <row r="275" spans="1:7" x14ac:dyDescent="0.25">
      <c r="A275" s="55"/>
      <c r="B275" s="9"/>
      <c r="C275" s="6" t="s">
        <v>13</v>
      </c>
      <c r="D275" s="6">
        <v>17.5</v>
      </c>
      <c r="E275" s="6">
        <v>7.5</v>
      </c>
      <c r="F275" s="6" t="s">
        <v>11</v>
      </c>
      <c r="G275" s="59">
        <f>SUM(D275*E275)/144</f>
        <v>0.91145833333333337</v>
      </c>
    </row>
    <row r="276" spans="1:7" x14ac:dyDescent="0.25">
      <c r="A276" s="55"/>
      <c r="B276" s="9"/>
      <c r="C276" s="6" t="s">
        <v>12</v>
      </c>
      <c r="D276" s="6">
        <v>17.5</v>
      </c>
      <c r="E276" s="6">
        <v>7.5</v>
      </c>
      <c r="F276" s="6">
        <v>6.25</v>
      </c>
      <c r="G276" s="59">
        <f>SUM(D276+E276)/6*F276</f>
        <v>26.041666666666668</v>
      </c>
    </row>
    <row r="277" spans="1:7" x14ac:dyDescent="0.25">
      <c r="A277" s="55"/>
      <c r="B277" s="9"/>
      <c r="C277" s="6" t="s">
        <v>13</v>
      </c>
      <c r="D277" s="6">
        <v>17.5</v>
      </c>
      <c r="E277" s="6">
        <v>7.5</v>
      </c>
      <c r="F277" s="6" t="s">
        <v>11</v>
      </c>
      <c r="G277" s="59">
        <f>SUM(D277*E277)/144</f>
        <v>0.91145833333333337</v>
      </c>
    </row>
    <row r="278" spans="1:7" x14ac:dyDescent="0.25">
      <c r="A278" s="102" t="s">
        <v>14</v>
      </c>
      <c r="B278" s="102"/>
      <c r="C278" s="102"/>
      <c r="D278" s="102"/>
      <c r="E278" s="102"/>
      <c r="F278" s="102"/>
      <c r="G278" s="60">
        <f>SUM(G258:G277)</f>
        <v>259.72708333333338</v>
      </c>
    </row>
    <row r="279" spans="1:7" x14ac:dyDescent="0.25">
      <c r="A279" s="69"/>
      <c r="B279" s="9" t="s">
        <v>36</v>
      </c>
      <c r="C279" s="100" t="s">
        <v>10</v>
      </c>
      <c r="D279" s="6">
        <v>40</v>
      </c>
      <c r="E279" s="6">
        <v>10</v>
      </c>
      <c r="F279" s="100">
        <v>2.16</v>
      </c>
      <c r="G279" s="101">
        <f>SUM(D279+E279+D280+E280)/6*F279/2</f>
        <v>15.3</v>
      </c>
    </row>
    <row r="280" spans="1:7" x14ac:dyDescent="0.25">
      <c r="A280" s="69"/>
      <c r="B280" s="69"/>
      <c r="C280" s="100"/>
      <c r="D280" s="6">
        <v>25.5</v>
      </c>
      <c r="E280" s="6">
        <v>9.5</v>
      </c>
      <c r="F280" s="100"/>
      <c r="G280" s="101"/>
    </row>
    <row r="281" spans="1:7" x14ac:dyDescent="0.25">
      <c r="A281" s="55"/>
      <c r="C281" s="6" t="s">
        <v>12</v>
      </c>
      <c r="D281" s="6">
        <v>25.5</v>
      </c>
      <c r="E281" s="6">
        <v>9.5</v>
      </c>
      <c r="F281" s="6">
        <v>4.5</v>
      </c>
      <c r="G281" s="58">
        <f>SUM(D281+E281)/6*F281</f>
        <v>26.25</v>
      </c>
    </row>
    <row r="282" spans="1:7" x14ac:dyDescent="0.25">
      <c r="A282" s="55"/>
      <c r="B282" s="9"/>
      <c r="C282" s="100" t="s">
        <v>10</v>
      </c>
      <c r="D282" s="6">
        <v>25.5</v>
      </c>
      <c r="E282" s="6">
        <v>9.5</v>
      </c>
      <c r="F282" s="100">
        <v>1.5</v>
      </c>
      <c r="G282" s="101">
        <f>SUM(D282+E282+D283+E283)/6*F282/2</f>
        <v>8.25</v>
      </c>
    </row>
    <row r="283" spans="1:7" x14ac:dyDescent="0.25">
      <c r="A283" s="55"/>
      <c r="B283" s="9"/>
      <c r="C283" s="100"/>
      <c r="D283" s="6">
        <v>21.5</v>
      </c>
      <c r="E283" s="6">
        <v>9.5</v>
      </c>
      <c r="F283" s="100"/>
      <c r="G283" s="101"/>
    </row>
    <row r="284" spans="1:7" x14ac:dyDescent="0.25">
      <c r="A284" s="55"/>
      <c r="B284" s="9"/>
      <c r="C284" s="6" t="s">
        <v>12</v>
      </c>
      <c r="D284" s="6">
        <v>21.5</v>
      </c>
      <c r="E284" s="6">
        <v>9.5</v>
      </c>
      <c r="F284" s="6">
        <v>3.5</v>
      </c>
      <c r="G284" s="59">
        <f>SUM(D284+E284)/6*F284</f>
        <v>18.083333333333336</v>
      </c>
    </row>
    <row r="285" spans="1:7" x14ac:dyDescent="0.25">
      <c r="A285" s="55"/>
      <c r="B285" s="9"/>
      <c r="C285" s="100" t="s">
        <v>10</v>
      </c>
      <c r="D285" s="6">
        <v>21.5</v>
      </c>
      <c r="E285" s="6">
        <v>9.5</v>
      </c>
      <c r="F285" s="100">
        <v>1.5</v>
      </c>
      <c r="G285" s="101">
        <f>SUM(D285+E285+D286+E286)/6*F285/2</f>
        <v>7.25</v>
      </c>
    </row>
    <row r="286" spans="1:7" x14ac:dyDescent="0.25">
      <c r="A286" s="55"/>
      <c r="B286" s="9"/>
      <c r="C286" s="100"/>
      <c r="D286" s="6">
        <v>17.5</v>
      </c>
      <c r="E286" s="6">
        <v>9.5</v>
      </c>
      <c r="F286" s="100"/>
      <c r="G286" s="101"/>
    </row>
    <row r="287" spans="1:7" x14ac:dyDescent="0.25">
      <c r="A287" s="55"/>
      <c r="B287" s="9"/>
      <c r="C287" s="6" t="s">
        <v>12</v>
      </c>
      <c r="D287" s="6">
        <v>17.5</v>
      </c>
      <c r="E287" s="6">
        <v>9.5</v>
      </c>
      <c r="F287" s="6">
        <v>5</v>
      </c>
      <c r="G287" s="59">
        <f>SUM(D287+E287)/6*F287</f>
        <v>22.5</v>
      </c>
    </row>
    <row r="288" spans="1:7" x14ac:dyDescent="0.25">
      <c r="A288" s="55"/>
      <c r="B288" s="9"/>
      <c r="C288" s="6" t="s">
        <v>13</v>
      </c>
      <c r="D288" s="6">
        <v>17.5</v>
      </c>
      <c r="E288" s="6">
        <v>9.5</v>
      </c>
      <c r="F288" s="6" t="s">
        <v>11</v>
      </c>
      <c r="G288" s="59">
        <f>SUM(D288*E288)/144</f>
        <v>1.1545138888888888</v>
      </c>
    </row>
    <row r="289" spans="1:8" x14ac:dyDescent="0.25">
      <c r="A289" s="102" t="s">
        <v>14</v>
      </c>
      <c r="B289" s="102"/>
      <c r="C289" s="102"/>
      <c r="D289" s="102"/>
      <c r="E289" s="102"/>
      <c r="F289" s="102"/>
      <c r="G289" s="60">
        <f>SUM(G279:G288)</f>
        <v>98.787847222222211</v>
      </c>
    </row>
    <row r="290" spans="1:8" x14ac:dyDescent="0.25">
      <c r="A290" s="9"/>
      <c r="B290" s="9" t="s">
        <v>42</v>
      </c>
      <c r="C290" s="6" t="s">
        <v>81</v>
      </c>
      <c r="D290" s="6">
        <v>47.5</v>
      </c>
      <c r="E290" s="6">
        <v>11.5</v>
      </c>
      <c r="F290" s="6">
        <v>1</v>
      </c>
      <c r="G290" s="59">
        <f>SUM(D290+E290)/6*F290</f>
        <v>9.8333333333333339</v>
      </c>
    </row>
    <row r="291" spans="1:8" ht="15.75" x14ac:dyDescent="0.25">
      <c r="A291" s="55"/>
      <c r="B291" s="61"/>
      <c r="C291" s="6" t="s">
        <v>12</v>
      </c>
      <c r="D291" s="6">
        <v>19.5</v>
      </c>
      <c r="E291" s="6">
        <v>9.5</v>
      </c>
      <c r="F291" s="6">
        <v>14.16</v>
      </c>
      <c r="G291" s="59">
        <f>SUM(D291+E291)/6*F291</f>
        <v>68.44</v>
      </c>
      <c r="H291" s="5"/>
    </row>
    <row r="292" spans="1:8" ht="15.75" x14ac:dyDescent="0.25">
      <c r="A292" s="55"/>
      <c r="B292" s="61"/>
      <c r="C292" s="100" t="s">
        <v>10</v>
      </c>
      <c r="D292" s="6">
        <v>19.5</v>
      </c>
      <c r="E292" s="6">
        <v>9.5</v>
      </c>
      <c r="F292" s="100">
        <v>1.5</v>
      </c>
      <c r="G292" s="101">
        <f>SUM(D292+E292+D293+E293)/6*F292/2</f>
        <v>6.75</v>
      </c>
      <c r="H292" s="5"/>
    </row>
    <row r="293" spans="1:8" ht="15.75" x14ac:dyDescent="0.25">
      <c r="A293" s="55"/>
      <c r="B293" s="9"/>
      <c r="C293" s="100"/>
      <c r="D293" s="6">
        <v>17.5</v>
      </c>
      <c r="E293" s="6">
        <v>7.5</v>
      </c>
      <c r="F293" s="100"/>
      <c r="G293" s="101"/>
      <c r="H293" s="5"/>
    </row>
    <row r="294" spans="1:8" ht="15.75" x14ac:dyDescent="0.25">
      <c r="A294" s="55"/>
      <c r="B294" s="9"/>
      <c r="C294" s="6" t="s">
        <v>12</v>
      </c>
      <c r="D294" s="6">
        <v>17.5</v>
      </c>
      <c r="E294" s="6">
        <v>7.5</v>
      </c>
      <c r="F294" s="6">
        <v>10</v>
      </c>
      <c r="G294" s="59">
        <f>SUM(D294+E294)/6*F294</f>
        <v>41.666666666666671</v>
      </c>
      <c r="H294" s="5"/>
    </row>
    <row r="295" spans="1:8" ht="15.75" x14ac:dyDescent="0.25">
      <c r="A295" s="55"/>
      <c r="B295" s="9"/>
      <c r="C295" s="6" t="s">
        <v>13</v>
      </c>
      <c r="D295" s="6">
        <v>17.5</v>
      </c>
      <c r="E295" s="6">
        <v>7.5</v>
      </c>
      <c r="F295" s="6" t="s">
        <v>11</v>
      </c>
      <c r="G295" s="59">
        <f>SUM(D295*E295)/144</f>
        <v>0.91145833333333337</v>
      </c>
      <c r="H295" s="5"/>
    </row>
    <row r="296" spans="1:8" ht="15.75" x14ac:dyDescent="0.25">
      <c r="A296" s="102" t="s">
        <v>14</v>
      </c>
      <c r="B296" s="102"/>
      <c r="C296" s="102"/>
      <c r="D296" s="102"/>
      <c r="E296" s="102"/>
      <c r="F296" s="102"/>
      <c r="G296" s="60">
        <f>SUM(G290:G295)</f>
        <v>127.60145833333333</v>
      </c>
      <c r="H296" s="5"/>
    </row>
    <row r="297" spans="1:8" ht="15.75" x14ac:dyDescent="0.25">
      <c r="A297" s="69"/>
      <c r="B297" s="9" t="s">
        <v>43</v>
      </c>
      <c r="C297" s="100" t="s">
        <v>10</v>
      </c>
      <c r="D297" s="6">
        <v>40</v>
      </c>
      <c r="E297" s="6">
        <v>10</v>
      </c>
      <c r="F297" s="100">
        <v>1.33</v>
      </c>
      <c r="G297" s="101">
        <f>SUM(D297+E297+D298+E298)/6*F297/2</f>
        <v>8.9775000000000009</v>
      </c>
      <c r="H297" s="5"/>
    </row>
    <row r="298" spans="1:8" ht="15.75" x14ac:dyDescent="0.25">
      <c r="A298" s="69"/>
      <c r="B298" s="69"/>
      <c r="C298" s="100"/>
      <c r="D298" s="6">
        <v>21.5</v>
      </c>
      <c r="E298" s="6">
        <v>9.5</v>
      </c>
      <c r="F298" s="100"/>
      <c r="G298" s="101"/>
      <c r="H298" s="5"/>
    </row>
    <row r="299" spans="1:8" ht="15.75" x14ac:dyDescent="0.25">
      <c r="A299" s="55"/>
      <c r="C299" s="6" t="s">
        <v>12</v>
      </c>
      <c r="D299" s="6">
        <v>21.5</v>
      </c>
      <c r="E299" s="6">
        <v>9.5</v>
      </c>
      <c r="F299" s="6">
        <v>3.5</v>
      </c>
      <c r="G299" s="58">
        <f>SUM(D299+E299)/6*F299</f>
        <v>18.083333333333336</v>
      </c>
      <c r="H299" s="5"/>
    </row>
    <row r="300" spans="1:8" ht="15.75" x14ac:dyDescent="0.25">
      <c r="A300" s="55"/>
      <c r="B300" s="9"/>
      <c r="C300" s="6" t="s">
        <v>13</v>
      </c>
      <c r="D300" s="6">
        <v>21.5</v>
      </c>
      <c r="E300" s="6">
        <v>9.5</v>
      </c>
      <c r="F300" s="6" t="s">
        <v>11</v>
      </c>
      <c r="G300" s="59">
        <f>SUM(D300*E300)/144</f>
        <v>1.4184027777777777</v>
      </c>
      <c r="H300" s="5"/>
    </row>
    <row r="301" spans="1:8" ht="15.75" x14ac:dyDescent="0.25">
      <c r="A301" s="55"/>
      <c r="B301" s="9"/>
      <c r="C301" s="6" t="s">
        <v>12</v>
      </c>
      <c r="D301" s="6">
        <v>19.5</v>
      </c>
      <c r="E301" s="6">
        <v>9.5</v>
      </c>
      <c r="F301" s="6">
        <v>12.5</v>
      </c>
      <c r="G301" s="59">
        <f>SUM(D301+E301)/6*F301</f>
        <v>60.416666666666664</v>
      </c>
      <c r="H301" s="5"/>
    </row>
    <row r="302" spans="1:8" ht="15.75" x14ac:dyDescent="0.25">
      <c r="A302" s="55"/>
      <c r="C302" s="100" t="s">
        <v>10</v>
      </c>
      <c r="D302" s="6">
        <v>19.5</v>
      </c>
      <c r="E302" s="6">
        <v>9.5</v>
      </c>
      <c r="F302" s="100">
        <v>1.5</v>
      </c>
      <c r="G302" s="101">
        <f>SUM(D302+E302+D303+E303)/6*F302/2</f>
        <v>6.75</v>
      </c>
      <c r="H302" s="5"/>
    </row>
    <row r="303" spans="1:8" ht="15.75" x14ac:dyDescent="0.25">
      <c r="A303" s="55"/>
      <c r="B303" s="9"/>
      <c r="C303" s="100"/>
      <c r="D303" s="6">
        <v>17.5</v>
      </c>
      <c r="E303" s="6">
        <v>7.5</v>
      </c>
      <c r="F303" s="100"/>
      <c r="G303" s="101"/>
      <c r="H303" s="5"/>
    </row>
    <row r="304" spans="1:8" ht="15.75" x14ac:dyDescent="0.25">
      <c r="A304" s="55"/>
      <c r="B304" s="9"/>
      <c r="C304" s="6" t="s">
        <v>12</v>
      </c>
      <c r="D304" s="6">
        <v>17.5</v>
      </c>
      <c r="E304" s="6">
        <v>7.5</v>
      </c>
      <c r="F304" s="6">
        <v>7.5</v>
      </c>
      <c r="G304" s="59">
        <f>SUM(D304+E304)/6*F304</f>
        <v>31.250000000000004</v>
      </c>
      <c r="H304" s="5"/>
    </row>
    <row r="305" spans="1:8" ht="15.75" x14ac:dyDescent="0.25">
      <c r="A305" s="55"/>
      <c r="B305" s="9"/>
      <c r="C305" s="6" t="s">
        <v>13</v>
      </c>
      <c r="D305" s="6">
        <v>17.5</v>
      </c>
      <c r="E305" s="6">
        <v>7.5</v>
      </c>
      <c r="F305" s="6" t="s">
        <v>11</v>
      </c>
      <c r="G305" s="59">
        <f>SUM(D305*E305)/144</f>
        <v>0.91145833333333337</v>
      </c>
      <c r="H305" s="5"/>
    </row>
    <row r="306" spans="1:8" ht="15.75" x14ac:dyDescent="0.25">
      <c r="A306" s="55"/>
      <c r="B306" s="9"/>
      <c r="C306" s="6" t="s">
        <v>12</v>
      </c>
      <c r="D306" s="6">
        <v>17.5</v>
      </c>
      <c r="E306" s="6">
        <v>7.5</v>
      </c>
      <c r="F306" s="6">
        <v>6</v>
      </c>
      <c r="G306" s="59">
        <f>SUM(D306+E306)/6*F306</f>
        <v>25</v>
      </c>
      <c r="H306" s="5"/>
    </row>
    <row r="307" spans="1:8" ht="15.75" x14ac:dyDescent="0.25">
      <c r="A307" s="55"/>
      <c r="B307" s="9"/>
      <c r="C307" s="6" t="s">
        <v>13</v>
      </c>
      <c r="D307" s="6">
        <v>17.5</v>
      </c>
      <c r="E307" s="6">
        <v>7.5</v>
      </c>
      <c r="F307" s="6" t="s">
        <v>11</v>
      </c>
      <c r="G307" s="59">
        <f>SUM(D307*E307)/144</f>
        <v>0.91145833333333337</v>
      </c>
      <c r="H307" s="5"/>
    </row>
    <row r="308" spans="1:8" ht="15.75" x14ac:dyDescent="0.25">
      <c r="A308" s="102" t="s">
        <v>14</v>
      </c>
      <c r="B308" s="102"/>
      <c r="C308" s="102"/>
      <c r="D308" s="102"/>
      <c r="E308" s="102"/>
      <c r="F308" s="102"/>
      <c r="G308" s="60">
        <f>SUM(G297:G307)</f>
        <v>153.71881944444445</v>
      </c>
      <c r="H308" s="5"/>
    </row>
    <row r="309" spans="1:8" ht="15.75" x14ac:dyDescent="0.25">
      <c r="A309" s="69"/>
      <c r="B309" s="9" t="s">
        <v>44</v>
      </c>
      <c r="C309" s="100" t="s">
        <v>10</v>
      </c>
      <c r="D309" s="6">
        <v>40</v>
      </c>
      <c r="E309" s="6">
        <v>10</v>
      </c>
      <c r="F309" s="100">
        <v>1.5</v>
      </c>
      <c r="G309" s="101">
        <f>SUM(D309+E309+D310+E310)/6*F309/2</f>
        <v>10.125</v>
      </c>
      <c r="H309" s="5"/>
    </row>
    <row r="310" spans="1:8" ht="15.75" x14ac:dyDescent="0.25">
      <c r="A310" s="69"/>
      <c r="B310" s="69"/>
      <c r="C310" s="100"/>
      <c r="D310" s="6">
        <v>21.5</v>
      </c>
      <c r="E310" s="6">
        <v>9.5</v>
      </c>
      <c r="F310" s="100"/>
      <c r="G310" s="101"/>
      <c r="H310" s="5"/>
    </row>
    <row r="311" spans="1:8" ht="15.75" x14ac:dyDescent="0.25">
      <c r="A311" s="55"/>
      <c r="C311" s="6" t="s">
        <v>12</v>
      </c>
      <c r="D311" s="6">
        <v>21.5</v>
      </c>
      <c r="E311" s="6">
        <v>9.5</v>
      </c>
      <c r="F311" s="6">
        <v>6</v>
      </c>
      <c r="G311" s="58">
        <f>SUM(D311+E311)/6*F311</f>
        <v>31</v>
      </c>
      <c r="H311" s="5"/>
    </row>
    <row r="312" spans="1:8" ht="15.75" x14ac:dyDescent="0.25">
      <c r="A312" s="55"/>
      <c r="B312" s="9"/>
      <c r="C312" s="100" t="s">
        <v>10</v>
      </c>
      <c r="D312" s="6">
        <v>21.5</v>
      </c>
      <c r="E312" s="6">
        <v>9.5</v>
      </c>
      <c r="F312" s="100">
        <v>1</v>
      </c>
      <c r="G312" s="101">
        <f>SUM(D312+E312+D313+E313)/6*F312/2</f>
        <v>5</v>
      </c>
      <c r="H312" s="5"/>
    </row>
    <row r="313" spans="1:8" ht="15.75" x14ac:dyDescent="0.25">
      <c r="A313" s="55"/>
      <c r="B313" s="9"/>
      <c r="C313" s="100"/>
      <c r="D313" s="6">
        <v>19.5</v>
      </c>
      <c r="E313" s="6">
        <v>9.5</v>
      </c>
      <c r="F313" s="100"/>
      <c r="G313" s="101"/>
      <c r="H313" s="5"/>
    </row>
    <row r="314" spans="1:8" ht="15.75" x14ac:dyDescent="0.25">
      <c r="A314" s="55"/>
      <c r="B314" s="9"/>
      <c r="C314" s="6" t="s">
        <v>12</v>
      </c>
      <c r="D314" s="6">
        <v>19.5</v>
      </c>
      <c r="E314" s="6">
        <v>9.5</v>
      </c>
      <c r="F314" s="6">
        <v>6</v>
      </c>
      <c r="G314" s="59">
        <f>SUM(D314+E314)/6*F314</f>
        <v>29</v>
      </c>
      <c r="H314" s="5"/>
    </row>
    <row r="315" spans="1:8" ht="15.75" x14ac:dyDescent="0.25">
      <c r="A315" s="55"/>
      <c r="C315" s="100" t="s">
        <v>10</v>
      </c>
      <c r="D315" s="6">
        <v>19.5</v>
      </c>
      <c r="E315" s="6">
        <v>9.5</v>
      </c>
      <c r="F315" s="100">
        <v>1.5</v>
      </c>
      <c r="G315" s="101">
        <f>SUM(D315+E315+D316+E316)/6*F315/2</f>
        <v>6.75</v>
      </c>
      <c r="H315" s="5"/>
    </row>
    <row r="316" spans="1:8" ht="15.75" x14ac:dyDescent="0.25">
      <c r="A316" s="55"/>
      <c r="B316" s="9"/>
      <c r="C316" s="100"/>
      <c r="D316" s="6">
        <v>17.5</v>
      </c>
      <c r="E316" s="6">
        <v>7.5</v>
      </c>
      <c r="F316" s="100"/>
      <c r="G316" s="101"/>
      <c r="H316" s="5"/>
    </row>
    <row r="317" spans="1:8" ht="15.75" x14ac:dyDescent="0.25">
      <c r="A317" s="55"/>
      <c r="B317" s="9"/>
      <c r="C317" s="6" t="s">
        <v>12</v>
      </c>
      <c r="D317" s="6">
        <v>17.5</v>
      </c>
      <c r="E317" s="6">
        <v>7.5</v>
      </c>
      <c r="F317" s="6">
        <v>4.5</v>
      </c>
      <c r="G317" s="59">
        <f>SUM(D317+E317)/6*F317</f>
        <v>18.75</v>
      </c>
      <c r="H317" s="5"/>
    </row>
    <row r="318" spans="1:8" ht="15.75" x14ac:dyDescent="0.25">
      <c r="A318" s="55"/>
      <c r="B318" s="9"/>
      <c r="C318" s="6" t="s">
        <v>13</v>
      </c>
      <c r="D318" s="6">
        <v>17.5</v>
      </c>
      <c r="E318" s="6">
        <v>7.5</v>
      </c>
      <c r="F318" s="6" t="s">
        <v>11</v>
      </c>
      <c r="G318" s="59">
        <f>SUM(D318*E318)/144</f>
        <v>0.91145833333333337</v>
      </c>
      <c r="H318" s="5"/>
    </row>
    <row r="319" spans="1:8" ht="15.75" x14ac:dyDescent="0.25">
      <c r="A319" s="102" t="s">
        <v>14</v>
      </c>
      <c r="B319" s="102"/>
      <c r="C319" s="102"/>
      <c r="D319" s="102"/>
      <c r="E319" s="102"/>
      <c r="F319" s="102"/>
      <c r="G319" s="60">
        <f>SUM(G309:G318)</f>
        <v>101.53645833333333</v>
      </c>
      <c r="H319" s="5"/>
    </row>
    <row r="320" spans="1:8" ht="15.75" x14ac:dyDescent="0.25">
      <c r="A320" s="69"/>
      <c r="B320" s="9" t="s">
        <v>45</v>
      </c>
      <c r="C320" s="100" t="s">
        <v>10</v>
      </c>
      <c r="D320" s="6">
        <v>40</v>
      </c>
      <c r="E320" s="6">
        <v>10</v>
      </c>
      <c r="F320" s="100">
        <v>1.5</v>
      </c>
      <c r="G320" s="101">
        <f>SUM(D320+E320+D321+E321)/6*F320/2</f>
        <v>10.125</v>
      </c>
      <c r="H320" s="5"/>
    </row>
    <row r="321" spans="1:8" ht="15.75" x14ac:dyDescent="0.25">
      <c r="A321" s="69"/>
      <c r="B321" s="69"/>
      <c r="C321" s="100"/>
      <c r="D321" s="6">
        <v>21.5</v>
      </c>
      <c r="E321" s="6">
        <v>9.5</v>
      </c>
      <c r="F321" s="100"/>
      <c r="G321" s="101"/>
      <c r="H321" s="5"/>
    </row>
    <row r="322" spans="1:8" ht="15.75" x14ac:dyDescent="0.25">
      <c r="A322" s="55"/>
      <c r="C322" s="6" t="s">
        <v>12</v>
      </c>
      <c r="D322" s="6">
        <v>21.5</v>
      </c>
      <c r="E322" s="6">
        <v>9.5</v>
      </c>
      <c r="F322" s="6">
        <v>6.5</v>
      </c>
      <c r="G322" s="58">
        <f>SUM(D322+E322)/6*F322</f>
        <v>33.583333333333336</v>
      </c>
      <c r="H322" s="5"/>
    </row>
    <row r="323" spans="1:8" ht="15.75" x14ac:dyDescent="0.25">
      <c r="A323" s="55"/>
      <c r="B323" s="9"/>
      <c r="C323" s="100" t="s">
        <v>10</v>
      </c>
      <c r="D323" s="6">
        <v>21.5</v>
      </c>
      <c r="E323" s="6">
        <v>9.5</v>
      </c>
      <c r="F323" s="100">
        <v>1.5</v>
      </c>
      <c r="G323" s="101">
        <f>SUM(D323+E323+D324+E324)/6*F323/2</f>
        <v>7.25</v>
      </c>
      <c r="H323" s="5"/>
    </row>
    <row r="324" spans="1:8" ht="15.75" x14ac:dyDescent="0.25">
      <c r="A324" s="55"/>
      <c r="B324" s="9"/>
      <c r="C324" s="100"/>
      <c r="D324" s="6">
        <v>17.5</v>
      </c>
      <c r="E324" s="6">
        <v>9.5</v>
      </c>
      <c r="F324" s="100"/>
      <c r="G324" s="101"/>
      <c r="H324" s="5"/>
    </row>
    <row r="325" spans="1:8" ht="15.75" x14ac:dyDescent="0.25">
      <c r="A325" s="55"/>
      <c r="B325" s="9"/>
      <c r="C325" s="6" t="s">
        <v>12</v>
      </c>
      <c r="D325" s="6">
        <v>17.5</v>
      </c>
      <c r="E325" s="6">
        <v>9.5</v>
      </c>
      <c r="F325" s="6">
        <v>5</v>
      </c>
      <c r="G325" s="59">
        <f>SUM(D325+E325)/6*F325</f>
        <v>22.5</v>
      </c>
      <c r="H325" s="5"/>
    </row>
    <row r="326" spans="1:8" ht="15.75" x14ac:dyDescent="0.25">
      <c r="A326" s="55"/>
      <c r="B326" s="9"/>
      <c r="C326" s="100" t="s">
        <v>10</v>
      </c>
      <c r="D326" s="6">
        <v>17.5</v>
      </c>
      <c r="E326" s="6">
        <v>9.5</v>
      </c>
      <c r="F326" s="100">
        <v>1</v>
      </c>
      <c r="G326" s="101">
        <f>SUM(D326+E326+D327+E327)/6*F326/2</f>
        <v>4.333333333333333</v>
      </c>
      <c r="H326" s="5"/>
    </row>
    <row r="327" spans="1:8" ht="15.75" x14ac:dyDescent="0.25">
      <c r="A327" s="55"/>
      <c r="B327" s="9"/>
      <c r="C327" s="100"/>
      <c r="D327" s="6">
        <v>15.5</v>
      </c>
      <c r="E327" s="6">
        <v>9.5</v>
      </c>
      <c r="F327" s="100"/>
      <c r="G327" s="101"/>
      <c r="H327" s="5"/>
    </row>
    <row r="328" spans="1:8" ht="15.75" x14ac:dyDescent="0.25">
      <c r="A328" s="55"/>
      <c r="B328" s="9"/>
      <c r="C328" s="6" t="s">
        <v>12</v>
      </c>
      <c r="D328" s="6">
        <v>15.5</v>
      </c>
      <c r="E328" s="6">
        <v>9.5</v>
      </c>
      <c r="F328" s="6">
        <v>4</v>
      </c>
      <c r="G328" s="59">
        <f>SUM(D328+E328)/6*F328</f>
        <v>16.666666666666668</v>
      </c>
      <c r="H328" s="5"/>
    </row>
    <row r="329" spans="1:8" ht="15.75" x14ac:dyDescent="0.25">
      <c r="A329" s="55"/>
      <c r="B329" s="9"/>
      <c r="C329" s="6" t="s">
        <v>13</v>
      </c>
      <c r="D329" s="6">
        <v>15.5</v>
      </c>
      <c r="E329" s="6">
        <v>9.5</v>
      </c>
      <c r="F329" s="6" t="s">
        <v>11</v>
      </c>
      <c r="G329" s="59">
        <f>SUM(D329*E329)/144</f>
        <v>1.0225694444444444</v>
      </c>
      <c r="H329" s="5"/>
    </row>
    <row r="330" spans="1:8" ht="15.75" x14ac:dyDescent="0.25">
      <c r="A330" s="102" t="s">
        <v>14</v>
      </c>
      <c r="B330" s="102"/>
      <c r="C330" s="102"/>
      <c r="D330" s="102"/>
      <c r="E330" s="102"/>
      <c r="F330" s="102"/>
      <c r="G330" s="60">
        <f>SUM(G320:G329)</f>
        <v>95.480902777777786</v>
      </c>
      <c r="H330" s="5"/>
    </row>
    <row r="331" spans="1:8" ht="15.75" x14ac:dyDescent="0.25">
      <c r="A331" s="69"/>
      <c r="B331" s="9" t="s">
        <v>46</v>
      </c>
      <c r="C331" s="100" t="s">
        <v>10</v>
      </c>
      <c r="D331" s="6">
        <v>40</v>
      </c>
      <c r="E331" s="6">
        <v>10</v>
      </c>
      <c r="F331" s="100">
        <v>2.33</v>
      </c>
      <c r="G331" s="101">
        <f>SUM(D331+E331+D332+E332)/6*F331/2</f>
        <v>15.727500000000001</v>
      </c>
      <c r="H331" s="5"/>
    </row>
    <row r="332" spans="1:8" ht="15.75" x14ac:dyDescent="0.25">
      <c r="A332" s="69"/>
      <c r="B332" s="69"/>
      <c r="C332" s="100"/>
      <c r="D332" s="6">
        <v>21.5</v>
      </c>
      <c r="E332" s="6">
        <v>9.5</v>
      </c>
      <c r="F332" s="100"/>
      <c r="G332" s="101"/>
      <c r="H332" s="5"/>
    </row>
    <row r="333" spans="1:8" ht="15.75" x14ac:dyDescent="0.25">
      <c r="A333" s="55"/>
      <c r="C333" s="6" t="s">
        <v>12</v>
      </c>
      <c r="D333" s="6">
        <v>21.5</v>
      </c>
      <c r="E333" s="6">
        <v>9.5</v>
      </c>
      <c r="F333" s="6">
        <v>2.5</v>
      </c>
      <c r="G333" s="58">
        <f>SUM(D333+E333)/6*F333</f>
        <v>12.916666666666668</v>
      </c>
      <c r="H333" s="5"/>
    </row>
    <row r="334" spans="1:8" ht="15.75" x14ac:dyDescent="0.25">
      <c r="A334" s="55"/>
      <c r="B334" s="9"/>
      <c r="C334" s="100" t="s">
        <v>10</v>
      </c>
      <c r="D334" s="6">
        <v>21.5</v>
      </c>
      <c r="E334" s="6">
        <v>9.5</v>
      </c>
      <c r="F334" s="100">
        <v>2</v>
      </c>
      <c r="G334" s="101">
        <f>SUM(D334+E334+D335+E335)/6*F334/2</f>
        <v>10</v>
      </c>
      <c r="H334" s="5"/>
    </row>
    <row r="335" spans="1:8" ht="15.75" x14ac:dyDescent="0.25">
      <c r="A335" s="55"/>
      <c r="B335" s="9"/>
      <c r="C335" s="100"/>
      <c r="D335" s="6">
        <v>19.5</v>
      </c>
      <c r="E335" s="6">
        <v>9.5</v>
      </c>
      <c r="F335" s="100"/>
      <c r="G335" s="101"/>
      <c r="H335" s="5"/>
    </row>
    <row r="336" spans="1:8" ht="15.75" x14ac:dyDescent="0.25">
      <c r="A336" s="55"/>
      <c r="B336" s="9"/>
      <c r="C336" s="6" t="s">
        <v>12</v>
      </c>
      <c r="D336" s="6">
        <v>19.5</v>
      </c>
      <c r="E336" s="6">
        <v>9.5</v>
      </c>
      <c r="F336" s="6">
        <v>5</v>
      </c>
      <c r="G336" s="59">
        <f>SUM(D336+E336)/6*F336</f>
        <v>24.166666666666664</v>
      </c>
      <c r="H336" s="5"/>
    </row>
    <row r="337" spans="1:8" ht="15.75" x14ac:dyDescent="0.25">
      <c r="A337" s="55"/>
      <c r="C337" s="100" t="s">
        <v>10</v>
      </c>
      <c r="D337" s="6">
        <v>19.5</v>
      </c>
      <c r="E337" s="6">
        <v>9.5</v>
      </c>
      <c r="F337" s="100">
        <v>1</v>
      </c>
      <c r="G337" s="101">
        <f>SUM(D337+E337+D338+E338)/6*F337/2</f>
        <v>4.5</v>
      </c>
      <c r="H337" s="5"/>
    </row>
    <row r="338" spans="1:8" ht="15.75" x14ac:dyDescent="0.25">
      <c r="A338" s="55"/>
      <c r="B338" s="9"/>
      <c r="C338" s="100"/>
      <c r="D338" s="6">
        <v>17.5</v>
      </c>
      <c r="E338" s="6">
        <v>7.5</v>
      </c>
      <c r="F338" s="100"/>
      <c r="G338" s="101"/>
      <c r="H338" s="5"/>
    </row>
    <row r="339" spans="1:8" ht="15.75" x14ac:dyDescent="0.25">
      <c r="A339" s="55"/>
      <c r="B339" s="9"/>
      <c r="C339" s="6" t="s">
        <v>12</v>
      </c>
      <c r="D339" s="6">
        <v>17.5</v>
      </c>
      <c r="E339" s="6">
        <v>7.5</v>
      </c>
      <c r="F339" s="6">
        <v>5</v>
      </c>
      <c r="G339" s="59">
        <f>SUM(D339+E339)/6*F339</f>
        <v>20.833333333333336</v>
      </c>
      <c r="H339" s="5"/>
    </row>
    <row r="340" spans="1:8" ht="15.75" x14ac:dyDescent="0.25">
      <c r="A340" s="55"/>
      <c r="B340" s="9"/>
      <c r="C340" s="6" t="s">
        <v>13</v>
      </c>
      <c r="D340" s="6">
        <v>17.5</v>
      </c>
      <c r="E340" s="6">
        <v>7.5</v>
      </c>
      <c r="F340" s="6" t="s">
        <v>11</v>
      </c>
      <c r="G340" s="59">
        <f>SUM(D340*E340)/144</f>
        <v>0.91145833333333337</v>
      </c>
      <c r="H340" s="5"/>
    </row>
    <row r="341" spans="1:8" ht="15.75" x14ac:dyDescent="0.25">
      <c r="A341" s="102" t="s">
        <v>14</v>
      </c>
      <c r="B341" s="102"/>
      <c r="C341" s="102"/>
      <c r="D341" s="102"/>
      <c r="E341" s="102"/>
      <c r="F341" s="102"/>
      <c r="G341" s="60">
        <f>SUM(G331:G340)</f>
        <v>89.055625000000006</v>
      </c>
      <c r="H341" s="5"/>
    </row>
    <row r="342" spans="1:8" ht="15.75" x14ac:dyDescent="0.25">
      <c r="A342" s="69"/>
      <c r="B342" s="9" t="s">
        <v>47</v>
      </c>
      <c r="C342" s="100" t="s">
        <v>10</v>
      </c>
      <c r="D342" s="6">
        <v>40</v>
      </c>
      <c r="E342" s="6">
        <v>10</v>
      </c>
      <c r="F342" s="100">
        <v>2.16</v>
      </c>
      <c r="G342" s="101">
        <f>SUM(D342+E342+D343+E343)/6*F342/2</f>
        <v>14.580000000000002</v>
      </c>
      <c r="H342" s="5"/>
    </row>
    <row r="343" spans="1:8" ht="15.75" x14ac:dyDescent="0.25">
      <c r="A343" s="69"/>
      <c r="B343" s="69"/>
      <c r="C343" s="100"/>
      <c r="D343" s="6">
        <v>21.5</v>
      </c>
      <c r="E343" s="6">
        <v>9.5</v>
      </c>
      <c r="F343" s="100"/>
      <c r="G343" s="101"/>
      <c r="H343" s="5"/>
    </row>
    <row r="344" spans="1:8" ht="15.75" x14ac:dyDescent="0.25">
      <c r="A344" s="55"/>
      <c r="C344" s="6" t="s">
        <v>12</v>
      </c>
      <c r="D344" s="6">
        <v>21.5</v>
      </c>
      <c r="E344" s="6">
        <v>9.5</v>
      </c>
      <c r="F344" s="6">
        <v>2</v>
      </c>
      <c r="G344" s="58">
        <f>SUM(D344+E344)/6*F344</f>
        <v>10.333333333333334</v>
      </c>
      <c r="H344" s="5"/>
    </row>
    <row r="345" spans="1:8" ht="15.75" x14ac:dyDescent="0.25">
      <c r="A345" s="55"/>
      <c r="B345" s="9"/>
      <c r="C345" s="100" t="s">
        <v>10</v>
      </c>
      <c r="D345" s="6">
        <v>21.5</v>
      </c>
      <c r="E345" s="6">
        <v>9.5</v>
      </c>
      <c r="F345" s="100">
        <v>1.5</v>
      </c>
      <c r="G345" s="101">
        <f>SUM(D345+E345+D346+E346)/6*F345/2</f>
        <v>7.25</v>
      </c>
      <c r="H345" s="5"/>
    </row>
    <row r="346" spans="1:8" ht="15.75" x14ac:dyDescent="0.25">
      <c r="A346" s="55"/>
      <c r="B346" s="9"/>
      <c r="C346" s="100"/>
      <c r="D346" s="6">
        <v>17.5</v>
      </c>
      <c r="E346" s="6">
        <v>9.5</v>
      </c>
      <c r="F346" s="100"/>
      <c r="G346" s="101"/>
      <c r="H346" s="5"/>
    </row>
    <row r="347" spans="1:8" ht="15.75" x14ac:dyDescent="0.25">
      <c r="A347" s="55"/>
      <c r="B347" s="9"/>
      <c r="C347" s="6" t="s">
        <v>12</v>
      </c>
      <c r="D347" s="6">
        <v>17.5</v>
      </c>
      <c r="E347" s="6">
        <v>9.5</v>
      </c>
      <c r="F347" s="6">
        <v>4</v>
      </c>
      <c r="G347" s="59">
        <f>SUM(D347+E347)/6*F347</f>
        <v>18</v>
      </c>
      <c r="H347" s="5"/>
    </row>
    <row r="348" spans="1:8" ht="15.75" x14ac:dyDescent="0.25">
      <c r="A348" s="55"/>
      <c r="C348" s="100" t="s">
        <v>10</v>
      </c>
      <c r="D348" s="6">
        <v>17.5</v>
      </c>
      <c r="E348" s="6">
        <v>9.5</v>
      </c>
      <c r="F348" s="100">
        <v>1.5</v>
      </c>
      <c r="G348" s="101">
        <f>SUM(D348+E348+D349+E349)/6*F348/2</f>
        <v>6.5</v>
      </c>
      <c r="H348" s="5"/>
    </row>
    <row r="349" spans="1:8" ht="15.75" x14ac:dyDescent="0.25">
      <c r="A349" s="55"/>
      <c r="B349" s="9"/>
      <c r="C349" s="100"/>
      <c r="D349" s="6">
        <v>15.5</v>
      </c>
      <c r="E349" s="6">
        <v>9.5</v>
      </c>
      <c r="F349" s="100"/>
      <c r="G349" s="101"/>
      <c r="H349" s="5"/>
    </row>
    <row r="350" spans="1:8" ht="15.75" x14ac:dyDescent="0.25">
      <c r="A350" s="55"/>
      <c r="B350" s="9"/>
      <c r="C350" s="6" t="s">
        <v>12</v>
      </c>
      <c r="D350" s="6">
        <v>15.5</v>
      </c>
      <c r="E350" s="6">
        <v>9.5</v>
      </c>
      <c r="F350" s="6">
        <v>4</v>
      </c>
      <c r="G350" s="59">
        <f>SUM(D350+E350)/6*F350</f>
        <v>16.666666666666668</v>
      </c>
      <c r="H350" s="5"/>
    </row>
    <row r="351" spans="1:8" ht="15.75" x14ac:dyDescent="0.25">
      <c r="A351" s="102" t="s">
        <v>14</v>
      </c>
      <c r="B351" s="102"/>
      <c r="C351" s="102"/>
      <c r="D351" s="102"/>
      <c r="E351" s="102"/>
      <c r="F351" s="102"/>
      <c r="G351" s="60">
        <f>SUM(G342:G350)</f>
        <v>73.33</v>
      </c>
      <c r="H351" s="5"/>
    </row>
    <row r="352" spans="1:8" ht="15.75" x14ac:dyDescent="0.25">
      <c r="A352" s="69"/>
      <c r="B352" s="9" t="s">
        <v>48</v>
      </c>
      <c r="C352" s="100" t="s">
        <v>10</v>
      </c>
      <c r="D352" s="6">
        <v>40</v>
      </c>
      <c r="E352" s="6">
        <v>10</v>
      </c>
      <c r="F352" s="100">
        <v>1.66</v>
      </c>
      <c r="G352" s="101">
        <f>SUM(D352+E352+D353+E353)/6*F352/2</f>
        <v>11.481666666666667</v>
      </c>
      <c r="H352" s="5"/>
    </row>
    <row r="353" spans="1:8" ht="15.75" x14ac:dyDescent="0.25">
      <c r="A353" s="69"/>
      <c r="B353" s="69"/>
      <c r="C353" s="100"/>
      <c r="D353" s="6">
        <v>23.5</v>
      </c>
      <c r="E353" s="6">
        <v>9.5</v>
      </c>
      <c r="F353" s="100"/>
      <c r="G353" s="101"/>
      <c r="H353" s="5"/>
    </row>
    <row r="354" spans="1:8" ht="15.75" x14ac:dyDescent="0.25">
      <c r="A354" s="55"/>
      <c r="C354" s="6" t="s">
        <v>12</v>
      </c>
      <c r="D354" s="6">
        <v>19.5</v>
      </c>
      <c r="E354" s="6">
        <v>9.5</v>
      </c>
      <c r="F354" s="6">
        <v>5.5</v>
      </c>
      <c r="G354" s="58">
        <f>SUM(D354+E354)/6*F354</f>
        <v>26.583333333333332</v>
      </c>
      <c r="H354" s="5"/>
    </row>
    <row r="355" spans="1:8" ht="15.75" x14ac:dyDescent="0.25">
      <c r="A355" s="55"/>
      <c r="B355" s="9"/>
      <c r="C355" s="100" t="s">
        <v>10</v>
      </c>
      <c r="D355" s="6">
        <v>19.5</v>
      </c>
      <c r="E355" s="6">
        <v>9.5</v>
      </c>
      <c r="F355" s="100">
        <v>1.5</v>
      </c>
      <c r="G355" s="101">
        <f>SUM(D355+E355+D356+E356)/6*F355/2</f>
        <v>6.75</v>
      </c>
      <c r="H355" s="5"/>
    </row>
    <row r="356" spans="1:8" ht="15.75" x14ac:dyDescent="0.25">
      <c r="A356" s="55"/>
      <c r="B356" s="9"/>
      <c r="C356" s="100"/>
      <c r="D356" s="6">
        <v>17.5</v>
      </c>
      <c r="E356" s="6">
        <v>7.5</v>
      </c>
      <c r="F356" s="100"/>
      <c r="G356" s="101"/>
      <c r="H356" s="5"/>
    </row>
    <row r="357" spans="1:8" ht="15.75" x14ac:dyDescent="0.25">
      <c r="A357" s="55"/>
      <c r="B357" s="9"/>
      <c r="C357" s="6" t="s">
        <v>12</v>
      </c>
      <c r="D357" s="6">
        <v>17.5</v>
      </c>
      <c r="E357" s="6">
        <v>7.5</v>
      </c>
      <c r="F357" s="6">
        <v>11.75</v>
      </c>
      <c r="G357" s="59">
        <f>SUM(D357+E357)/6*F357</f>
        <v>48.958333333333336</v>
      </c>
      <c r="H357" s="5"/>
    </row>
    <row r="358" spans="1:8" ht="15.75" x14ac:dyDescent="0.25">
      <c r="A358" s="55"/>
      <c r="B358" s="62"/>
      <c r="C358" s="6" t="s">
        <v>13</v>
      </c>
      <c r="D358" s="6">
        <v>17.5</v>
      </c>
      <c r="E358" s="6">
        <v>7.5</v>
      </c>
      <c r="F358" s="6" t="s">
        <v>11</v>
      </c>
      <c r="G358" s="59">
        <f>SUM(D358*E358)/144</f>
        <v>0.91145833333333337</v>
      </c>
      <c r="H358" s="5"/>
    </row>
    <row r="359" spans="1:8" ht="15.75" x14ac:dyDescent="0.25">
      <c r="A359" s="55"/>
      <c r="B359" s="9"/>
      <c r="C359" s="6" t="s">
        <v>12</v>
      </c>
      <c r="D359" s="6">
        <v>19.5</v>
      </c>
      <c r="E359" s="6">
        <v>9.5</v>
      </c>
      <c r="F359" s="6">
        <v>3.5</v>
      </c>
      <c r="G359" s="59">
        <f>SUM(D359+E359)/6*F359</f>
        <v>16.916666666666664</v>
      </c>
      <c r="H359" s="5"/>
    </row>
    <row r="360" spans="1:8" ht="15.75" x14ac:dyDescent="0.25">
      <c r="A360" s="55"/>
      <c r="B360" s="9"/>
      <c r="C360" s="6" t="s">
        <v>13</v>
      </c>
      <c r="D360" s="6">
        <v>19.5</v>
      </c>
      <c r="E360" s="6">
        <v>9.5</v>
      </c>
      <c r="F360" s="6" t="s">
        <v>11</v>
      </c>
      <c r="G360" s="59">
        <f>SUM(D360*E360)/144</f>
        <v>1.2864583333333333</v>
      </c>
      <c r="H360" s="5"/>
    </row>
    <row r="361" spans="1:8" ht="15.75" x14ac:dyDescent="0.25">
      <c r="A361" s="55"/>
      <c r="B361" s="9"/>
      <c r="C361" s="6" t="s">
        <v>12</v>
      </c>
      <c r="D361" s="6">
        <v>17.5</v>
      </c>
      <c r="E361" s="6">
        <v>7.5</v>
      </c>
      <c r="F361" s="6">
        <v>6.5</v>
      </c>
      <c r="G361" s="59">
        <f>SUM(D361+E361)/6*F361</f>
        <v>27.083333333333336</v>
      </c>
      <c r="H361" s="5"/>
    </row>
    <row r="362" spans="1:8" ht="15.75" x14ac:dyDescent="0.25">
      <c r="A362" s="55"/>
      <c r="B362" s="9"/>
      <c r="C362" s="6" t="s">
        <v>13</v>
      </c>
      <c r="D362" s="6">
        <v>17.5</v>
      </c>
      <c r="E362" s="6">
        <v>7.5</v>
      </c>
      <c r="F362" s="6" t="s">
        <v>11</v>
      </c>
      <c r="G362" s="59">
        <f>SUM(D362*E362)/144</f>
        <v>0.91145833333333337</v>
      </c>
      <c r="H362" s="5"/>
    </row>
    <row r="363" spans="1:8" ht="15.75" x14ac:dyDescent="0.25">
      <c r="A363" s="55"/>
      <c r="B363" s="9"/>
      <c r="C363" s="6" t="s">
        <v>12</v>
      </c>
      <c r="D363" s="6">
        <v>17.5</v>
      </c>
      <c r="E363" s="6">
        <v>7.5</v>
      </c>
      <c r="F363" s="6">
        <v>3.5</v>
      </c>
      <c r="G363" s="59">
        <f>SUM(D363+E363)/6*F363</f>
        <v>14.583333333333334</v>
      </c>
      <c r="H363" s="5"/>
    </row>
    <row r="364" spans="1:8" ht="15.75" x14ac:dyDescent="0.25">
      <c r="A364" s="55"/>
      <c r="B364" s="9"/>
      <c r="C364" s="6" t="s">
        <v>13</v>
      </c>
      <c r="D364" s="6">
        <v>17.5</v>
      </c>
      <c r="E364" s="6">
        <v>7.5</v>
      </c>
      <c r="F364" s="6" t="s">
        <v>11</v>
      </c>
      <c r="G364" s="59">
        <f>SUM(D364*E364)/144</f>
        <v>0.91145833333333337</v>
      </c>
      <c r="H364" s="5"/>
    </row>
    <row r="365" spans="1:8" ht="15.75" x14ac:dyDescent="0.25">
      <c r="A365" s="102" t="s">
        <v>14</v>
      </c>
      <c r="B365" s="102"/>
      <c r="C365" s="102"/>
      <c r="D365" s="102"/>
      <c r="E365" s="102"/>
      <c r="F365" s="102"/>
      <c r="G365" s="60">
        <f>SUM(G352:G364)</f>
        <v>156.37750000000003</v>
      </c>
      <c r="H365" s="5"/>
    </row>
    <row r="366" spans="1:8" ht="15.75" x14ac:dyDescent="0.25">
      <c r="A366" s="69"/>
      <c r="B366" s="9" t="s">
        <v>49</v>
      </c>
      <c r="C366" s="100" t="s">
        <v>10</v>
      </c>
      <c r="D366" s="6">
        <v>40</v>
      </c>
      <c r="E366" s="6">
        <v>10</v>
      </c>
      <c r="F366" s="100">
        <v>2.66</v>
      </c>
      <c r="G366" s="101">
        <f>SUM(D366+E366+D367+E367)/6*F366/2</f>
        <v>17.955000000000002</v>
      </c>
      <c r="H366" s="5"/>
    </row>
    <row r="367" spans="1:8" ht="15.75" x14ac:dyDescent="0.25">
      <c r="A367" s="69"/>
      <c r="B367" s="69"/>
      <c r="C367" s="100"/>
      <c r="D367" s="6">
        <v>21.5</v>
      </c>
      <c r="E367" s="6">
        <v>9.5</v>
      </c>
      <c r="F367" s="100"/>
      <c r="G367" s="101"/>
      <c r="H367" s="5"/>
    </row>
    <row r="368" spans="1:8" ht="15.75" x14ac:dyDescent="0.25">
      <c r="A368" s="55"/>
      <c r="C368" s="6" t="s">
        <v>12</v>
      </c>
      <c r="D368" s="6">
        <v>21.5</v>
      </c>
      <c r="E368" s="6">
        <v>9.5</v>
      </c>
      <c r="F368" s="6">
        <v>4</v>
      </c>
      <c r="G368" s="58">
        <f>SUM(D368+E368)/6*F368</f>
        <v>20.666666666666668</v>
      </c>
      <c r="H368" s="5"/>
    </row>
    <row r="369" spans="1:8" ht="15.75" x14ac:dyDescent="0.25">
      <c r="A369" s="55"/>
      <c r="B369" s="9"/>
      <c r="C369" s="6" t="s">
        <v>13</v>
      </c>
      <c r="D369" s="6">
        <v>21.5</v>
      </c>
      <c r="E369" s="6">
        <v>9.5</v>
      </c>
      <c r="F369" s="6" t="s">
        <v>11</v>
      </c>
      <c r="G369" s="59">
        <f>SUM(D369*E369)/144</f>
        <v>1.4184027777777777</v>
      </c>
      <c r="H369" s="5"/>
    </row>
    <row r="370" spans="1:8" ht="15.75" x14ac:dyDescent="0.25">
      <c r="A370" s="55"/>
      <c r="B370" s="9"/>
      <c r="C370" s="6" t="s">
        <v>12</v>
      </c>
      <c r="D370" s="6">
        <v>19.5</v>
      </c>
      <c r="E370" s="6">
        <v>9.5</v>
      </c>
      <c r="F370" s="6">
        <v>4</v>
      </c>
      <c r="G370" s="58">
        <f>SUM(D370+E370)/6*F370</f>
        <v>19.333333333333332</v>
      </c>
      <c r="H370" s="5"/>
    </row>
    <row r="371" spans="1:8" ht="15.75" x14ac:dyDescent="0.25">
      <c r="A371" s="55"/>
      <c r="B371" s="9"/>
      <c r="C371" s="100" t="s">
        <v>10</v>
      </c>
      <c r="D371" s="6">
        <v>19.5</v>
      </c>
      <c r="E371" s="6">
        <v>9.5</v>
      </c>
      <c r="F371" s="100">
        <v>1.5</v>
      </c>
      <c r="G371" s="101">
        <f>SUM(D371+E371+D372+E372)/6*F371/2</f>
        <v>6.75</v>
      </c>
      <c r="H371" s="5"/>
    </row>
    <row r="372" spans="1:8" ht="15.75" x14ac:dyDescent="0.25">
      <c r="A372" s="55"/>
      <c r="B372" s="9"/>
      <c r="C372" s="100"/>
      <c r="D372" s="6">
        <v>17.5</v>
      </c>
      <c r="E372" s="6">
        <v>7.5</v>
      </c>
      <c r="F372" s="100"/>
      <c r="G372" s="101"/>
      <c r="H372" s="5"/>
    </row>
    <row r="373" spans="1:8" ht="15.75" x14ac:dyDescent="0.25">
      <c r="A373" s="55"/>
      <c r="B373" s="9"/>
      <c r="C373" s="6" t="s">
        <v>12</v>
      </c>
      <c r="D373" s="6">
        <v>17.5</v>
      </c>
      <c r="E373" s="6">
        <v>7.5</v>
      </c>
      <c r="F373" s="6">
        <v>7</v>
      </c>
      <c r="G373" s="59">
        <f>SUM(D373+E373)/6*F373</f>
        <v>29.166666666666668</v>
      </c>
      <c r="H373" s="5"/>
    </row>
    <row r="374" spans="1:8" ht="15.75" x14ac:dyDescent="0.25">
      <c r="A374" s="55"/>
      <c r="B374" s="62"/>
      <c r="C374" s="6" t="s">
        <v>13</v>
      </c>
      <c r="D374" s="6">
        <v>17.5</v>
      </c>
      <c r="E374" s="6">
        <v>7.5</v>
      </c>
      <c r="F374" s="6" t="s">
        <v>11</v>
      </c>
      <c r="G374" s="59">
        <f>SUM(D374*E374)/144</f>
        <v>0.91145833333333337</v>
      </c>
      <c r="H374" s="5"/>
    </row>
    <row r="375" spans="1:8" ht="15.75" x14ac:dyDescent="0.25">
      <c r="A375" s="55"/>
      <c r="B375" s="9"/>
      <c r="C375" s="6" t="s">
        <v>12</v>
      </c>
      <c r="D375" s="6">
        <v>17.5</v>
      </c>
      <c r="E375" s="6">
        <v>7.5</v>
      </c>
      <c r="F375" s="6">
        <v>6.5</v>
      </c>
      <c r="G375" s="59">
        <f>SUM(D375+E375)/6*F375</f>
        <v>27.083333333333336</v>
      </c>
      <c r="H375" s="5"/>
    </row>
    <row r="376" spans="1:8" ht="15.75" x14ac:dyDescent="0.25">
      <c r="A376" s="55"/>
      <c r="B376" s="9"/>
      <c r="C376" s="6" t="s">
        <v>13</v>
      </c>
      <c r="D376" s="6">
        <v>17.5</v>
      </c>
      <c r="E376" s="6">
        <v>7.5</v>
      </c>
      <c r="F376" s="6" t="s">
        <v>11</v>
      </c>
      <c r="G376" s="59">
        <f>SUM(D376*E376)/144</f>
        <v>0.91145833333333337</v>
      </c>
      <c r="H376" s="5"/>
    </row>
    <row r="377" spans="1:8" ht="15.75" x14ac:dyDescent="0.25">
      <c r="A377" s="102" t="s">
        <v>14</v>
      </c>
      <c r="B377" s="102"/>
      <c r="C377" s="102"/>
      <c r="D377" s="102"/>
      <c r="E377" s="102"/>
      <c r="F377" s="102"/>
      <c r="G377" s="60">
        <f>SUM(G366:G376)</f>
        <v>124.19631944444446</v>
      </c>
      <c r="H377" s="5"/>
    </row>
    <row r="378" spans="1:8" ht="15.75" x14ac:dyDescent="0.25">
      <c r="A378" s="69"/>
      <c r="B378" s="69" t="s">
        <v>92</v>
      </c>
      <c r="C378" s="100" t="s">
        <v>10</v>
      </c>
      <c r="D378" s="6">
        <v>40</v>
      </c>
      <c r="E378" s="6">
        <v>10</v>
      </c>
      <c r="F378" s="100">
        <v>1.5</v>
      </c>
      <c r="G378" s="101">
        <f>SUM(D378+E378+D379+E379)/6*F378/2</f>
        <v>10.625</v>
      </c>
      <c r="H378" s="5"/>
    </row>
    <row r="379" spans="1:8" ht="15.75" x14ac:dyDescent="0.25">
      <c r="A379" s="69"/>
      <c r="B379" s="69"/>
      <c r="C379" s="100"/>
      <c r="D379" s="6">
        <v>25.5</v>
      </c>
      <c r="E379" s="6">
        <v>9.5</v>
      </c>
      <c r="F379" s="100"/>
      <c r="G379" s="101"/>
      <c r="H379" s="5"/>
    </row>
    <row r="380" spans="1:8" ht="15.75" x14ac:dyDescent="0.25">
      <c r="A380" s="55"/>
      <c r="C380" s="6" t="s">
        <v>12</v>
      </c>
      <c r="D380" s="6">
        <v>25.5</v>
      </c>
      <c r="E380" s="6">
        <v>9.5</v>
      </c>
      <c r="F380" s="6">
        <v>5</v>
      </c>
      <c r="G380" s="58">
        <f>SUM(D380+E380)/6*F380</f>
        <v>29.166666666666664</v>
      </c>
      <c r="H380" s="5"/>
    </row>
    <row r="381" spans="1:8" ht="15.75" x14ac:dyDescent="0.25">
      <c r="A381" s="55"/>
      <c r="B381" s="69"/>
      <c r="C381" s="100" t="s">
        <v>10</v>
      </c>
      <c r="D381" s="6">
        <v>25.5</v>
      </c>
      <c r="E381" s="6">
        <v>9.5</v>
      </c>
      <c r="F381" s="100">
        <v>1.5</v>
      </c>
      <c r="G381" s="101">
        <f>SUM(D381+E381+D382+E382)/6*F381/2</f>
        <v>8.5</v>
      </c>
      <c r="H381" s="5"/>
    </row>
    <row r="382" spans="1:8" ht="15.75" x14ac:dyDescent="0.25">
      <c r="A382" s="55"/>
      <c r="B382" s="69"/>
      <c r="C382" s="100"/>
      <c r="D382" s="6">
        <v>23.5</v>
      </c>
      <c r="E382" s="6">
        <v>9.5</v>
      </c>
      <c r="F382" s="100"/>
      <c r="G382" s="101"/>
      <c r="H382" s="5"/>
    </row>
    <row r="383" spans="1:8" ht="15.75" x14ac:dyDescent="0.25">
      <c r="A383" s="55"/>
      <c r="B383" s="69"/>
      <c r="C383" s="6" t="s">
        <v>12</v>
      </c>
      <c r="D383" s="6">
        <v>23.5</v>
      </c>
      <c r="E383" s="6">
        <v>9.5</v>
      </c>
      <c r="F383" s="6">
        <v>10</v>
      </c>
      <c r="G383" s="59">
        <f>SUM(D383+E383)/6*F383</f>
        <v>55</v>
      </c>
      <c r="H383" s="5"/>
    </row>
    <row r="384" spans="1:8" ht="15.75" x14ac:dyDescent="0.25">
      <c r="A384" s="55"/>
      <c r="B384" s="69"/>
      <c r="C384" s="100" t="s">
        <v>10</v>
      </c>
      <c r="D384" s="6">
        <v>23.5</v>
      </c>
      <c r="E384" s="6">
        <v>9.5</v>
      </c>
      <c r="F384" s="100">
        <v>1.5</v>
      </c>
      <c r="G384" s="101">
        <f>SUM(D384+E384+D385+E385)/6*F384/2</f>
        <v>7.75</v>
      </c>
      <c r="H384" s="5"/>
    </row>
    <row r="385" spans="1:8" ht="15.75" x14ac:dyDescent="0.25">
      <c r="A385" s="55"/>
      <c r="B385" s="69"/>
      <c r="C385" s="100"/>
      <c r="D385" s="6">
        <v>19.5</v>
      </c>
      <c r="E385" s="6">
        <v>9.5</v>
      </c>
      <c r="F385" s="100"/>
      <c r="G385" s="101"/>
      <c r="H385" s="5"/>
    </row>
    <row r="386" spans="1:8" ht="15.75" x14ac:dyDescent="0.25">
      <c r="A386" s="55"/>
      <c r="B386" s="69"/>
      <c r="C386" s="6" t="s">
        <v>12</v>
      </c>
      <c r="D386" s="6">
        <v>19.5</v>
      </c>
      <c r="E386" s="6">
        <v>9.5</v>
      </c>
      <c r="F386" s="6">
        <v>4.5</v>
      </c>
      <c r="G386" s="59">
        <f>SUM(D386+E386)/6*F386</f>
        <v>21.75</v>
      </c>
      <c r="H386" s="5"/>
    </row>
    <row r="387" spans="1:8" ht="15.75" x14ac:dyDescent="0.25">
      <c r="A387" s="55"/>
      <c r="B387" s="69"/>
      <c r="C387" s="100" t="s">
        <v>10</v>
      </c>
      <c r="D387" s="6">
        <v>19.5</v>
      </c>
      <c r="E387" s="6">
        <v>9.5</v>
      </c>
      <c r="F387" s="100">
        <v>1.25</v>
      </c>
      <c r="G387" s="101">
        <f>SUM(D387+E387+D388+E388)/6*F387/2</f>
        <v>5.625</v>
      </c>
      <c r="H387" s="5"/>
    </row>
    <row r="388" spans="1:8" ht="15.75" x14ac:dyDescent="0.25">
      <c r="A388" s="55"/>
      <c r="B388" s="69"/>
      <c r="C388" s="100"/>
      <c r="D388" s="6">
        <v>17.5</v>
      </c>
      <c r="E388" s="6">
        <v>7.5</v>
      </c>
      <c r="F388" s="100"/>
      <c r="G388" s="101"/>
      <c r="H388" s="5"/>
    </row>
    <row r="389" spans="1:8" ht="15.75" x14ac:dyDescent="0.25">
      <c r="A389" s="55"/>
      <c r="B389" s="69"/>
      <c r="C389" s="6" t="s">
        <v>12</v>
      </c>
      <c r="D389" s="6">
        <v>17.5</v>
      </c>
      <c r="E389" s="6">
        <v>7.5</v>
      </c>
      <c r="F389" s="6">
        <v>4.5</v>
      </c>
      <c r="G389" s="59">
        <f>SUM(D389+E389)/6*F389</f>
        <v>18.75</v>
      </c>
      <c r="H389" s="5"/>
    </row>
    <row r="390" spans="1:8" ht="15.75" x14ac:dyDescent="0.25">
      <c r="A390" s="55"/>
      <c r="B390" s="69"/>
      <c r="C390" s="6" t="s">
        <v>13</v>
      </c>
      <c r="D390" s="6">
        <v>17.5</v>
      </c>
      <c r="E390" s="6">
        <v>7.5</v>
      </c>
      <c r="F390" s="6" t="s">
        <v>11</v>
      </c>
      <c r="G390" s="59">
        <f>SUM(D390*E390)/144</f>
        <v>0.91145833333333337</v>
      </c>
      <c r="H390" s="5"/>
    </row>
    <row r="391" spans="1:8" ht="15.75" x14ac:dyDescent="0.25">
      <c r="A391" s="55"/>
      <c r="B391" s="69"/>
      <c r="C391" s="6" t="s">
        <v>12</v>
      </c>
      <c r="D391" s="6">
        <v>17.5</v>
      </c>
      <c r="E391" s="6">
        <v>7.5</v>
      </c>
      <c r="F391" s="6">
        <v>18</v>
      </c>
      <c r="G391" s="59">
        <f>SUM(D391+E391)/6*F391</f>
        <v>75</v>
      </c>
      <c r="H391" s="5"/>
    </row>
    <row r="392" spans="1:8" ht="15.75" x14ac:dyDescent="0.25">
      <c r="A392" s="55"/>
      <c r="B392" s="69"/>
      <c r="C392" s="6" t="s">
        <v>13</v>
      </c>
      <c r="D392" s="6">
        <v>17.5</v>
      </c>
      <c r="E392" s="6">
        <v>7.5</v>
      </c>
      <c r="F392" s="6" t="s">
        <v>11</v>
      </c>
      <c r="G392" s="59">
        <f>SUM(D392*E392)/144</f>
        <v>0.91145833333333337</v>
      </c>
      <c r="H392" s="5"/>
    </row>
    <row r="393" spans="1:8" ht="15.75" x14ac:dyDescent="0.25">
      <c r="A393" s="102" t="s">
        <v>14</v>
      </c>
      <c r="B393" s="102"/>
      <c r="C393" s="102"/>
      <c r="D393" s="102"/>
      <c r="E393" s="102"/>
      <c r="F393" s="102"/>
      <c r="G393" s="60">
        <f>SUM(G378:G392)</f>
        <v>233.98958333333334</v>
      </c>
      <c r="H393" s="5"/>
    </row>
    <row r="394" spans="1:8" ht="15.75" x14ac:dyDescent="0.25">
      <c r="A394" s="69"/>
      <c r="B394" s="69" t="s">
        <v>93</v>
      </c>
      <c r="C394" s="100" t="s">
        <v>10</v>
      </c>
      <c r="D394" s="6">
        <v>40</v>
      </c>
      <c r="E394" s="6">
        <v>10</v>
      </c>
      <c r="F394" s="100">
        <v>1.66</v>
      </c>
      <c r="G394" s="101">
        <f>SUM(D394+E394+D395+E395)/6*F394/2</f>
        <v>11.205</v>
      </c>
      <c r="H394" s="5"/>
    </row>
    <row r="395" spans="1:8" ht="15.75" x14ac:dyDescent="0.25">
      <c r="A395" s="69"/>
      <c r="B395" s="69"/>
      <c r="C395" s="100"/>
      <c r="D395" s="6">
        <v>21.5</v>
      </c>
      <c r="E395" s="6">
        <v>9.5</v>
      </c>
      <c r="F395" s="100"/>
      <c r="G395" s="101"/>
      <c r="H395" s="5"/>
    </row>
    <row r="396" spans="1:8" ht="15.75" x14ac:dyDescent="0.25">
      <c r="A396" s="55"/>
      <c r="C396" s="6" t="s">
        <v>12</v>
      </c>
      <c r="D396" s="6">
        <v>21.5</v>
      </c>
      <c r="E396" s="6">
        <v>9.5</v>
      </c>
      <c r="F396" s="6">
        <v>4</v>
      </c>
      <c r="G396" s="58">
        <f>SUM(D396+E396)/6*F396</f>
        <v>20.666666666666668</v>
      </c>
      <c r="H396" s="5"/>
    </row>
    <row r="397" spans="1:8" ht="15.75" x14ac:dyDescent="0.25">
      <c r="A397" s="55"/>
      <c r="B397" s="69"/>
      <c r="C397" s="6" t="s">
        <v>13</v>
      </c>
      <c r="D397" s="6">
        <v>21.5</v>
      </c>
      <c r="E397" s="6">
        <v>9.5</v>
      </c>
      <c r="F397" s="6" t="s">
        <v>11</v>
      </c>
      <c r="G397" s="59">
        <f>SUM(D397*E397)/144</f>
        <v>1.4184027777777777</v>
      </c>
      <c r="H397" s="5"/>
    </row>
    <row r="398" spans="1:8" ht="15.75" x14ac:dyDescent="0.25">
      <c r="A398" s="55"/>
      <c r="B398" s="69"/>
      <c r="C398" s="6" t="s">
        <v>12</v>
      </c>
      <c r="D398" s="6">
        <v>19.5</v>
      </c>
      <c r="E398" s="6">
        <v>9.5</v>
      </c>
      <c r="F398" s="6">
        <v>10.5</v>
      </c>
      <c r="G398" s="59">
        <f>SUM(D398+E398)/6*F398</f>
        <v>50.75</v>
      </c>
      <c r="H398" s="5"/>
    </row>
    <row r="399" spans="1:8" ht="15.75" x14ac:dyDescent="0.25">
      <c r="A399" s="55"/>
      <c r="B399" s="69"/>
      <c r="C399" s="100" t="s">
        <v>10</v>
      </c>
      <c r="D399" s="6">
        <v>19.5</v>
      </c>
      <c r="E399" s="6">
        <v>9.5</v>
      </c>
      <c r="F399" s="100">
        <v>1</v>
      </c>
      <c r="G399" s="101">
        <f>SUM(D399+E399+D400+E400)/6*F399/2</f>
        <v>4.5</v>
      </c>
      <c r="H399" s="5"/>
    </row>
    <row r="400" spans="1:8" ht="15.75" x14ac:dyDescent="0.25">
      <c r="A400" s="55"/>
      <c r="B400" s="69"/>
      <c r="C400" s="100"/>
      <c r="D400" s="6">
        <v>17.5</v>
      </c>
      <c r="E400" s="6">
        <v>7.5</v>
      </c>
      <c r="F400" s="100"/>
      <c r="G400" s="101"/>
      <c r="H400" s="5"/>
    </row>
    <row r="401" spans="1:8" ht="15.75" x14ac:dyDescent="0.25">
      <c r="A401" s="55"/>
      <c r="B401" s="69"/>
      <c r="C401" s="6" t="s">
        <v>12</v>
      </c>
      <c r="D401" s="6">
        <v>17.5</v>
      </c>
      <c r="E401" s="6">
        <v>7.5</v>
      </c>
      <c r="F401" s="6">
        <v>8.5</v>
      </c>
      <c r="G401" s="59">
        <f>SUM(D401+E401)/6*F401</f>
        <v>35.416666666666671</v>
      </c>
      <c r="H401" s="5"/>
    </row>
    <row r="402" spans="1:8" ht="15.75" x14ac:dyDescent="0.25">
      <c r="A402" s="69"/>
      <c r="B402" s="69"/>
      <c r="C402" s="6" t="s">
        <v>13</v>
      </c>
      <c r="D402" s="6">
        <v>17.5</v>
      </c>
      <c r="E402" s="6">
        <v>7.5</v>
      </c>
      <c r="F402" s="6" t="s">
        <v>11</v>
      </c>
      <c r="G402" s="59">
        <f>SUM(D402*E402)/144</f>
        <v>0.91145833333333337</v>
      </c>
      <c r="H402" s="5"/>
    </row>
    <row r="403" spans="1:8" ht="15.75" x14ac:dyDescent="0.25">
      <c r="A403" s="102" t="s">
        <v>14</v>
      </c>
      <c r="B403" s="102"/>
      <c r="C403" s="102"/>
      <c r="D403" s="102"/>
      <c r="E403" s="102"/>
      <c r="F403" s="102"/>
      <c r="G403" s="60">
        <f>SUM(G394:G402)</f>
        <v>124.86819444444444</v>
      </c>
      <c r="H403" s="5"/>
    </row>
    <row r="404" spans="1:8" ht="15.75" x14ac:dyDescent="0.25">
      <c r="A404" s="69"/>
      <c r="B404" s="69" t="s">
        <v>91</v>
      </c>
      <c r="C404" s="100" t="s">
        <v>10</v>
      </c>
      <c r="D404" s="6">
        <v>40</v>
      </c>
      <c r="E404" s="6">
        <v>10</v>
      </c>
      <c r="F404" s="100">
        <v>1.66</v>
      </c>
      <c r="G404" s="101">
        <f>SUM(D404+E404+D405+E405)/6*F404/2</f>
        <v>11.758333333333333</v>
      </c>
      <c r="H404" s="5"/>
    </row>
    <row r="405" spans="1:8" ht="15.75" x14ac:dyDescent="0.25">
      <c r="A405" s="69"/>
      <c r="B405" s="69"/>
      <c r="C405" s="100"/>
      <c r="D405" s="6">
        <v>25.5</v>
      </c>
      <c r="E405" s="6">
        <v>9.5</v>
      </c>
      <c r="F405" s="100"/>
      <c r="G405" s="101"/>
      <c r="H405" s="5"/>
    </row>
    <row r="406" spans="1:8" ht="15.75" x14ac:dyDescent="0.25">
      <c r="A406" s="55"/>
      <c r="C406" s="6" t="s">
        <v>12</v>
      </c>
      <c r="D406" s="6">
        <v>25.5</v>
      </c>
      <c r="E406" s="6">
        <v>9.5</v>
      </c>
      <c r="F406" s="6">
        <v>2</v>
      </c>
      <c r="G406" s="58">
        <f>SUM(D406+E406)/6*F406</f>
        <v>11.666666666666666</v>
      </c>
      <c r="H406" s="5"/>
    </row>
    <row r="407" spans="1:8" ht="15.75" x14ac:dyDescent="0.25">
      <c r="A407" s="55"/>
      <c r="B407" s="69"/>
      <c r="C407" s="100" t="s">
        <v>10</v>
      </c>
      <c r="D407" s="6">
        <v>25.5</v>
      </c>
      <c r="E407" s="6">
        <v>9.5</v>
      </c>
      <c r="F407" s="100">
        <v>1</v>
      </c>
      <c r="G407" s="101">
        <f>SUM(D407+E407+D408+E408)/6*F407/2</f>
        <v>5.666666666666667</v>
      </c>
      <c r="H407" s="5"/>
    </row>
    <row r="408" spans="1:8" ht="15.75" x14ac:dyDescent="0.25">
      <c r="A408" s="55"/>
      <c r="B408" s="69"/>
      <c r="C408" s="100"/>
      <c r="D408" s="6">
        <v>23.5</v>
      </c>
      <c r="E408" s="6">
        <v>9.5</v>
      </c>
      <c r="F408" s="100"/>
      <c r="G408" s="101"/>
      <c r="H408" s="5"/>
    </row>
    <row r="409" spans="1:8" ht="15.75" x14ac:dyDescent="0.25">
      <c r="A409" s="55"/>
      <c r="B409" s="69"/>
      <c r="C409" s="6" t="s">
        <v>12</v>
      </c>
      <c r="D409" s="6">
        <v>23.5</v>
      </c>
      <c r="E409" s="6">
        <v>9.5</v>
      </c>
      <c r="F409" s="6">
        <v>11</v>
      </c>
      <c r="G409" s="59">
        <f>SUM(D409+E409)/6*F409</f>
        <v>60.5</v>
      </c>
      <c r="H409" s="5"/>
    </row>
    <row r="410" spans="1:8" ht="15.75" x14ac:dyDescent="0.25">
      <c r="A410" s="55"/>
      <c r="B410" s="69"/>
      <c r="C410" s="100" t="s">
        <v>10</v>
      </c>
      <c r="D410" s="6">
        <v>23.5</v>
      </c>
      <c r="E410" s="6">
        <v>9.5</v>
      </c>
      <c r="F410" s="100">
        <v>1</v>
      </c>
      <c r="G410" s="101">
        <f>SUM(D410+E410+D411+E411)/6*F410/2</f>
        <v>5.166666666666667</v>
      </c>
      <c r="H410" s="5"/>
    </row>
    <row r="411" spans="1:8" ht="15.75" x14ac:dyDescent="0.25">
      <c r="A411" s="55"/>
      <c r="B411" s="69"/>
      <c r="C411" s="100"/>
      <c r="D411" s="6">
        <v>19.5</v>
      </c>
      <c r="E411" s="6">
        <v>9.5</v>
      </c>
      <c r="F411" s="100"/>
      <c r="G411" s="101"/>
      <c r="H411" s="5"/>
    </row>
    <row r="412" spans="1:8" ht="15.75" x14ac:dyDescent="0.25">
      <c r="A412" s="55"/>
      <c r="B412" s="69"/>
      <c r="C412" s="6" t="s">
        <v>12</v>
      </c>
      <c r="D412" s="6">
        <v>19.5</v>
      </c>
      <c r="E412" s="6">
        <v>9.5</v>
      </c>
      <c r="F412" s="6">
        <v>6</v>
      </c>
      <c r="G412" s="59">
        <f>SUM(D412+E412)/6*F412</f>
        <v>29</v>
      </c>
      <c r="H412" s="5"/>
    </row>
    <row r="413" spans="1:8" ht="15.75" x14ac:dyDescent="0.25">
      <c r="A413" s="55"/>
      <c r="B413" s="69"/>
      <c r="C413" s="100" t="s">
        <v>10</v>
      </c>
      <c r="D413" s="6">
        <v>19.5</v>
      </c>
      <c r="E413" s="6">
        <v>9.5</v>
      </c>
      <c r="F413" s="100">
        <v>1</v>
      </c>
      <c r="G413" s="101">
        <f>SUM(D413+E413+D414+E414)/6*F413/2</f>
        <v>4.5</v>
      </c>
      <c r="H413" s="5"/>
    </row>
    <row r="414" spans="1:8" ht="15.75" x14ac:dyDescent="0.25">
      <c r="A414" s="55"/>
      <c r="B414" s="69"/>
      <c r="C414" s="100"/>
      <c r="D414" s="6">
        <v>17.5</v>
      </c>
      <c r="E414" s="6">
        <v>7.5</v>
      </c>
      <c r="F414" s="100"/>
      <c r="G414" s="101"/>
      <c r="H414" s="5"/>
    </row>
    <row r="415" spans="1:8" ht="15.75" x14ac:dyDescent="0.25">
      <c r="A415" s="55"/>
      <c r="B415" s="69"/>
      <c r="C415" s="6" t="s">
        <v>12</v>
      </c>
      <c r="D415" s="6">
        <v>17.5</v>
      </c>
      <c r="E415" s="6">
        <v>7.5</v>
      </c>
      <c r="F415" s="6">
        <v>3</v>
      </c>
      <c r="G415" s="59">
        <f>SUM(D415+E415)/6*F415</f>
        <v>12.5</v>
      </c>
      <c r="H415" s="5"/>
    </row>
    <row r="416" spans="1:8" ht="15.75" x14ac:dyDescent="0.25">
      <c r="A416" s="69"/>
      <c r="B416" s="69"/>
      <c r="C416" s="6" t="s">
        <v>13</v>
      </c>
      <c r="D416" s="6">
        <v>17.5</v>
      </c>
      <c r="E416" s="6">
        <v>7.5</v>
      </c>
      <c r="F416" s="6" t="s">
        <v>11</v>
      </c>
      <c r="G416" s="59">
        <f>SUM(D416*E416)/144</f>
        <v>0.91145833333333337</v>
      </c>
      <c r="H416" s="5"/>
    </row>
    <row r="417" spans="1:8" ht="15.75" x14ac:dyDescent="0.25">
      <c r="A417" s="102" t="s">
        <v>14</v>
      </c>
      <c r="B417" s="102"/>
      <c r="C417" s="102"/>
      <c r="D417" s="102"/>
      <c r="E417" s="102"/>
      <c r="F417" s="102"/>
      <c r="G417" s="60">
        <f>SUM(G404:G416)</f>
        <v>141.66979166666667</v>
      </c>
      <c r="H417" s="5"/>
    </row>
    <row r="418" spans="1:8" ht="15.75" x14ac:dyDescent="0.25">
      <c r="A418" s="69"/>
      <c r="B418" s="69" t="s">
        <v>25</v>
      </c>
      <c r="C418" s="100" t="s">
        <v>10</v>
      </c>
      <c r="D418" s="6">
        <v>40</v>
      </c>
      <c r="E418" s="6">
        <v>10</v>
      </c>
      <c r="F418" s="100">
        <v>1.66</v>
      </c>
      <c r="G418" s="101">
        <f>SUM(D418+E418+D419+E419)/6*F418/2</f>
        <v>11.758333333333333</v>
      </c>
      <c r="H418" s="5"/>
    </row>
    <row r="419" spans="1:8" ht="15.75" x14ac:dyDescent="0.25">
      <c r="A419" s="69"/>
      <c r="B419" s="69"/>
      <c r="C419" s="100"/>
      <c r="D419" s="6">
        <v>25.5</v>
      </c>
      <c r="E419" s="6">
        <v>9.5</v>
      </c>
      <c r="F419" s="100"/>
      <c r="G419" s="101"/>
      <c r="H419" s="5"/>
    </row>
    <row r="420" spans="1:8" ht="15.75" x14ac:dyDescent="0.25">
      <c r="A420" s="55"/>
      <c r="C420" s="6" t="s">
        <v>12</v>
      </c>
      <c r="D420" s="6">
        <v>25.5</v>
      </c>
      <c r="E420" s="6">
        <v>9.5</v>
      </c>
      <c r="F420" s="6">
        <v>10</v>
      </c>
      <c r="G420" s="58">
        <f>SUM(D420+E420)/6*F420</f>
        <v>58.333333333333329</v>
      </c>
      <c r="H420" s="5"/>
    </row>
    <row r="421" spans="1:8" ht="15.75" x14ac:dyDescent="0.25">
      <c r="A421" s="55"/>
      <c r="B421" s="69"/>
      <c r="C421" s="100" t="s">
        <v>10</v>
      </c>
      <c r="D421" s="6">
        <v>25.5</v>
      </c>
      <c r="E421" s="6">
        <v>9.5</v>
      </c>
      <c r="F421" s="100">
        <v>3.33</v>
      </c>
      <c r="G421" s="101">
        <f>SUM(D421+E421+D422+E422)/6*F421/2</f>
        <v>18.592500000000001</v>
      </c>
      <c r="H421" s="5"/>
    </row>
    <row r="422" spans="1:8" ht="15.75" x14ac:dyDescent="0.25">
      <c r="A422" s="55"/>
      <c r="B422" s="69"/>
      <c r="C422" s="100"/>
      <c r="D422" s="6">
        <v>25.5</v>
      </c>
      <c r="E422" s="6">
        <v>6.5</v>
      </c>
      <c r="F422" s="100"/>
      <c r="G422" s="101"/>
      <c r="H422" s="5"/>
    </row>
    <row r="423" spans="1:8" ht="15.75" x14ac:dyDescent="0.25">
      <c r="A423" s="55"/>
      <c r="B423" s="69"/>
      <c r="C423" s="6" t="s">
        <v>12</v>
      </c>
      <c r="D423" s="6">
        <v>25.5</v>
      </c>
      <c r="E423" s="6">
        <v>6.5</v>
      </c>
      <c r="F423" s="6">
        <v>3.66</v>
      </c>
      <c r="G423" s="59">
        <f>SUM(D423+E423)/6*F423</f>
        <v>19.52</v>
      </c>
      <c r="H423" s="5"/>
    </row>
    <row r="424" spans="1:8" ht="15.75" x14ac:dyDescent="0.25">
      <c r="A424" s="55"/>
      <c r="B424" s="69"/>
      <c r="C424" s="100" t="s">
        <v>10</v>
      </c>
      <c r="D424" s="6">
        <v>25.5</v>
      </c>
      <c r="E424" s="6">
        <v>6.5</v>
      </c>
      <c r="F424" s="100">
        <v>2.83</v>
      </c>
      <c r="G424" s="101">
        <f>SUM(D424+E424+D425+E425)/6*F424/2</f>
        <v>14.385833333333332</v>
      </c>
      <c r="H424" s="5"/>
    </row>
    <row r="425" spans="1:8" ht="15.75" x14ac:dyDescent="0.25">
      <c r="A425" s="55"/>
      <c r="B425" s="69"/>
      <c r="C425" s="100"/>
      <c r="D425" s="6">
        <v>19.5</v>
      </c>
      <c r="E425" s="6">
        <v>9.5</v>
      </c>
      <c r="F425" s="100"/>
      <c r="G425" s="101"/>
      <c r="H425" s="5"/>
    </row>
    <row r="426" spans="1:8" ht="15.75" x14ac:dyDescent="0.25">
      <c r="A426" s="55"/>
      <c r="B426" s="69"/>
      <c r="C426" s="6" t="s">
        <v>12</v>
      </c>
      <c r="D426" s="6">
        <v>19.5</v>
      </c>
      <c r="E426" s="6">
        <v>9.5</v>
      </c>
      <c r="F426" s="6">
        <v>4</v>
      </c>
      <c r="G426" s="59">
        <f>SUM(D426+E426)/6*F426</f>
        <v>19.333333333333332</v>
      </c>
      <c r="H426" s="5"/>
    </row>
    <row r="427" spans="1:8" ht="15.75" x14ac:dyDescent="0.25">
      <c r="A427" s="55"/>
      <c r="B427" s="69"/>
      <c r="C427" s="100" t="s">
        <v>10</v>
      </c>
      <c r="D427" s="6">
        <v>19.5</v>
      </c>
      <c r="E427" s="6">
        <v>9.5</v>
      </c>
      <c r="F427" s="100">
        <v>1</v>
      </c>
      <c r="G427" s="101">
        <f>SUM(D427+E427+D428+E428)/6*F427/2</f>
        <v>4.5</v>
      </c>
      <c r="H427" s="5"/>
    </row>
    <row r="428" spans="1:8" ht="15.75" x14ac:dyDescent="0.25">
      <c r="A428" s="55"/>
      <c r="B428" s="69"/>
      <c r="C428" s="100"/>
      <c r="D428" s="6">
        <v>17.5</v>
      </c>
      <c r="E428" s="6">
        <v>7.5</v>
      </c>
      <c r="F428" s="100"/>
      <c r="G428" s="101"/>
      <c r="H428" s="5"/>
    </row>
    <row r="429" spans="1:8" ht="15.75" x14ac:dyDescent="0.25">
      <c r="A429" s="55"/>
      <c r="B429" s="69"/>
      <c r="C429" s="6" t="s">
        <v>12</v>
      </c>
      <c r="D429" s="6">
        <v>17.5</v>
      </c>
      <c r="E429" s="6">
        <v>7.5</v>
      </c>
      <c r="F429" s="6">
        <v>20.16</v>
      </c>
      <c r="G429" s="59">
        <f>SUM(D429+E429)/6*F429</f>
        <v>84</v>
      </c>
      <c r="H429" s="5"/>
    </row>
    <row r="430" spans="1:8" ht="15.75" x14ac:dyDescent="0.25">
      <c r="A430" s="55"/>
      <c r="B430" s="69"/>
      <c r="C430" s="6" t="s">
        <v>13</v>
      </c>
      <c r="D430" s="6">
        <v>17.5</v>
      </c>
      <c r="E430" s="6">
        <v>7.5</v>
      </c>
      <c r="F430" s="6" t="s">
        <v>11</v>
      </c>
      <c r="G430" s="59">
        <f>SUM(D430*E430)/144</f>
        <v>0.91145833333333337</v>
      </c>
      <c r="H430" s="5"/>
    </row>
    <row r="431" spans="1:8" ht="15.75" x14ac:dyDescent="0.25">
      <c r="A431" s="55"/>
      <c r="B431" s="69"/>
      <c r="C431" s="6" t="s">
        <v>12</v>
      </c>
      <c r="D431" s="6">
        <v>17.5</v>
      </c>
      <c r="E431" s="6">
        <v>7.5</v>
      </c>
      <c r="F431" s="6">
        <v>11</v>
      </c>
      <c r="G431" s="59">
        <f>SUM(D431+E431)/6*F431</f>
        <v>45.833333333333336</v>
      </c>
      <c r="H431" s="5"/>
    </row>
    <row r="432" spans="1:8" ht="15.75" x14ac:dyDescent="0.25">
      <c r="A432" s="69"/>
      <c r="B432" s="69"/>
      <c r="C432" s="6" t="s">
        <v>13</v>
      </c>
      <c r="D432" s="6">
        <v>17.5</v>
      </c>
      <c r="E432" s="6">
        <v>7.5</v>
      </c>
      <c r="F432" s="6" t="s">
        <v>11</v>
      </c>
      <c r="G432" s="59">
        <f>SUM(D432*E432)/144</f>
        <v>0.91145833333333337</v>
      </c>
      <c r="H432" s="5"/>
    </row>
    <row r="433" spans="1:8" ht="15.75" x14ac:dyDescent="0.25">
      <c r="A433" s="69"/>
      <c r="B433" s="69"/>
      <c r="C433" s="6" t="s">
        <v>12</v>
      </c>
      <c r="D433" s="6">
        <v>31.5</v>
      </c>
      <c r="E433" s="6">
        <v>7.5</v>
      </c>
      <c r="F433" s="6">
        <v>3.25</v>
      </c>
      <c r="G433" s="59">
        <f>SUM(D433+E433)/6*F433</f>
        <v>21.125</v>
      </c>
      <c r="H433" s="5"/>
    </row>
    <row r="434" spans="1:8" ht="15.75" x14ac:dyDescent="0.25">
      <c r="A434" s="69"/>
      <c r="B434" s="69"/>
      <c r="C434" s="6" t="s">
        <v>12</v>
      </c>
      <c r="D434" s="6">
        <v>17.5</v>
      </c>
      <c r="E434" s="6">
        <v>7.5</v>
      </c>
      <c r="F434" s="6">
        <v>13.5</v>
      </c>
      <c r="G434" s="59">
        <f>SUM(D434+E434)/6*F434</f>
        <v>56.250000000000007</v>
      </c>
      <c r="H434" s="5"/>
    </row>
    <row r="435" spans="1:8" ht="15.75" x14ac:dyDescent="0.25">
      <c r="A435" s="69"/>
      <c r="B435" s="69"/>
      <c r="C435" s="6" t="s">
        <v>13</v>
      </c>
      <c r="D435" s="6">
        <v>17.5</v>
      </c>
      <c r="E435" s="6">
        <v>7.5</v>
      </c>
      <c r="F435" s="6" t="s">
        <v>11</v>
      </c>
      <c r="G435" s="59">
        <f>SUM(D435*E435)/144</f>
        <v>0.91145833333333337</v>
      </c>
      <c r="H435" s="5"/>
    </row>
    <row r="436" spans="1:8" ht="15.75" x14ac:dyDescent="0.25">
      <c r="A436" s="69"/>
      <c r="B436" s="69"/>
      <c r="C436" s="6" t="s">
        <v>12</v>
      </c>
      <c r="D436" s="6">
        <v>17.5</v>
      </c>
      <c r="E436" s="6">
        <v>7.5</v>
      </c>
      <c r="F436" s="6">
        <v>12.5</v>
      </c>
      <c r="G436" s="59">
        <f>SUM(D436+E436)/6*F436</f>
        <v>52.083333333333336</v>
      </c>
      <c r="H436" s="5"/>
    </row>
    <row r="437" spans="1:8" ht="15.75" x14ac:dyDescent="0.25">
      <c r="A437" s="69"/>
      <c r="B437" s="69"/>
      <c r="C437" s="6" t="s">
        <v>13</v>
      </c>
      <c r="D437" s="6">
        <v>17.5</v>
      </c>
      <c r="E437" s="6">
        <v>7.5</v>
      </c>
      <c r="F437" s="6" t="s">
        <v>11</v>
      </c>
      <c r="G437" s="59">
        <f>SUM(D437*E437)/144</f>
        <v>0.91145833333333337</v>
      </c>
      <c r="H437" s="5"/>
    </row>
    <row r="438" spans="1:8" ht="15.75" x14ac:dyDescent="0.25">
      <c r="A438" s="102" t="s">
        <v>14</v>
      </c>
      <c r="B438" s="102"/>
      <c r="C438" s="102"/>
      <c r="D438" s="102"/>
      <c r="E438" s="102"/>
      <c r="F438" s="102"/>
      <c r="G438" s="60">
        <f>SUM(G418:G437)</f>
        <v>409.36083333333329</v>
      </c>
      <c r="H438" s="5"/>
    </row>
    <row r="439" spans="1:8" ht="15.75" x14ac:dyDescent="0.25">
      <c r="A439" s="102" t="s">
        <v>54</v>
      </c>
      <c r="B439" s="102"/>
      <c r="C439" s="102"/>
      <c r="D439" s="102"/>
      <c r="E439" s="102"/>
      <c r="F439" s="102"/>
      <c r="G439" s="60">
        <f>SUM(G438+G417+G403+G393+G377+G365+G351+G341+G330+G319+G308+G296+G289+G278+G257+G245+G231+G217+G203+G189+G175+G161+G147+G133+G125+G111+G100+G78+G64+G51+G37+G23)</f>
        <v>5617.7393055555567</v>
      </c>
      <c r="H439" s="5"/>
    </row>
    <row r="440" spans="1:8" ht="15.75" x14ac:dyDescent="0.25">
      <c r="A440" s="62"/>
      <c r="B440" s="62"/>
      <c r="C440" s="62"/>
      <c r="D440" s="62"/>
      <c r="E440" s="62"/>
      <c r="F440" s="62"/>
      <c r="G440" s="4"/>
      <c r="H440" s="5"/>
    </row>
    <row r="441" spans="1:8" ht="15.75" x14ac:dyDescent="0.25">
      <c r="A441" s="62"/>
      <c r="B441" s="62"/>
      <c r="C441" s="62"/>
      <c r="D441" s="62"/>
      <c r="E441" s="62"/>
      <c r="F441" s="62"/>
      <c r="G441" s="4"/>
      <c r="H441" s="5"/>
    </row>
    <row r="442" spans="1:8" x14ac:dyDescent="0.25">
      <c r="A442" s="62"/>
      <c r="B442" s="62"/>
      <c r="C442" s="62"/>
      <c r="D442" s="62"/>
      <c r="E442" s="62"/>
      <c r="F442" s="62"/>
      <c r="G442" s="4"/>
    </row>
    <row r="443" spans="1:8" x14ac:dyDescent="0.25">
      <c r="A443" s="62"/>
      <c r="B443" s="62"/>
      <c r="C443" s="62"/>
      <c r="D443" s="62"/>
      <c r="E443" s="62"/>
      <c r="F443" s="62"/>
      <c r="G443" s="4"/>
    </row>
    <row r="444" spans="1:8" x14ac:dyDescent="0.25">
      <c r="A444" s="62"/>
      <c r="B444" s="62"/>
      <c r="C444" s="62"/>
      <c r="D444" s="62"/>
      <c r="E444" s="62"/>
      <c r="F444" s="62"/>
      <c r="G444" s="4"/>
    </row>
    <row r="445" spans="1:8" ht="15.75" x14ac:dyDescent="0.25">
      <c r="A445" s="96" t="s">
        <v>37</v>
      </c>
      <c r="B445" s="97"/>
      <c r="C445" s="97"/>
      <c r="D445" s="97"/>
      <c r="E445" s="97"/>
      <c r="F445" s="97"/>
      <c r="G445" s="97"/>
    </row>
    <row r="446" spans="1:8" ht="15.75" x14ac:dyDescent="0.25">
      <c r="A446" s="98" t="s">
        <v>38</v>
      </c>
      <c r="B446" s="99"/>
      <c r="C446" s="99"/>
      <c r="D446" s="99"/>
      <c r="E446" s="99"/>
      <c r="F446" s="99"/>
    </row>
    <row r="447" spans="1:8" ht="15.75" x14ac:dyDescent="0.25">
      <c r="A447" s="103" t="s">
        <v>41</v>
      </c>
      <c r="B447" s="103"/>
      <c r="C447" s="103"/>
      <c r="D447" s="103"/>
      <c r="E447" s="64">
        <f>SUM(E3:E446)</f>
        <v>3537</v>
      </c>
      <c r="G447" s="1" t="s">
        <v>11</v>
      </c>
    </row>
    <row r="448" spans="1:8" x14ac:dyDescent="0.25">
      <c r="G448" s="1" t="s">
        <v>11</v>
      </c>
    </row>
  </sheetData>
  <mergeCells count="351">
    <mergeCell ref="C9:C10"/>
    <mergeCell ref="F9:F10"/>
    <mergeCell ref="G9:G10"/>
    <mergeCell ref="C24:C25"/>
    <mergeCell ref="F24:F25"/>
    <mergeCell ref="G24:G25"/>
    <mergeCell ref="C38:C39"/>
    <mergeCell ref="F38:F39"/>
    <mergeCell ref="G38:G39"/>
    <mergeCell ref="F27:F28"/>
    <mergeCell ref="C112:C113"/>
    <mergeCell ref="F112:F113"/>
    <mergeCell ref="G112:G113"/>
    <mergeCell ref="C65:C66"/>
    <mergeCell ref="F65:F66"/>
    <mergeCell ref="G65:G66"/>
    <mergeCell ref="C297:C298"/>
    <mergeCell ref="F297:F298"/>
    <mergeCell ref="G297:G298"/>
    <mergeCell ref="C126:C127"/>
    <mergeCell ref="F126:F127"/>
    <mergeCell ref="G126:G127"/>
    <mergeCell ref="C258:C259"/>
    <mergeCell ref="F258:F259"/>
    <mergeCell ref="G258:G259"/>
    <mergeCell ref="C279:C280"/>
    <mergeCell ref="F279:F280"/>
    <mergeCell ref="G279:G280"/>
    <mergeCell ref="C68:C69"/>
    <mergeCell ref="F68:F69"/>
    <mergeCell ref="G68:G69"/>
    <mergeCell ref="C74:C75"/>
    <mergeCell ref="F74:F75"/>
    <mergeCell ref="G74:G75"/>
    <mergeCell ref="C309:C310"/>
    <mergeCell ref="F309:F310"/>
    <mergeCell ref="G309:G310"/>
    <mergeCell ref="A438:F438"/>
    <mergeCell ref="C424:C425"/>
    <mergeCell ref="F424:F425"/>
    <mergeCell ref="G424:G425"/>
    <mergeCell ref="C331:C332"/>
    <mergeCell ref="F331:F332"/>
    <mergeCell ref="G331:G332"/>
    <mergeCell ref="C378:C379"/>
    <mergeCell ref="F378:F379"/>
    <mergeCell ref="G378:G379"/>
    <mergeCell ref="C394:C395"/>
    <mergeCell ref="F394:F395"/>
    <mergeCell ref="G394:G395"/>
    <mergeCell ref="C342:C343"/>
    <mergeCell ref="F342:F343"/>
    <mergeCell ref="G342:G343"/>
    <mergeCell ref="C352:C353"/>
    <mergeCell ref="F352:F353"/>
    <mergeCell ref="C418:C419"/>
    <mergeCell ref="F418:F419"/>
    <mergeCell ref="G418:G419"/>
    <mergeCell ref="C421:C422"/>
    <mergeCell ref="F421:F422"/>
    <mergeCell ref="G421:G422"/>
    <mergeCell ref="C427:C428"/>
    <mergeCell ref="F427:F428"/>
    <mergeCell ref="G427:G428"/>
    <mergeCell ref="A417:F417"/>
    <mergeCell ref="C404:C405"/>
    <mergeCell ref="F404:F405"/>
    <mergeCell ref="G404:G405"/>
    <mergeCell ref="C410:C411"/>
    <mergeCell ref="F410:F411"/>
    <mergeCell ref="G410:G411"/>
    <mergeCell ref="C413:C414"/>
    <mergeCell ref="F413:F414"/>
    <mergeCell ref="G413:G414"/>
    <mergeCell ref="C399:C400"/>
    <mergeCell ref="F399:F400"/>
    <mergeCell ref="G399:G400"/>
    <mergeCell ref="A403:F403"/>
    <mergeCell ref="C407:C408"/>
    <mergeCell ref="F407:F408"/>
    <mergeCell ref="G407:G408"/>
    <mergeCell ref="C381:C382"/>
    <mergeCell ref="F381:F382"/>
    <mergeCell ref="G381:G382"/>
    <mergeCell ref="A393:F393"/>
    <mergeCell ref="C384:C385"/>
    <mergeCell ref="F384:F385"/>
    <mergeCell ref="G384:G385"/>
    <mergeCell ref="C387:C388"/>
    <mergeCell ref="F387:F388"/>
    <mergeCell ref="G387:G388"/>
    <mergeCell ref="A5:G5"/>
    <mergeCell ref="C52:C53"/>
    <mergeCell ref="F52:F53"/>
    <mergeCell ref="G52:G53"/>
    <mergeCell ref="A1:G1"/>
    <mergeCell ref="A2:G2"/>
    <mergeCell ref="A3:G3"/>
    <mergeCell ref="B7:B8"/>
    <mergeCell ref="C7:G7"/>
    <mergeCell ref="C15:C16"/>
    <mergeCell ref="F15:F16"/>
    <mergeCell ref="G15:G16"/>
    <mergeCell ref="C33:C34"/>
    <mergeCell ref="F33:F34"/>
    <mergeCell ref="G33:G34"/>
    <mergeCell ref="C47:C48"/>
    <mergeCell ref="F47:F48"/>
    <mergeCell ref="G47:G48"/>
    <mergeCell ref="C30:C31"/>
    <mergeCell ref="F30:F31"/>
    <mergeCell ref="G30:G31"/>
    <mergeCell ref="A37:F37"/>
    <mergeCell ref="A23:F23"/>
    <mergeCell ref="C27:C28"/>
    <mergeCell ref="A51:F51"/>
    <mergeCell ref="C41:C42"/>
    <mergeCell ref="F41:F42"/>
    <mergeCell ref="G41:G42"/>
    <mergeCell ref="C44:C45"/>
    <mergeCell ref="F44:F45"/>
    <mergeCell ref="G44:G45"/>
    <mergeCell ref="C12:C13"/>
    <mergeCell ref="F12:F13"/>
    <mergeCell ref="G12:G13"/>
    <mergeCell ref="G27:G28"/>
    <mergeCell ref="C55:C56"/>
    <mergeCell ref="F55:F56"/>
    <mergeCell ref="G55:G56"/>
    <mergeCell ref="A64:F64"/>
    <mergeCell ref="C58:C59"/>
    <mergeCell ref="F58:F59"/>
    <mergeCell ref="G58:G59"/>
    <mergeCell ref="C71:C72"/>
    <mergeCell ref="F71:F72"/>
    <mergeCell ref="G71:G72"/>
    <mergeCell ref="A78:F78"/>
    <mergeCell ref="C85:C86"/>
    <mergeCell ref="F85:F86"/>
    <mergeCell ref="G85:G86"/>
    <mergeCell ref="C82:C83"/>
    <mergeCell ref="F82:F83"/>
    <mergeCell ref="G82:G83"/>
    <mergeCell ref="C79:C80"/>
    <mergeCell ref="F79:F80"/>
    <mergeCell ref="G79:G80"/>
    <mergeCell ref="C104:C105"/>
    <mergeCell ref="F104:F105"/>
    <mergeCell ref="G104:G105"/>
    <mergeCell ref="A111:F111"/>
    <mergeCell ref="C107:C108"/>
    <mergeCell ref="F107:F108"/>
    <mergeCell ref="G107:G108"/>
    <mergeCell ref="C88:C89"/>
    <mergeCell ref="F88:F89"/>
    <mergeCell ref="G88:G89"/>
    <mergeCell ref="A100:F100"/>
    <mergeCell ref="C101:C102"/>
    <mergeCell ref="F101:F102"/>
    <mergeCell ref="G101:G102"/>
    <mergeCell ref="G134:G135"/>
    <mergeCell ref="A133:F133"/>
    <mergeCell ref="C129:C130"/>
    <mergeCell ref="F129:F130"/>
    <mergeCell ref="G129:G130"/>
    <mergeCell ref="A125:F125"/>
    <mergeCell ref="C115:C116"/>
    <mergeCell ref="F115:F116"/>
    <mergeCell ref="G115:G116"/>
    <mergeCell ref="C134:C135"/>
    <mergeCell ref="F134:F135"/>
    <mergeCell ref="C168:C169"/>
    <mergeCell ref="F168:F169"/>
    <mergeCell ref="G168:G169"/>
    <mergeCell ref="C154:C155"/>
    <mergeCell ref="F154:F155"/>
    <mergeCell ref="G154:G155"/>
    <mergeCell ref="A161:F161"/>
    <mergeCell ref="C157:C158"/>
    <mergeCell ref="F157:F158"/>
    <mergeCell ref="G157:G158"/>
    <mergeCell ref="C213:C214"/>
    <mergeCell ref="F213:F214"/>
    <mergeCell ref="G213:G214"/>
    <mergeCell ref="A217:F217"/>
    <mergeCell ref="C207:C208"/>
    <mergeCell ref="F207:F208"/>
    <mergeCell ref="G207:G208"/>
    <mergeCell ref="C210:C211"/>
    <mergeCell ref="F210:F211"/>
    <mergeCell ref="G210:G211"/>
    <mergeCell ref="C227:C228"/>
    <mergeCell ref="F227:F228"/>
    <mergeCell ref="G227:G228"/>
    <mergeCell ref="C221:C222"/>
    <mergeCell ref="F221:F222"/>
    <mergeCell ref="G221:G222"/>
    <mergeCell ref="C224:C225"/>
    <mergeCell ref="F224:F225"/>
    <mergeCell ref="G224:G225"/>
    <mergeCell ref="C238:C239"/>
    <mergeCell ref="F238:F239"/>
    <mergeCell ref="G238:G239"/>
    <mergeCell ref="A245:F245"/>
    <mergeCell ref="A231:F231"/>
    <mergeCell ref="C235:C236"/>
    <mergeCell ref="F235:F236"/>
    <mergeCell ref="G235:G236"/>
    <mergeCell ref="C241:C242"/>
    <mergeCell ref="F241:F242"/>
    <mergeCell ref="G241:G242"/>
    <mergeCell ref="C247:C248"/>
    <mergeCell ref="F247:F248"/>
    <mergeCell ref="G247:G248"/>
    <mergeCell ref="C253:C254"/>
    <mergeCell ref="F253:F254"/>
    <mergeCell ref="G253:G254"/>
    <mergeCell ref="C250:C251"/>
    <mergeCell ref="F250:F251"/>
    <mergeCell ref="G250:G251"/>
    <mergeCell ref="C302:C303"/>
    <mergeCell ref="F302:F303"/>
    <mergeCell ref="G302:G303"/>
    <mergeCell ref="C292:C293"/>
    <mergeCell ref="F292:F293"/>
    <mergeCell ref="G292:G293"/>
    <mergeCell ref="A296:F296"/>
    <mergeCell ref="A447:D447"/>
    <mergeCell ref="C345:C346"/>
    <mergeCell ref="F345:F346"/>
    <mergeCell ref="G345:G346"/>
    <mergeCell ref="C355:C356"/>
    <mergeCell ref="F355:F356"/>
    <mergeCell ref="G355:G356"/>
    <mergeCell ref="A377:F377"/>
    <mergeCell ref="A439:F439"/>
    <mergeCell ref="A308:F308"/>
    <mergeCell ref="C315:C316"/>
    <mergeCell ref="F315:F316"/>
    <mergeCell ref="G315:G316"/>
    <mergeCell ref="A319:F319"/>
    <mergeCell ref="C312:C313"/>
    <mergeCell ref="A365:F365"/>
    <mergeCell ref="C371:C372"/>
    <mergeCell ref="F371:F372"/>
    <mergeCell ref="G371:G372"/>
    <mergeCell ref="A351:F351"/>
    <mergeCell ref="F312:F313"/>
    <mergeCell ref="G312:G313"/>
    <mergeCell ref="A330:F330"/>
    <mergeCell ref="C326:C327"/>
    <mergeCell ref="F326:F327"/>
    <mergeCell ref="G326:G327"/>
    <mergeCell ref="C334:C335"/>
    <mergeCell ref="F334:F335"/>
    <mergeCell ref="G334:G335"/>
    <mergeCell ref="C323:C324"/>
    <mergeCell ref="F323:F324"/>
    <mergeCell ref="G323:G324"/>
    <mergeCell ref="G352:G353"/>
    <mergeCell ref="C366:C367"/>
    <mergeCell ref="F366:F367"/>
    <mergeCell ref="G366:G367"/>
    <mergeCell ref="C320:C321"/>
    <mergeCell ref="F320:F321"/>
    <mergeCell ref="G320:G321"/>
    <mergeCell ref="C137:C138"/>
    <mergeCell ref="F137:F138"/>
    <mergeCell ref="G137:G138"/>
    <mergeCell ref="C148:C149"/>
    <mergeCell ref="F148:F149"/>
    <mergeCell ref="G148:G149"/>
    <mergeCell ref="C162:C163"/>
    <mergeCell ref="F162:F163"/>
    <mergeCell ref="G162:G163"/>
    <mergeCell ref="A147:F147"/>
    <mergeCell ref="C151:C152"/>
    <mergeCell ref="F151:F152"/>
    <mergeCell ref="G151:G152"/>
    <mergeCell ref="C196:C197"/>
    <mergeCell ref="F196:F197"/>
    <mergeCell ref="G196:G197"/>
    <mergeCell ref="C140:C141"/>
    <mergeCell ref="F140:F141"/>
    <mergeCell ref="G140:G141"/>
    <mergeCell ref="C143:C144"/>
    <mergeCell ref="F143:F144"/>
    <mergeCell ref="G143:G144"/>
    <mergeCell ref="F179:F180"/>
    <mergeCell ref="G179:G180"/>
    <mergeCell ref="C182:C183"/>
    <mergeCell ref="F182:F183"/>
    <mergeCell ref="G182:G183"/>
    <mergeCell ref="C171:C172"/>
    <mergeCell ref="F171:F172"/>
    <mergeCell ref="G171:G172"/>
    <mergeCell ref="A175:F175"/>
    <mergeCell ref="C176:C177"/>
    <mergeCell ref="F176:F177"/>
    <mergeCell ref="G176:G177"/>
    <mergeCell ref="C165:C166"/>
    <mergeCell ref="F165:F166"/>
    <mergeCell ref="G165:G166"/>
    <mergeCell ref="C185:C186"/>
    <mergeCell ref="F185:F186"/>
    <mergeCell ref="G185:G186"/>
    <mergeCell ref="A189:F189"/>
    <mergeCell ref="C179:C180"/>
    <mergeCell ref="C218:C219"/>
    <mergeCell ref="F218:F219"/>
    <mergeCell ref="G218:G219"/>
    <mergeCell ref="C232:C233"/>
    <mergeCell ref="F232:F233"/>
    <mergeCell ref="G232:G233"/>
    <mergeCell ref="C190:C191"/>
    <mergeCell ref="F190:F191"/>
    <mergeCell ref="G190:G191"/>
    <mergeCell ref="C204:C205"/>
    <mergeCell ref="F204:F205"/>
    <mergeCell ref="G204:G205"/>
    <mergeCell ref="C199:C200"/>
    <mergeCell ref="F199:F200"/>
    <mergeCell ref="G199:G200"/>
    <mergeCell ref="A203:F203"/>
    <mergeCell ref="C193:C194"/>
    <mergeCell ref="F193:F194"/>
    <mergeCell ref="G193:G194"/>
    <mergeCell ref="A445:G445"/>
    <mergeCell ref="A446:F446"/>
    <mergeCell ref="C264:C265"/>
    <mergeCell ref="F264:F265"/>
    <mergeCell ref="G264:G265"/>
    <mergeCell ref="A278:F278"/>
    <mergeCell ref="A257:F257"/>
    <mergeCell ref="C261:C262"/>
    <mergeCell ref="F261:F262"/>
    <mergeCell ref="G261:G262"/>
    <mergeCell ref="A289:F289"/>
    <mergeCell ref="C282:C283"/>
    <mergeCell ref="F282:F283"/>
    <mergeCell ref="G282:G283"/>
    <mergeCell ref="C285:C286"/>
    <mergeCell ref="F285:F286"/>
    <mergeCell ref="G285:G286"/>
    <mergeCell ref="C337:C338"/>
    <mergeCell ref="F337:F338"/>
    <mergeCell ref="G337:G338"/>
    <mergeCell ref="A341:F341"/>
    <mergeCell ref="C348:C349"/>
    <mergeCell ref="F348:F349"/>
    <mergeCell ref="G348:G349"/>
  </mergeCells>
  <printOptions horizontalCentered="1"/>
  <pageMargins left="0.25" right="0.25" top="0.75" bottom="0.75" header="0.3" footer="0.3"/>
  <pageSetup paperSize="9" scale="94" orientation="portrait" r:id="rId1"/>
  <rowBreaks count="14" manualBreakCount="14">
    <brk id="37" max="6" man="1"/>
    <brk id="64" max="6" man="1"/>
    <brk id="100" max="6" man="1"/>
    <brk id="125" max="6" man="1"/>
    <brk id="161" max="6" man="1"/>
    <brk id="189" max="6" man="1"/>
    <brk id="217" max="6" man="1"/>
    <brk id="245" max="6" man="1"/>
    <brk id="278" max="6" man="1"/>
    <brk id="308" max="6" man="1"/>
    <brk id="330" max="6" man="1"/>
    <brk id="351" max="6" man="1"/>
    <brk id="377" max="6" man="1"/>
    <brk id="417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3"/>
  <sheetViews>
    <sheetView tabSelected="1" view="pageBreakPreview" topLeftCell="A139" zoomScale="82" zoomScaleNormal="100" zoomScaleSheetLayoutView="82" workbookViewId="0">
      <selection activeCell="G171" sqref="G171"/>
    </sheetView>
  </sheetViews>
  <sheetFormatPr defaultRowHeight="15" x14ac:dyDescent="0.25"/>
  <cols>
    <col min="1" max="1" width="6.7109375" style="1" bestFit="1" customWidth="1"/>
    <col min="2" max="2" width="8.7109375" style="1" bestFit="1" customWidth="1"/>
    <col min="3" max="3" width="18" style="1" bestFit="1" customWidth="1"/>
    <col min="4" max="4" width="14" style="1" customWidth="1"/>
    <col min="5" max="5" width="13.85546875" style="1" customWidth="1"/>
    <col min="6" max="6" width="11" style="1" customWidth="1"/>
    <col min="7" max="7" width="12.85546875" style="1" customWidth="1"/>
    <col min="8" max="16384" width="9.140625" style="1"/>
  </cols>
  <sheetData>
    <row r="1" spans="1:12" ht="46.5" x14ac:dyDescent="0.7">
      <c r="A1" s="119" t="s">
        <v>85</v>
      </c>
      <c r="B1" s="119"/>
      <c r="C1" s="119"/>
      <c r="D1" s="119"/>
      <c r="E1" s="119"/>
      <c r="F1" s="119"/>
      <c r="G1" s="119"/>
    </row>
    <row r="2" spans="1:12" ht="21" x14ac:dyDescent="0.35">
      <c r="A2" s="95" t="s">
        <v>0</v>
      </c>
      <c r="B2" s="95"/>
      <c r="C2" s="95"/>
      <c r="D2" s="95"/>
      <c r="E2" s="95"/>
      <c r="F2" s="95"/>
      <c r="G2" s="95"/>
    </row>
    <row r="3" spans="1:12" ht="18.75" x14ac:dyDescent="0.3">
      <c r="A3" s="93" t="s">
        <v>15</v>
      </c>
      <c r="B3" s="93"/>
      <c r="C3" s="93"/>
      <c r="D3" s="93"/>
      <c r="E3" s="93"/>
      <c r="F3" s="93"/>
      <c r="G3" s="93"/>
    </row>
    <row r="4" spans="1:12" x14ac:dyDescent="0.25">
      <c r="C4" s="53"/>
      <c r="D4" s="53"/>
      <c r="E4" s="53"/>
      <c r="F4" s="53"/>
      <c r="G4" s="3" t="str">
        <f>MEZZ!G4</f>
        <v>15-09-2021</v>
      </c>
    </row>
    <row r="5" spans="1:12" ht="23.25" x14ac:dyDescent="0.35">
      <c r="A5" s="104" t="s">
        <v>87</v>
      </c>
      <c r="B5" s="104"/>
      <c r="C5" s="104"/>
      <c r="D5" s="104"/>
      <c r="E5" s="104"/>
      <c r="F5" s="104"/>
      <c r="G5" s="104"/>
    </row>
    <row r="6" spans="1:12" ht="12" customHeight="1" x14ac:dyDescent="0.35">
      <c r="A6" s="66"/>
      <c r="B6" s="66"/>
      <c r="C6" s="66"/>
      <c r="D6" s="66"/>
      <c r="E6" s="66"/>
      <c r="F6" s="66"/>
      <c r="G6" s="66"/>
    </row>
    <row r="7" spans="1:12" x14ac:dyDescent="0.25">
      <c r="A7" s="55" t="s">
        <v>1</v>
      </c>
      <c r="B7" s="102" t="s">
        <v>2</v>
      </c>
      <c r="C7" s="105" t="s">
        <v>3</v>
      </c>
      <c r="D7" s="105"/>
      <c r="E7" s="105"/>
      <c r="F7" s="105"/>
      <c r="G7" s="105"/>
    </row>
    <row r="8" spans="1:12" x14ac:dyDescent="0.25">
      <c r="A8" s="55" t="s">
        <v>4</v>
      </c>
      <c r="B8" s="102"/>
      <c r="C8" s="56" t="s">
        <v>5</v>
      </c>
      <c r="D8" s="56" t="s">
        <v>6</v>
      </c>
      <c r="E8" s="56" t="s">
        <v>7</v>
      </c>
      <c r="F8" s="56" t="s">
        <v>8</v>
      </c>
      <c r="G8" s="57" t="s">
        <v>9</v>
      </c>
    </row>
    <row r="9" spans="1:12" x14ac:dyDescent="0.25">
      <c r="A9" s="55"/>
      <c r="B9" s="9" t="s">
        <v>16</v>
      </c>
      <c r="C9" s="6" t="s">
        <v>12</v>
      </c>
      <c r="D9" s="6">
        <v>25.5</v>
      </c>
      <c r="E9" s="6">
        <v>9.5</v>
      </c>
      <c r="F9" s="6">
        <v>3</v>
      </c>
      <c r="G9" s="58">
        <f>SUM(D9+E9)/6*F9</f>
        <v>17.5</v>
      </c>
      <c r="K9" s="1">
        <v>17</v>
      </c>
      <c r="L9" s="1" t="s">
        <v>55</v>
      </c>
    </row>
    <row r="10" spans="1:12" x14ac:dyDescent="0.25">
      <c r="A10" s="55"/>
      <c r="B10" s="9"/>
      <c r="C10" s="100" t="s">
        <v>10</v>
      </c>
      <c r="D10" s="6">
        <v>25.5</v>
      </c>
      <c r="E10" s="6">
        <v>9.5</v>
      </c>
      <c r="F10" s="100">
        <v>1.5</v>
      </c>
      <c r="G10" s="101">
        <f>SUM(D10+E10+D11+E11)/6*F10/2</f>
        <v>8.5</v>
      </c>
      <c r="K10" s="1">
        <v>8</v>
      </c>
      <c r="L10" s="1" t="s">
        <v>55</v>
      </c>
    </row>
    <row r="11" spans="1:12" x14ac:dyDescent="0.25">
      <c r="A11" s="55"/>
      <c r="B11" s="9"/>
      <c r="C11" s="100"/>
      <c r="D11" s="6">
        <v>23.5</v>
      </c>
      <c r="E11" s="6">
        <v>9.5</v>
      </c>
      <c r="F11" s="100"/>
      <c r="G11" s="101"/>
      <c r="K11" s="1">
        <v>1</v>
      </c>
      <c r="L11" s="1" t="s">
        <v>56</v>
      </c>
    </row>
    <row r="12" spans="1:12" x14ac:dyDescent="0.25">
      <c r="A12" s="55"/>
      <c r="B12" s="9"/>
      <c r="C12" s="6" t="s">
        <v>12</v>
      </c>
      <c r="D12" s="6">
        <v>23.5</v>
      </c>
      <c r="E12" s="6">
        <v>9.5</v>
      </c>
      <c r="F12" s="6">
        <v>11.5</v>
      </c>
      <c r="G12" s="59">
        <f>SUM(D12+E12)/6*F12</f>
        <v>63.25</v>
      </c>
      <c r="K12" s="1">
        <v>2</v>
      </c>
      <c r="L12" s="1" t="s">
        <v>57</v>
      </c>
    </row>
    <row r="13" spans="1:12" x14ac:dyDescent="0.25">
      <c r="A13" s="55"/>
      <c r="B13" s="9"/>
      <c r="C13" s="100" t="s">
        <v>10</v>
      </c>
      <c r="D13" s="6">
        <v>23.5</v>
      </c>
      <c r="E13" s="6">
        <v>9.5</v>
      </c>
      <c r="F13" s="100">
        <v>1.5</v>
      </c>
      <c r="G13" s="101">
        <f>SUM(D13+E13+D14+E14)/6*F13/2</f>
        <v>7.75</v>
      </c>
    </row>
    <row r="14" spans="1:12" x14ac:dyDescent="0.25">
      <c r="A14" s="55"/>
      <c r="B14" s="9"/>
      <c r="C14" s="100"/>
      <c r="D14" s="6">
        <v>19.5</v>
      </c>
      <c r="E14" s="6">
        <v>9.5</v>
      </c>
      <c r="F14" s="100"/>
      <c r="G14" s="101"/>
    </row>
    <row r="15" spans="1:12" x14ac:dyDescent="0.25">
      <c r="A15" s="55"/>
      <c r="B15" s="9"/>
      <c r="C15" s="6" t="s">
        <v>12</v>
      </c>
      <c r="D15" s="6">
        <v>19.5</v>
      </c>
      <c r="E15" s="6">
        <v>9.5</v>
      </c>
      <c r="F15" s="6">
        <v>6</v>
      </c>
      <c r="G15" s="59">
        <f>SUM(D15+E15)/6*F15</f>
        <v>29</v>
      </c>
    </row>
    <row r="16" spans="1:12" x14ac:dyDescent="0.25">
      <c r="A16" s="55"/>
      <c r="B16" s="9"/>
      <c r="C16" s="6" t="s">
        <v>13</v>
      </c>
      <c r="D16" s="6">
        <v>19.5</v>
      </c>
      <c r="E16" s="6">
        <v>9.5</v>
      </c>
      <c r="F16" s="6" t="s">
        <v>11</v>
      </c>
      <c r="G16" s="59">
        <f>SUM(D16*E16)/144</f>
        <v>1.2864583333333333</v>
      </c>
    </row>
    <row r="17" spans="1:7" x14ac:dyDescent="0.25">
      <c r="A17" s="102" t="s">
        <v>14</v>
      </c>
      <c r="B17" s="102"/>
      <c r="C17" s="102"/>
      <c r="D17" s="102"/>
      <c r="E17" s="102"/>
      <c r="F17" s="102"/>
      <c r="G17" s="60">
        <f>SUM(G9:G16)</f>
        <v>127.28645833333333</v>
      </c>
    </row>
    <row r="18" spans="1:7" x14ac:dyDescent="0.25">
      <c r="A18" s="55"/>
      <c r="B18" s="9" t="s">
        <v>17</v>
      </c>
      <c r="C18" s="6" t="s">
        <v>12</v>
      </c>
      <c r="D18" s="6">
        <v>25.5</v>
      </c>
      <c r="E18" s="6">
        <v>9.5</v>
      </c>
      <c r="F18" s="6">
        <v>1</v>
      </c>
      <c r="G18" s="58">
        <f>SUM(D18+E18)/6*F18</f>
        <v>5.833333333333333</v>
      </c>
    </row>
    <row r="19" spans="1:7" x14ac:dyDescent="0.25">
      <c r="A19" s="55"/>
      <c r="B19" s="9"/>
      <c r="C19" s="100" t="s">
        <v>10</v>
      </c>
      <c r="D19" s="6">
        <v>25.5</v>
      </c>
      <c r="E19" s="6">
        <v>9.5</v>
      </c>
      <c r="F19" s="100">
        <v>1.5</v>
      </c>
      <c r="G19" s="101">
        <f>SUM(D19+E19+D20+E20)/6*F19/2</f>
        <v>8.5</v>
      </c>
    </row>
    <row r="20" spans="1:7" x14ac:dyDescent="0.25">
      <c r="A20" s="55"/>
      <c r="B20" s="9"/>
      <c r="C20" s="100"/>
      <c r="D20" s="6">
        <v>23.5</v>
      </c>
      <c r="E20" s="6">
        <v>9.5</v>
      </c>
      <c r="F20" s="100"/>
      <c r="G20" s="101"/>
    </row>
    <row r="21" spans="1:7" x14ac:dyDescent="0.25">
      <c r="A21" s="55"/>
      <c r="B21" s="9"/>
      <c r="C21" s="6" t="s">
        <v>12</v>
      </c>
      <c r="D21" s="6">
        <v>23.5</v>
      </c>
      <c r="E21" s="6">
        <v>9.5</v>
      </c>
      <c r="F21" s="6">
        <v>4</v>
      </c>
      <c r="G21" s="59">
        <f>SUM(D21+E21)/6*F21</f>
        <v>22</v>
      </c>
    </row>
    <row r="22" spans="1:7" x14ac:dyDescent="0.25">
      <c r="A22" s="55"/>
      <c r="B22" s="9"/>
      <c r="C22" s="100" t="s">
        <v>10</v>
      </c>
      <c r="D22" s="6">
        <v>23.5</v>
      </c>
      <c r="E22" s="6">
        <v>9.5</v>
      </c>
      <c r="F22" s="100">
        <v>1.5</v>
      </c>
      <c r="G22" s="101">
        <f>SUM(D22+E22+D23+E23)/6*F22/2</f>
        <v>7.75</v>
      </c>
    </row>
    <row r="23" spans="1:7" x14ac:dyDescent="0.25">
      <c r="A23" s="55"/>
      <c r="B23" s="9"/>
      <c r="C23" s="100"/>
      <c r="D23" s="6">
        <v>19.5</v>
      </c>
      <c r="E23" s="6">
        <v>9.5</v>
      </c>
      <c r="F23" s="100"/>
      <c r="G23" s="101"/>
    </row>
    <row r="24" spans="1:7" x14ac:dyDescent="0.25">
      <c r="A24" s="55"/>
      <c r="B24" s="9"/>
      <c r="C24" s="6" t="s">
        <v>12</v>
      </c>
      <c r="D24" s="6">
        <v>19.5</v>
      </c>
      <c r="E24" s="6">
        <v>9.5</v>
      </c>
      <c r="F24" s="6">
        <v>7</v>
      </c>
      <c r="G24" s="59">
        <f>SUM(D24+E24)/6*F24</f>
        <v>33.833333333333329</v>
      </c>
    </row>
    <row r="25" spans="1:7" x14ac:dyDescent="0.25">
      <c r="A25" s="55"/>
      <c r="B25" s="9"/>
      <c r="C25" s="6" t="s">
        <v>13</v>
      </c>
      <c r="D25" s="6">
        <v>19.5</v>
      </c>
      <c r="E25" s="6">
        <v>9.5</v>
      </c>
      <c r="F25" s="6" t="s">
        <v>11</v>
      </c>
      <c r="G25" s="59">
        <f>SUM(D25*E25)/144</f>
        <v>1.2864583333333333</v>
      </c>
    </row>
    <row r="26" spans="1:7" x14ac:dyDescent="0.25">
      <c r="A26" s="55"/>
      <c r="B26" s="9"/>
      <c r="C26" s="6" t="s">
        <v>12</v>
      </c>
      <c r="D26" s="6">
        <v>17.5</v>
      </c>
      <c r="E26" s="6">
        <v>7.5</v>
      </c>
      <c r="F26" s="6">
        <v>10</v>
      </c>
      <c r="G26" s="59">
        <f>SUM(D26+E26)/6*F26</f>
        <v>41.666666666666671</v>
      </c>
    </row>
    <row r="27" spans="1:7" x14ac:dyDescent="0.25">
      <c r="A27" s="55"/>
      <c r="B27" s="9"/>
      <c r="C27" s="6" t="s">
        <v>13</v>
      </c>
      <c r="D27" s="6">
        <v>17.5</v>
      </c>
      <c r="E27" s="6">
        <v>7.5</v>
      </c>
      <c r="F27" s="6" t="s">
        <v>11</v>
      </c>
      <c r="G27" s="59">
        <f>SUM(D27*E27)/144</f>
        <v>0.91145833333333337</v>
      </c>
    </row>
    <row r="28" spans="1:7" x14ac:dyDescent="0.25">
      <c r="A28" s="55"/>
      <c r="B28" s="9"/>
      <c r="C28" s="6" t="s">
        <v>12</v>
      </c>
      <c r="D28" s="6">
        <v>17.5</v>
      </c>
      <c r="E28" s="6">
        <v>7.5</v>
      </c>
      <c r="F28" s="6">
        <v>10</v>
      </c>
      <c r="G28" s="59">
        <f>SUM(D28+E28)/6*F28</f>
        <v>41.666666666666671</v>
      </c>
    </row>
    <row r="29" spans="1:7" x14ac:dyDescent="0.25">
      <c r="A29" s="55"/>
      <c r="B29" s="9"/>
      <c r="C29" s="6" t="s">
        <v>13</v>
      </c>
      <c r="D29" s="6">
        <v>17.5</v>
      </c>
      <c r="E29" s="6">
        <v>7.5</v>
      </c>
      <c r="F29" s="6" t="s">
        <v>11</v>
      </c>
      <c r="G29" s="59">
        <f>SUM(D29*E29)/144</f>
        <v>0.91145833333333337</v>
      </c>
    </row>
    <row r="30" spans="1:7" x14ac:dyDescent="0.25">
      <c r="A30" s="102" t="s">
        <v>14</v>
      </c>
      <c r="B30" s="102"/>
      <c r="C30" s="102"/>
      <c r="D30" s="102"/>
      <c r="E30" s="102"/>
      <c r="F30" s="102"/>
      <c r="G30" s="60">
        <f>SUM(G18:G29)</f>
        <v>164.359375</v>
      </c>
    </row>
    <row r="31" spans="1:7" x14ac:dyDescent="0.25">
      <c r="A31" s="55"/>
      <c r="B31" s="9" t="s">
        <v>18</v>
      </c>
      <c r="C31" s="6" t="s">
        <v>12</v>
      </c>
      <c r="D31" s="6">
        <v>25.5</v>
      </c>
      <c r="E31" s="6">
        <v>9.5</v>
      </c>
      <c r="F31" s="6">
        <v>2</v>
      </c>
      <c r="G31" s="58">
        <f>SUM(D31+E31)/6*F31</f>
        <v>11.666666666666666</v>
      </c>
    </row>
    <row r="32" spans="1:7" x14ac:dyDescent="0.25">
      <c r="A32" s="55"/>
      <c r="B32" s="9"/>
      <c r="C32" s="100" t="s">
        <v>10</v>
      </c>
      <c r="D32" s="6">
        <v>25.5</v>
      </c>
      <c r="E32" s="6">
        <v>9.5</v>
      </c>
      <c r="F32" s="100">
        <v>1.5</v>
      </c>
      <c r="G32" s="101">
        <f>SUM(D32+E32+D33+E33)/6*F32/2</f>
        <v>8</v>
      </c>
    </row>
    <row r="33" spans="1:7" x14ac:dyDescent="0.25">
      <c r="A33" s="55"/>
      <c r="B33" s="9"/>
      <c r="C33" s="100"/>
      <c r="D33" s="6">
        <v>19.5</v>
      </c>
      <c r="E33" s="6">
        <v>9.5</v>
      </c>
      <c r="F33" s="100"/>
      <c r="G33" s="101"/>
    </row>
    <row r="34" spans="1:7" x14ac:dyDescent="0.25">
      <c r="A34" s="55"/>
      <c r="B34" s="9"/>
      <c r="C34" s="6" t="s">
        <v>12</v>
      </c>
      <c r="D34" s="6">
        <v>19.5</v>
      </c>
      <c r="E34" s="6">
        <v>9.5</v>
      </c>
      <c r="F34" s="6">
        <v>2.5</v>
      </c>
      <c r="G34" s="59">
        <f>SUM(D34+E34)/6*F34</f>
        <v>12.083333333333332</v>
      </c>
    </row>
    <row r="35" spans="1:7" x14ac:dyDescent="0.25">
      <c r="A35" s="55"/>
      <c r="B35" s="9"/>
      <c r="C35" s="100" t="s">
        <v>10</v>
      </c>
      <c r="D35" s="6">
        <v>19.5</v>
      </c>
      <c r="E35" s="6">
        <v>9.5</v>
      </c>
      <c r="F35" s="100">
        <v>1.5</v>
      </c>
      <c r="G35" s="101">
        <f>SUM(D35+E35+D36+E36)/6*F35/2</f>
        <v>6.75</v>
      </c>
    </row>
    <row r="36" spans="1:7" x14ac:dyDescent="0.25">
      <c r="A36" s="55"/>
      <c r="B36" s="9"/>
      <c r="C36" s="100"/>
      <c r="D36" s="6">
        <v>17.5</v>
      </c>
      <c r="E36" s="6">
        <v>7.5</v>
      </c>
      <c r="F36" s="100"/>
      <c r="G36" s="101"/>
    </row>
    <row r="37" spans="1:7" x14ac:dyDescent="0.25">
      <c r="A37" s="55"/>
      <c r="B37" s="9"/>
      <c r="C37" s="6" t="s">
        <v>12</v>
      </c>
      <c r="D37" s="6">
        <v>17.5</v>
      </c>
      <c r="E37" s="6">
        <v>7.5</v>
      </c>
      <c r="F37" s="6">
        <v>4.5</v>
      </c>
      <c r="G37" s="59">
        <f>SUM(D37+E37)/6*F37</f>
        <v>18.75</v>
      </c>
    </row>
    <row r="38" spans="1:7" x14ac:dyDescent="0.25">
      <c r="A38" s="102" t="s">
        <v>14</v>
      </c>
      <c r="B38" s="102"/>
      <c r="C38" s="102"/>
      <c r="D38" s="102"/>
      <c r="E38" s="102"/>
      <c r="F38" s="102"/>
      <c r="G38" s="60">
        <f>SUM(G31:G37)</f>
        <v>57.25</v>
      </c>
    </row>
    <row r="39" spans="1:7" x14ac:dyDescent="0.25">
      <c r="A39" s="55"/>
      <c r="B39" s="9" t="s">
        <v>19</v>
      </c>
      <c r="C39" s="6" t="s">
        <v>12</v>
      </c>
      <c r="D39" s="6">
        <v>25.5</v>
      </c>
      <c r="E39" s="6">
        <v>9.5</v>
      </c>
      <c r="F39" s="6">
        <v>1</v>
      </c>
      <c r="G39" s="58">
        <f>SUM(D39+E39)/6*F39</f>
        <v>5.833333333333333</v>
      </c>
    </row>
    <row r="40" spans="1:7" x14ac:dyDescent="0.25">
      <c r="A40" s="55"/>
      <c r="B40" s="9"/>
      <c r="C40" s="100" t="s">
        <v>10</v>
      </c>
      <c r="D40" s="6">
        <v>25.5</v>
      </c>
      <c r="E40" s="6">
        <v>9.5</v>
      </c>
      <c r="F40" s="100">
        <v>1.5</v>
      </c>
      <c r="G40" s="101">
        <f>SUM(D40+E40+D41+E41)/6*F40/2</f>
        <v>8</v>
      </c>
    </row>
    <row r="41" spans="1:7" x14ac:dyDescent="0.25">
      <c r="A41" s="55"/>
      <c r="B41" s="9"/>
      <c r="C41" s="100"/>
      <c r="D41" s="6">
        <v>19.5</v>
      </c>
      <c r="E41" s="6">
        <v>9.5</v>
      </c>
      <c r="F41" s="100"/>
      <c r="G41" s="101"/>
    </row>
    <row r="42" spans="1:7" x14ac:dyDescent="0.25">
      <c r="A42" s="55"/>
      <c r="B42" s="9"/>
      <c r="C42" s="6" t="s">
        <v>12</v>
      </c>
      <c r="D42" s="6">
        <v>19.5</v>
      </c>
      <c r="E42" s="6">
        <v>9.5</v>
      </c>
      <c r="F42" s="6">
        <v>3.5</v>
      </c>
      <c r="G42" s="59">
        <f>SUM(D42+E42)/6*F42</f>
        <v>16.916666666666664</v>
      </c>
    </row>
    <row r="43" spans="1:7" x14ac:dyDescent="0.25">
      <c r="A43" s="55"/>
      <c r="B43" s="9"/>
      <c r="C43" s="100" t="s">
        <v>10</v>
      </c>
      <c r="D43" s="6">
        <v>19.5</v>
      </c>
      <c r="E43" s="6">
        <v>9.5</v>
      </c>
      <c r="F43" s="100">
        <v>1.5</v>
      </c>
      <c r="G43" s="101">
        <f>SUM(D43+E43+D44+E44)/6*F43/2</f>
        <v>6.75</v>
      </c>
    </row>
    <row r="44" spans="1:7" x14ac:dyDescent="0.25">
      <c r="A44" s="55"/>
      <c r="B44" s="9"/>
      <c r="C44" s="100"/>
      <c r="D44" s="6">
        <v>17.5</v>
      </c>
      <c r="E44" s="6">
        <v>7.5</v>
      </c>
      <c r="F44" s="100"/>
      <c r="G44" s="101"/>
    </row>
    <row r="45" spans="1:7" x14ac:dyDescent="0.25">
      <c r="A45" s="55"/>
      <c r="B45" s="9"/>
      <c r="C45" s="6" t="s">
        <v>12</v>
      </c>
      <c r="D45" s="6">
        <v>17.5</v>
      </c>
      <c r="E45" s="6">
        <v>7.5</v>
      </c>
      <c r="F45" s="6">
        <v>6</v>
      </c>
      <c r="G45" s="59">
        <f>SUM(D45+E45)/6*F45</f>
        <v>25</v>
      </c>
    </row>
    <row r="46" spans="1:7" x14ac:dyDescent="0.25">
      <c r="A46" s="55"/>
      <c r="B46" s="9"/>
      <c r="C46" s="6" t="s">
        <v>13</v>
      </c>
      <c r="D46" s="6">
        <v>17.5</v>
      </c>
      <c r="E46" s="6">
        <v>7.5</v>
      </c>
      <c r="F46" s="6" t="s">
        <v>11</v>
      </c>
      <c r="G46" s="59">
        <f>SUM(D46*E46)/144</f>
        <v>0.91145833333333337</v>
      </c>
    </row>
    <row r="47" spans="1:7" x14ac:dyDescent="0.25">
      <c r="A47" s="102" t="s">
        <v>14</v>
      </c>
      <c r="B47" s="102"/>
      <c r="C47" s="102"/>
      <c r="D47" s="102"/>
      <c r="E47" s="102"/>
      <c r="F47" s="102"/>
      <c r="G47" s="60">
        <f>SUM(G39:G46)</f>
        <v>63.411458333333336</v>
      </c>
    </row>
    <row r="48" spans="1:7" x14ac:dyDescent="0.25">
      <c r="A48" s="55"/>
      <c r="B48" s="9" t="s">
        <v>20</v>
      </c>
      <c r="C48" s="100" t="s">
        <v>10</v>
      </c>
      <c r="D48" s="6">
        <v>25.5</v>
      </c>
      <c r="E48" s="6">
        <v>9.5</v>
      </c>
      <c r="F48" s="100">
        <v>1.5</v>
      </c>
      <c r="G48" s="101">
        <f>SUM(D48+E48+D49+E49)/6*F48/2</f>
        <v>8</v>
      </c>
    </row>
    <row r="49" spans="1:7" x14ac:dyDescent="0.25">
      <c r="A49" s="55"/>
      <c r="B49" s="9"/>
      <c r="C49" s="100"/>
      <c r="D49" s="6">
        <v>19.5</v>
      </c>
      <c r="E49" s="6">
        <v>9.5</v>
      </c>
      <c r="F49" s="100"/>
      <c r="G49" s="101"/>
    </row>
    <row r="50" spans="1:7" x14ac:dyDescent="0.25">
      <c r="A50" s="55"/>
      <c r="B50" s="9"/>
      <c r="C50" s="6" t="s">
        <v>12</v>
      </c>
      <c r="D50" s="6">
        <v>19.5</v>
      </c>
      <c r="E50" s="6">
        <v>9.5</v>
      </c>
      <c r="F50" s="6">
        <v>4</v>
      </c>
      <c r="G50" s="59">
        <f>SUM(D50+E50)/6*F50</f>
        <v>19.333333333333332</v>
      </c>
    </row>
    <row r="51" spans="1:7" x14ac:dyDescent="0.25">
      <c r="A51" s="55"/>
      <c r="B51" s="9"/>
      <c r="C51" s="100" t="s">
        <v>10</v>
      </c>
      <c r="D51" s="6">
        <v>19.5</v>
      </c>
      <c r="E51" s="6">
        <v>9.5</v>
      </c>
      <c r="F51" s="100">
        <v>1.5</v>
      </c>
      <c r="G51" s="101">
        <f>SUM(D51+E51+D52+E52)/6*F51/2</f>
        <v>6.75</v>
      </c>
    </row>
    <row r="52" spans="1:7" x14ac:dyDescent="0.25">
      <c r="A52" s="55"/>
      <c r="B52" s="9"/>
      <c r="C52" s="100"/>
      <c r="D52" s="6">
        <v>17.5</v>
      </c>
      <c r="E52" s="6">
        <v>7.5</v>
      </c>
      <c r="F52" s="100"/>
      <c r="G52" s="101"/>
    </row>
    <row r="53" spans="1:7" x14ac:dyDescent="0.25">
      <c r="A53" s="55"/>
      <c r="B53" s="9"/>
      <c r="C53" s="6" t="s">
        <v>12</v>
      </c>
      <c r="D53" s="6">
        <v>17.5</v>
      </c>
      <c r="E53" s="6">
        <v>7.5</v>
      </c>
      <c r="F53" s="6">
        <v>6.5</v>
      </c>
      <c r="G53" s="59">
        <f>SUM(D53+E53)/6*F53</f>
        <v>27.083333333333336</v>
      </c>
    </row>
    <row r="54" spans="1:7" x14ac:dyDescent="0.25">
      <c r="A54" s="55"/>
      <c r="B54" s="9"/>
      <c r="C54" s="6" t="s">
        <v>13</v>
      </c>
      <c r="D54" s="6">
        <v>17.5</v>
      </c>
      <c r="E54" s="6">
        <v>7.5</v>
      </c>
      <c r="F54" s="6" t="s">
        <v>11</v>
      </c>
      <c r="G54" s="59">
        <f>SUM(D54*E54)/144</f>
        <v>0.91145833333333337</v>
      </c>
    </row>
    <row r="55" spans="1:7" x14ac:dyDescent="0.25">
      <c r="A55" s="102" t="s">
        <v>14</v>
      </c>
      <c r="B55" s="102"/>
      <c r="C55" s="102"/>
      <c r="D55" s="102"/>
      <c r="E55" s="102"/>
      <c r="F55" s="102"/>
      <c r="G55" s="60">
        <f>SUM(G48:G54)</f>
        <v>62.078125</v>
      </c>
    </row>
    <row r="56" spans="1:7" x14ac:dyDescent="0.25">
      <c r="A56" s="55"/>
      <c r="B56" s="9" t="s">
        <v>21</v>
      </c>
      <c r="C56" s="100" t="s">
        <v>10</v>
      </c>
      <c r="D56" s="6">
        <v>25.5</v>
      </c>
      <c r="E56" s="6">
        <v>9.5</v>
      </c>
      <c r="F56" s="100">
        <v>1.5</v>
      </c>
      <c r="G56" s="101">
        <f>SUM(D56+E56+D57+E57)/6*F56/2</f>
        <v>8</v>
      </c>
    </row>
    <row r="57" spans="1:7" x14ac:dyDescent="0.25">
      <c r="A57" s="55"/>
      <c r="B57" s="9"/>
      <c r="C57" s="100"/>
      <c r="D57" s="6">
        <v>19.5</v>
      </c>
      <c r="E57" s="6">
        <v>9.5</v>
      </c>
      <c r="F57" s="100"/>
      <c r="G57" s="101"/>
    </row>
    <row r="58" spans="1:7" x14ac:dyDescent="0.25">
      <c r="A58" s="55"/>
      <c r="B58" s="9"/>
      <c r="C58" s="6" t="s">
        <v>12</v>
      </c>
      <c r="D58" s="6">
        <v>19.5</v>
      </c>
      <c r="E58" s="6">
        <v>9.5</v>
      </c>
      <c r="F58" s="6">
        <v>4</v>
      </c>
      <c r="G58" s="59">
        <f>SUM(D58+E58)/6*F58</f>
        <v>19.333333333333332</v>
      </c>
    </row>
    <row r="59" spans="1:7" x14ac:dyDescent="0.25">
      <c r="A59" s="55"/>
      <c r="B59" s="9"/>
      <c r="C59" s="100" t="s">
        <v>10</v>
      </c>
      <c r="D59" s="6">
        <v>19.5</v>
      </c>
      <c r="E59" s="6">
        <v>9.5</v>
      </c>
      <c r="F59" s="100">
        <v>1.5</v>
      </c>
      <c r="G59" s="101">
        <f>SUM(D59+E59+D60+E60)/6*F59/2</f>
        <v>6.75</v>
      </c>
    </row>
    <row r="60" spans="1:7" x14ac:dyDescent="0.25">
      <c r="A60" s="55"/>
      <c r="B60" s="9"/>
      <c r="C60" s="100"/>
      <c r="D60" s="6">
        <v>17.5</v>
      </c>
      <c r="E60" s="6">
        <v>7.5</v>
      </c>
      <c r="F60" s="100"/>
      <c r="G60" s="101"/>
    </row>
    <row r="61" spans="1:7" x14ac:dyDescent="0.25">
      <c r="A61" s="55"/>
      <c r="B61" s="9"/>
      <c r="C61" s="6" t="s">
        <v>12</v>
      </c>
      <c r="D61" s="6">
        <v>17.5</v>
      </c>
      <c r="E61" s="6">
        <v>7.5</v>
      </c>
      <c r="F61" s="6">
        <v>7.5</v>
      </c>
      <c r="G61" s="59">
        <f>SUM(D61+E61)/6*F61</f>
        <v>31.250000000000004</v>
      </c>
    </row>
    <row r="62" spans="1:7" x14ac:dyDescent="0.25">
      <c r="A62" s="55"/>
      <c r="B62" s="9"/>
      <c r="C62" s="6" t="s">
        <v>13</v>
      </c>
      <c r="D62" s="6">
        <v>17.5</v>
      </c>
      <c r="E62" s="6">
        <v>7.5</v>
      </c>
      <c r="F62" s="6" t="s">
        <v>11</v>
      </c>
      <c r="G62" s="59">
        <f>SUM(D62*E62)/144</f>
        <v>0.91145833333333337</v>
      </c>
    </row>
    <row r="63" spans="1:7" x14ac:dyDescent="0.25">
      <c r="A63" s="102" t="s">
        <v>14</v>
      </c>
      <c r="B63" s="102"/>
      <c r="C63" s="102"/>
      <c r="D63" s="102"/>
      <c r="E63" s="102"/>
      <c r="F63" s="102"/>
      <c r="G63" s="60">
        <f>SUM(G56:G62)</f>
        <v>66.244791666666657</v>
      </c>
    </row>
    <row r="64" spans="1:7" x14ac:dyDescent="0.25">
      <c r="A64" s="55"/>
      <c r="B64" s="9" t="s">
        <v>22</v>
      </c>
      <c r="C64" s="6" t="s">
        <v>12</v>
      </c>
      <c r="D64" s="6">
        <v>25.5</v>
      </c>
      <c r="E64" s="6">
        <v>9.5</v>
      </c>
      <c r="F64" s="6">
        <v>22.5</v>
      </c>
      <c r="G64" s="58">
        <f>SUM(D64+E64)/6*F64</f>
        <v>131.25</v>
      </c>
    </row>
    <row r="65" spans="1:7" x14ac:dyDescent="0.25">
      <c r="A65" s="55"/>
      <c r="B65" s="9"/>
      <c r="C65" s="100" t="s">
        <v>10</v>
      </c>
      <c r="D65" s="6">
        <v>25.5</v>
      </c>
      <c r="E65" s="6">
        <v>9.5</v>
      </c>
      <c r="F65" s="100">
        <v>1.5</v>
      </c>
      <c r="G65" s="101">
        <f>SUM(D65+E65+D66+E66)/6*F65/2</f>
        <v>8</v>
      </c>
    </row>
    <row r="66" spans="1:7" x14ac:dyDescent="0.25">
      <c r="A66" s="55"/>
      <c r="B66" s="9"/>
      <c r="C66" s="100"/>
      <c r="D66" s="6">
        <v>19.5</v>
      </c>
      <c r="E66" s="6">
        <v>9.5</v>
      </c>
      <c r="F66" s="100"/>
      <c r="G66" s="101"/>
    </row>
    <row r="67" spans="1:7" x14ac:dyDescent="0.25">
      <c r="A67" s="55"/>
      <c r="B67" s="9"/>
      <c r="C67" s="6" t="s">
        <v>12</v>
      </c>
      <c r="D67" s="6">
        <v>19.5</v>
      </c>
      <c r="E67" s="6">
        <v>9.5</v>
      </c>
      <c r="F67" s="6">
        <v>8</v>
      </c>
      <c r="G67" s="59">
        <f>SUM(D67+E67)/6*F67</f>
        <v>38.666666666666664</v>
      </c>
    </row>
    <row r="68" spans="1:7" x14ac:dyDescent="0.25">
      <c r="A68" s="55"/>
      <c r="B68" s="9"/>
      <c r="C68" s="6" t="s">
        <v>13</v>
      </c>
      <c r="D68" s="6">
        <v>19.5</v>
      </c>
      <c r="E68" s="6">
        <v>9.5</v>
      </c>
      <c r="F68" s="6" t="s">
        <v>11</v>
      </c>
      <c r="G68" s="59">
        <f>SUM(D68*E68)/144</f>
        <v>1.2864583333333333</v>
      </c>
    </row>
    <row r="69" spans="1:7" x14ac:dyDescent="0.25">
      <c r="A69" s="102" t="s">
        <v>14</v>
      </c>
      <c r="B69" s="102"/>
      <c r="C69" s="102"/>
      <c r="D69" s="102"/>
      <c r="E69" s="102"/>
      <c r="F69" s="102"/>
      <c r="G69" s="60">
        <f>SUM(G64:G68)</f>
        <v>179.203125</v>
      </c>
    </row>
    <row r="70" spans="1:7" x14ac:dyDescent="0.25">
      <c r="A70" s="55"/>
      <c r="B70" s="9" t="s">
        <v>23</v>
      </c>
      <c r="C70" s="6" t="s">
        <v>12</v>
      </c>
      <c r="D70" s="6">
        <v>25.5</v>
      </c>
      <c r="E70" s="6">
        <v>9.5</v>
      </c>
      <c r="F70" s="6">
        <v>3.5</v>
      </c>
      <c r="G70" s="58">
        <f>SUM(D70+E70)/6*F70</f>
        <v>20.416666666666664</v>
      </c>
    </row>
    <row r="71" spans="1:7" x14ac:dyDescent="0.25">
      <c r="A71" s="55"/>
      <c r="B71" s="9"/>
      <c r="C71" s="100" t="s">
        <v>10</v>
      </c>
      <c r="D71" s="6">
        <v>25.5</v>
      </c>
      <c r="E71" s="6">
        <v>9.5</v>
      </c>
      <c r="F71" s="100">
        <v>1.5</v>
      </c>
      <c r="G71" s="101">
        <f>SUM(D71+E71+D72+E72)/6*F71/2</f>
        <v>8</v>
      </c>
    </row>
    <row r="72" spans="1:7" x14ac:dyDescent="0.25">
      <c r="A72" s="55"/>
      <c r="B72" s="9"/>
      <c r="C72" s="100"/>
      <c r="D72" s="6">
        <v>19.5</v>
      </c>
      <c r="E72" s="6">
        <v>9.5</v>
      </c>
      <c r="F72" s="100"/>
      <c r="G72" s="101"/>
    </row>
    <row r="73" spans="1:7" x14ac:dyDescent="0.25">
      <c r="A73" s="55"/>
      <c r="B73" s="9"/>
      <c r="C73" s="6" t="s">
        <v>12</v>
      </c>
      <c r="D73" s="6">
        <v>19.5</v>
      </c>
      <c r="E73" s="6">
        <v>9.5</v>
      </c>
      <c r="F73" s="6">
        <v>7</v>
      </c>
      <c r="G73" s="59">
        <f>SUM(D73+E73)/6*F73</f>
        <v>33.833333333333329</v>
      </c>
    </row>
    <row r="74" spans="1:7" x14ac:dyDescent="0.25">
      <c r="A74" s="55"/>
      <c r="B74" s="9"/>
      <c r="C74" s="100" t="s">
        <v>10</v>
      </c>
      <c r="D74" s="6">
        <v>19.5</v>
      </c>
      <c r="E74" s="6">
        <v>9.5</v>
      </c>
      <c r="F74" s="100">
        <v>1.5</v>
      </c>
      <c r="G74" s="101">
        <f>SUM(D74+E74+D75+E75)/6*F74/2</f>
        <v>6.75</v>
      </c>
    </row>
    <row r="75" spans="1:7" x14ac:dyDescent="0.25">
      <c r="A75" s="55"/>
      <c r="B75" s="9"/>
      <c r="C75" s="100"/>
      <c r="D75" s="6">
        <v>17.5</v>
      </c>
      <c r="E75" s="6">
        <v>7.5</v>
      </c>
      <c r="F75" s="100"/>
      <c r="G75" s="101"/>
    </row>
    <row r="76" spans="1:7" x14ac:dyDescent="0.25">
      <c r="A76" s="55"/>
      <c r="B76" s="9"/>
      <c r="C76" s="6" t="s">
        <v>12</v>
      </c>
      <c r="D76" s="6">
        <v>17.5</v>
      </c>
      <c r="E76" s="6">
        <v>7.5</v>
      </c>
      <c r="F76" s="6">
        <v>6.5</v>
      </c>
      <c r="G76" s="59">
        <f>SUM(D76+E76)/6*F76</f>
        <v>27.083333333333336</v>
      </c>
    </row>
    <row r="77" spans="1:7" x14ac:dyDescent="0.25">
      <c r="A77" s="55"/>
      <c r="B77" s="9"/>
      <c r="C77" s="6" t="s">
        <v>13</v>
      </c>
      <c r="D77" s="6">
        <v>17.5</v>
      </c>
      <c r="E77" s="6">
        <v>7.5</v>
      </c>
      <c r="F77" s="6" t="s">
        <v>11</v>
      </c>
      <c r="G77" s="59">
        <f>SUM(D77*E77)/144</f>
        <v>0.91145833333333337</v>
      </c>
    </row>
    <row r="78" spans="1:7" x14ac:dyDescent="0.25">
      <c r="A78" s="102" t="s">
        <v>14</v>
      </c>
      <c r="B78" s="102"/>
      <c r="C78" s="102"/>
      <c r="D78" s="102"/>
      <c r="E78" s="102"/>
      <c r="F78" s="102"/>
      <c r="G78" s="60">
        <f>SUM(G70:G77)</f>
        <v>96.994791666666671</v>
      </c>
    </row>
    <row r="79" spans="1:7" x14ac:dyDescent="0.25">
      <c r="A79" s="55"/>
      <c r="B79" s="9" t="s">
        <v>24</v>
      </c>
      <c r="C79" s="100" t="s">
        <v>10</v>
      </c>
      <c r="D79" s="6">
        <v>25.5</v>
      </c>
      <c r="E79" s="6">
        <v>9.5</v>
      </c>
      <c r="F79" s="100">
        <v>1.5</v>
      </c>
      <c r="G79" s="101">
        <f>SUM(D79+E79+D80+E80)/6*F79/2</f>
        <v>8.5</v>
      </c>
    </row>
    <row r="80" spans="1:7" x14ac:dyDescent="0.25">
      <c r="A80" s="55"/>
      <c r="B80" s="9"/>
      <c r="C80" s="100"/>
      <c r="D80" s="6">
        <v>23.5</v>
      </c>
      <c r="E80" s="6">
        <v>9.5</v>
      </c>
      <c r="F80" s="100"/>
      <c r="G80" s="101"/>
    </row>
    <row r="81" spans="1:7" x14ac:dyDescent="0.25">
      <c r="A81" s="55"/>
      <c r="B81" s="9"/>
      <c r="C81" s="6" t="s">
        <v>12</v>
      </c>
      <c r="D81" s="6">
        <v>23.5</v>
      </c>
      <c r="E81" s="6">
        <v>9.5</v>
      </c>
      <c r="F81" s="6">
        <v>14.5</v>
      </c>
      <c r="G81" s="59">
        <f>SUM(D81+E81)/6*F81</f>
        <v>79.75</v>
      </c>
    </row>
    <row r="82" spans="1:7" x14ac:dyDescent="0.25">
      <c r="A82" s="55"/>
      <c r="B82" s="9"/>
      <c r="C82" s="100" t="s">
        <v>10</v>
      </c>
      <c r="D82" s="6">
        <v>23.5</v>
      </c>
      <c r="E82" s="6">
        <v>9.5</v>
      </c>
      <c r="F82" s="100">
        <v>1.5</v>
      </c>
      <c r="G82" s="101">
        <f>SUM(D82+E82+D83+E83)/6*F82/2</f>
        <v>7.75</v>
      </c>
    </row>
    <row r="83" spans="1:7" x14ac:dyDescent="0.25">
      <c r="A83" s="55"/>
      <c r="B83" s="9"/>
      <c r="C83" s="100"/>
      <c r="D83" s="6">
        <v>19.5</v>
      </c>
      <c r="E83" s="6">
        <v>9.5</v>
      </c>
      <c r="F83" s="100"/>
      <c r="G83" s="101"/>
    </row>
    <row r="84" spans="1:7" x14ac:dyDescent="0.25">
      <c r="A84" s="55"/>
      <c r="B84" s="9"/>
      <c r="C84" s="6" t="s">
        <v>12</v>
      </c>
      <c r="D84" s="6">
        <v>19.5</v>
      </c>
      <c r="E84" s="6">
        <v>9.5</v>
      </c>
      <c r="F84" s="6">
        <v>5</v>
      </c>
      <c r="G84" s="59">
        <f>SUM(D84+E84)/6*F84</f>
        <v>24.166666666666664</v>
      </c>
    </row>
    <row r="85" spans="1:7" x14ac:dyDescent="0.25">
      <c r="A85" s="102" t="s">
        <v>14</v>
      </c>
      <c r="B85" s="102"/>
      <c r="C85" s="102"/>
      <c r="D85" s="102"/>
      <c r="E85" s="102"/>
      <c r="F85" s="102"/>
      <c r="G85" s="60">
        <f>SUM(G79:G84)</f>
        <v>120.16666666666666</v>
      </c>
    </row>
    <row r="86" spans="1:7" x14ac:dyDescent="0.25">
      <c r="A86" s="55"/>
      <c r="B86" s="9" t="s">
        <v>25</v>
      </c>
      <c r="C86" s="6" t="s">
        <v>12</v>
      </c>
      <c r="D86" s="6">
        <v>25.5</v>
      </c>
      <c r="E86" s="6">
        <v>9.5</v>
      </c>
      <c r="F86" s="6">
        <v>3.5</v>
      </c>
      <c r="G86" s="58">
        <f>SUM(D86+E86)/6*F86</f>
        <v>20.416666666666664</v>
      </c>
    </row>
    <row r="87" spans="1:7" x14ac:dyDescent="0.25">
      <c r="A87" s="55"/>
      <c r="B87" s="9"/>
      <c r="C87" s="100" t="s">
        <v>10</v>
      </c>
      <c r="D87" s="6">
        <v>25.5</v>
      </c>
      <c r="E87" s="6">
        <v>9.5</v>
      </c>
      <c r="F87" s="100">
        <v>1.5</v>
      </c>
      <c r="G87" s="101">
        <f>SUM(D87+E87+D88+E88)/6*F87/2</f>
        <v>8.5</v>
      </c>
    </row>
    <row r="88" spans="1:7" x14ac:dyDescent="0.25">
      <c r="A88" s="55"/>
      <c r="B88" s="9"/>
      <c r="C88" s="100"/>
      <c r="D88" s="6">
        <v>23.5</v>
      </c>
      <c r="E88" s="6">
        <v>9.5</v>
      </c>
      <c r="F88" s="100"/>
      <c r="G88" s="101"/>
    </row>
    <row r="89" spans="1:7" x14ac:dyDescent="0.25">
      <c r="A89" s="55"/>
      <c r="B89" s="9"/>
      <c r="C89" s="6" t="s">
        <v>12</v>
      </c>
      <c r="D89" s="6">
        <v>23.5</v>
      </c>
      <c r="E89" s="6">
        <v>9.5</v>
      </c>
      <c r="F89" s="6">
        <v>9</v>
      </c>
      <c r="G89" s="59">
        <f>SUM(D89+E89)/6*F89</f>
        <v>49.5</v>
      </c>
    </row>
    <row r="90" spans="1:7" x14ac:dyDescent="0.25">
      <c r="A90" s="55"/>
      <c r="B90" s="9"/>
      <c r="C90" s="100" t="s">
        <v>10</v>
      </c>
      <c r="D90" s="6">
        <v>23.5</v>
      </c>
      <c r="E90" s="6">
        <v>9.5</v>
      </c>
      <c r="F90" s="100">
        <v>1.5</v>
      </c>
      <c r="G90" s="101">
        <f>SUM(D90+E90+D91+E91)/6*F90/2</f>
        <v>7.75</v>
      </c>
    </row>
    <row r="91" spans="1:7" x14ac:dyDescent="0.25">
      <c r="A91" s="55"/>
      <c r="B91" s="9"/>
      <c r="C91" s="100"/>
      <c r="D91" s="6">
        <v>19.5</v>
      </c>
      <c r="E91" s="6">
        <v>9.5</v>
      </c>
      <c r="F91" s="100"/>
      <c r="G91" s="101"/>
    </row>
    <row r="92" spans="1:7" x14ac:dyDescent="0.25">
      <c r="A92" s="55"/>
      <c r="B92" s="9"/>
      <c r="C92" s="6" t="s">
        <v>12</v>
      </c>
      <c r="D92" s="6">
        <v>19.5</v>
      </c>
      <c r="E92" s="6">
        <v>9.5</v>
      </c>
      <c r="F92" s="6">
        <v>7</v>
      </c>
      <c r="G92" s="59">
        <f>SUM(D92+E92)/6*F92</f>
        <v>33.833333333333329</v>
      </c>
    </row>
    <row r="93" spans="1:7" x14ac:dyDescent="0.25">
      <c r="A93" s="55"/>
      <c r="B93" s="9"/>
      <c r="C93" s="100" t="s">
        <v>10</v>
      </c>
      <c r="D93" s="6">
        <v>19.5</v>
      </c>
      <c r="E93" s="6">
        <v>9.5</v>
      </c>
      <c r="F93" s="100">
        <v>1.5</v>
      </c>
      <c r="G93" s="101">
        <f>SUM(D93+E93+D94+E94)/6*F93/2</f>
        <v>6.75</v>
      </c>
    </row>
    <row r="94" spans="1:7" x14ac:dyDescent="0.25">
      <c r="A94" s="55"/>
      <c r="B94" s="9"/>
      <c r="C94" s="100"/>
      <c r="D94" s="6">
        <v>17.5</v>
      </c>
      <c r="E94" s="6">
        <v>7.5</v>
      </c>
      <c r="F94" s="100"/>
      <c r="G94" s="101"/>
    </row>
    <row r="95" spans="1:7" x14ac:dyDescent="0.25">
      <c r="A95" s="55"/>
      <c r="B95" s="9"/>
      <c r="C95" s="6" t="s">
        <v>12</v>
      </c>
      <c r="D95" s="6">
        <v>17.5</v>
      </c>
      <c r="E95" s="6">
        <v>7.5</v>
      </c>
      <c r="F95" s="6">
        <v>7</v>
      </c>
      <c r="G95" s="59">
        <f>SUM(D95+E95)/6*F95</f>
        <v>29.166666666666668</v>
      </c>
    </row>
    <row r="96" spans="1:7" x14ac:dyDescent="0.25">
      <c r="A96" s="55"/>
      <c r="B96" s="9"/>
      <c r="C96" s="6" t="s">
        <v>13</v>
      </c>
      <c r="D96" s="6">
        <v>17.5</v>
      </c>
      <c r="E96" s="6">
        <v>7.5</v>
      </c>
      <c r="F96" s="6" t="s">
        <v>11</v>
      </c>
      <c r="G96" s="59">
        <f>SUM(D96*E96)/144</f>
        <v>0.91145833333333337</v>
      </c>
    </row>
    <row r="97" spans="1:7" x14ac:dyDescent="0.25">
      <c r="A97" s="102" t="s">
        <v>14</v>
      </c>
      <c r="B97" s="102"/>
      <c r="C97" s="102"/>
      <c r="D97" s="102"/>
      <c r="E97" s="102"/>
      <c r="F97" s="102"/>
      <c r="G97" s="60">
        <f>SUM(G86:G96)</f>
        <v>156.828125</v>
      </c>
    </row>
    <row r="98" spans="1:7" x14ac:dyDescent="0.25">
      <c r="A98" s="55"/>
      <c r="B98" s="9" t="s">
        <v>28</v>
      </c>
      <c r="C98" s="6" t="s">
        <v>12</v>
      </c>
      <c r="D98" s="6">
        <v>23.5</v>
      </c>
      <c r="E98" s="6">
        <v>9.5</v>
      </c>
      <c r="F98" s="6">
        <v>3.5</v>
      </c>
      <c r="G98" s="59">
        <f>SUM(D98+E98)/6*F98</f>
        <v>19.25</v>
      </c>
    </row>
    <row r="99" spans="1:7" x14ac:dyDescent="0.25">
      <c r="A99" s="55"/>
      <c r="B99" s="9"/>
      <c r="C99" s="100" t="s">
        <v>10</v>
      </c>
      <c r="D99" s="6">
        <v>23.5</v>
      </c>
      <c r="E99" s="6">
        <v>9.5</v>
      </c>
      <c r="F99" s="100">
        <v>1.5</v>
      </c>
      <c r="G99" s="101">
        <f>SUM(D99+E99+D100+E100)/6*F99/2</f>
        <v>7.75</v>
      </c>
    </row>
    <row r="100" spans="1:7" x14ac:dyDescent="0.25">
      <c r="A100" s="55"/>
      <c r="B100" s="9"/>
      <c r="C100" s="100"/>
      <c r="D100" s="6">
        <v>19.5</v>
      </c>
      <c r="E100" s="6">
        <v>9.5</v>
      </c>
      <c r="F100" s="100"/>
      <c r="G100" s="101"/>
    </row>
    <row r="101" spans="1:7" x14ac:dyDescent="0.25">
      <c r="A101" s="55"/>
      <c r="B101" s="9"/>
      <c r="C101" s="6" t="s">
        <v>12</v>
      </c>
      <c r="D101" s="6">
        <v>19.5</v>
      </c>
      <c r="E101" s="6">
        <v>9.5</v>
      </c>
      <c r="F101" s="6">
        <v>11.5</v>
      </c>
      <c r="G101" s="59">
        <f>SUM(D101+E101)/6*F101</f>
        <v>55.583333333333329</v>
      </c>
    </row>
    <row r="102" spans="1:7" x14ac:dyDescent="0.25">
      <c r="A102" s="55"/>
      <c r="B102" s="9"/>
      <c r="C102" s="100" t="s">
        <v>10</v>
      </c>
      <c r="D102" s="6">
        <v>19.5</v>
      </c>
      <c r="E102" s="6">
        <v>9.5</v>
      </c>
      <c r="F102" s="100">
        <v>1.5</v>
      </c>
      <c r="G102" s="101">
        <f>SUM(D102+E102+D103+E103)/6*F102/2</f>
        <v>6.75</v>
      </c>
    </row>
    <row r="103" spans="1:7" x14ac:dyDescent="0.25">
      <c r="A103" s="55"/>
      <c r="B103" s="9"/>
      <c r="C103" s="100"/>
      <c r="D103" s="6">
        <v>17.5</v>
      </c>
      <c r="E103" s="6">
        <v>7.5</v>
      </c>
      <c r="F103" s="100"/>
      <c r="G103" s="101"/>
    </row>
    <row r="104" spans="1:7" x14ac:dyDescent="0.25">
      <c r="A104" s="55"/>
      <c r="B104" s="9"/>
      <c r="C104" s="6" t="s">
        <v>12</v>
      </c>
      <c r="D104" s="6">
        <v>17.5</v>
      </c>
      <c r="E104" s="6">
        <v>7.5</v>
      </c>
      <c r="F104" s="6">
        <v>9</v>
      </c>
      <c r="G104" s="59">
        <f>SUM(D104+E104)/6*F104</f>
        <v>37.5</v>
      </c>
    </row>
    <row r="105" spans="1:7" x14ac:dyDescent="0.25">
      <c r="A105" s="55"/>
      <c r="B105" s="9"/>
      <c r="C105" s="6" t="s">
        <v>13</v>
      </c>
      <c r="D105" s="6">
        <v>17.5</v>
      </c>
      <c r="E105" s="6">
        <v>7.5</v>
      </c>
      <c r="F105" s="6" t="s">
        <v>11</v>
      </c>
      <c r="G105" s="59">
        <f>SUM(D105*E105)/144</f>
        <v>0.91145833333333337</v>
      </c>
    </row>
    <row r="106" spans="1:7" x14ac:dyDescent="0.25">
      <c r="A106" s="102" t="s">
        <v>14</v>
      </c>
      <c r="B106" s="102"/>
      <c r="C106" s="102"/>
      <c r="D106" s="102"/>
      <c r="E106" s="102"/>
      <c r="F106" s="102"/>
      <c r="G106" s="60">
        <f>SUM(G98:G105)</f>
        <v>127.74479166666666</v>
      </c>
    </row>
    <row r="107" spans="1:7" x14ac:dyDescent="0.25">
      <c r="A107" s="55"/>
      <c r="B107" s="9" t="s">
        <v>29</v>
      </c>
      <c r="C107" s="6" t="s">
        <v>12</v>
      </c>
      <c r="D107" s="6">
        <v>23.5</v>
      </c>
      <c r="E107" s="6">
        <v>9.5</v>
      </c>
      <c r="F107" s="6">
        <v>3.5</v>
      </c>
      <c r="G107" s="59">
        <f>SUM(D107+E107)/6*F107</f>
        <v>19.25</v>
      </c>
    </row>
    <row r="108" spans="1:7" x14ac:dyDescent="0.25">
      <c r="A108" s="55"/>
      <c r="B108" s="9"/>
      <c r="C108" s="100" t="s">
        <v>10</v>
      </c>
      <c r="D108" s="6">
        <v>23.5</v>
      </c>
      <c r="E108" s="6">
        <v>9.5</v>
      </c>
      <c r="F108" s="100">
        <v>1.5</v>
      </c>
      <c r="G108" s="101">
        <f>SUM(D108+E108+D109+E109)/6*F108/2</f>
        <v>7.75</v>
      </c>
    </row>
    <row r="109" spans="1:7" x14ac:dyDescent="0.25">
      <c r="A109" s="55"/>
      <c r="B109" s="9"/>
      <c r="C109" s="100"/>
      <c r="D109" s="6">
        <v>19.5</v>
      </c>
      <c r="E109" s="6">
        <v>9.5</v>
      </c>
      <c r="F109" s="100"/>
      <c r="G109" s="101"/>
    </row>
    <row r="110" spans="1:7" x14ac:dyDescent="0.25">
      <c r="A110" s="55"/>
      <c r="B110" s="9"/>
      <c r="C110" s="6" t="s">
        <v>12</v>
      </c>
      <c r="D110" s="6">
        <v>19.5</v>
      </c>
      <c r="E110" s="6">
        <v>9.5</v>
      </c>
      <c r="F110" s="6">
        <v>11.5</v>
      </c>
      <c r="G110" s="59">
        <f>SUM(D110+E110)/6*F110</f>
        <v>55.583333333333329</v>
      </c>
    </row>
    <row r="111" spans="1:7" x14ac:dyDescent="0.25">
      <c r="A111" s="55"/>
      <c r="B111" s="9"/>
      <c r="C111" s="100" t="s">
        <v>10</v>
      </c>
      <c r="D111" s="6">
        <v>19.5</v>
      </c>
      <c r="E111" s="6">
        <v>9.5</v>
      </c>
      <c r="F111" s="100">
        <v>1.5</v>
      </c>
      <c r="G111" s="101">
        <f>SUM(D111+E111+D112+E112)/6*F111/2</f>
        <v>6.75</v>
      </c>
    </row>
    <row r="112" spans="1:7" x14ac:dyDescent="0.25">
      <c r="A112" s="55"/>
      <c r="B112" s="9"/>
      <c r="C112" s="100"/>
      <c r="D112" s="6">
        <v>17.5</v>
      </c>
      <c r="E112" s="6">
        <v>7.5</v>
      </c>
      <c r="F112" s="100"/>
      <c r="G112" s="101"/>
    </row>
    <row r="113" spans="1:7" x14ac:dyDescent="0.25">
      <c r="A113" s="55"/>
      <c r="B113" s="9"/>
      <c r="C113" s="6" t="s">
        <v>12</v>
      </c>
      <c r="D113" s="6">
        <v>17.5</v>
      </c>
      <c r="E113" s="6">
        <v>7.5</v>
      </c>
      <c r="F113" s="6">
        <v>8</v>
      </c>
      <c r="G113" s="59">
        <f>SUM(D113+E113)/6*F113</f>
        <v>33.333333333333336</v>
      </c>
    </row>
    <row r="114" spans="1:7" x14ac:dyDescent="0.25">
      <c r="A114" s="55"/>
      <c r="B114" s="9"/>
      <c r="C114" s="6" t="s">
        <v>13</v>
      </c>
      <c r="D114" s="6">
        <v>17.5</v>
      </c>
      <c r="E114" s="6">
        <v>7.5</v>
      </c>
      <c r="F114" s="6" t="s">
        <v>11</v>
      </c>
      <c r="G114" s="59">
        <f>SUM(D114*E114)/144</f>
        <v>0.91145833333333337</v>
      </c>
    </row>
    <row r="115" spans="1:7" x14ac:dyDescent="0.25">
      <c r="A115" s="102" t="s">
        <v>14</v>
      </c>
      <c r="B115" s="102"/>
      <c r="C115" s="102"/>
      <c r="D115" s="102"/>
      <c r="E115" s="102"/>
      <c r="F115" s="102"/>
      <c r="G115" s="60">
        <f>SUM(G107:G114)</f>
        <v>123.57812499999999</v>
      </c>
    </row>
    <row r="116" spans="1:7" x14ac:dyDescent="0.25">
      <c r="A116" s="55"/>
      <c r="B116" s="9" t="s">
        <v>30</v>
      </c>
      <c r="C116" s="6" t="s">
        <v>12</v>
      </c>
      <c r="D116" s="6">
        <v>25.5</v>
      </c>
      <c r="E116" s="6">
        <v>9.5</v>
      </c>
      <c r="F116" s="6">
        <v>3</v>
      </c>
      <c r="G116" s="58">
        <f>SUM(D116+E116)/6*F116</f>
        <v>17.5</v>
      </c>
    </row>
    <row r="117" spans="1:7" x14ac:dyDescent="0.25">
      <c r="A117" s="55"/>
      <c r="B117" s="9"/>
      <c r="C117" s="100" t="s">
        <v>10</v>
      </c>
      <c r="D117" s="6">
        <v>25.5</v>
      </c>
      <c r="E117" s="6">
        <v>9.5</v>
      </c>
      <c r="F117" s="100">
        <v>1.5</v>
      </c>
      <c r="G117" s="101">
        <f>SUM(D117+E117+D118+E118)/6*F117/2</f>
        <v>8.5</v>
      </c>
    </row>
    <row r="118" spans="1:7" x14ac:dyDescent="0.25">
      <c r="A118" s="55"/>
      <c r="B118" s="9"/>
      <c r="C118" s="100"/>
      <c r="D118" s="6">
        <v>23.5</v>
      </c>
      <c r="E118" s="6">
        <v>9.5</v>
      </c>
      <c r="F118" s="100"/>
      <c r="G118" s="101"/>
    </row>
    <row r="119" spans="1:7" x14ac:dyDescent="0.25">
      <c r="A119" s="55"/>
      <c r="B119" s="9"/>
      <c r="C119" s="6" t="s">
        <v>12</v>
      </c>
      <c r="D119" s="6">
        <v>23.5</v>
      </c>
      <c r="E119" s="6">
        <v>9.5</v>
      </c>
      <c r="F119" s="6">
        <v>8.5</v>
      </c>
      <c r="G119" s="59">
        <f>SUM(D119+E119)/6*F119</f>
        <v>46.75</v>
      </c>
    </row>
    <row r="120" spans="1:7" x14ac:dyDescent="0.25">
      <c r="A120" s="55"/>
      <c r="B120" s="9"/>
      <c r="C120" s="100" t="s">
        <v>10</v>
      </c>
      <c r="D120" s="6">
        <v>23.5</v>
      </c>
      <c r="E120" s="6">
        <v>9.5</v>
      </c>
      <c r="F120" s="100">
        <v>1.5</v>
      </c>
      <c r="G120" s="101">
        <f>SUM(D120+E120+D121+E121)/6*F120/2</f>
        <v>7.75</v>
      </c>
    </row>
    <row r="121" spans="1:7" x14ac:dyDescent="0.25">
      <c r="A121" s="55"/>
      <c r="B121" s="9"/>
      <c r="C121" s="100"/>
      <c r="D121" s="6">
        <v>19.5</v>
      </c>
      <c r="E121" s="6">
        <v>9.5</v>
      </c>
      <c r="F121" s="100"/>
      <c r="G121" s="101"/>
    </row>
    <row r="122" spans="1:7" x14ac:dyDescent="0.25">
      <c r="A122" s="55"/>
      <c r="B122" s="9"/>
      <c r="C122" s="6" t="s">
        <v>12</v>
      </c>
      <c r="D122" s="6">
        <v>19.5</v>
      </c>
      <c r="E122" s="6">
        <v>9.5</v>
      </c>
      <c r="F122" s="6">
        <v>14</v>
      </c>
      <c r="G122" s="59">
        <f>SUM(D122+E122)/6*F122</f>
        <v>67.666666666666657</v>
      </c>
    </row>
    <row r="123" spans="1:7" x14ac:dyDescent="0.25">
      <c r="A123" s="55"/>
      <c r="B123" s="9"/>
      <c r="C123" s="100" t="s">
        <v>10</v>
      </c>
      <c r="D123" s="6">
        <v>19.5</v>
      </c>
      <c r="E123" s="6">
        <v>9.5</v>
      </c>
      <c r="F123" s="100">
        <v>1.5</v>
      </c>
      <c r="G123" s="101">
        <f>SUM(D123+E123+D124+E124)/6*F123/2</f>
        <v>6.75</v>
      </c>
    </row>
    <row r="124" spans="1:7" x14ac:dyDescent="0.25">
      <c r="A124" s="55"/>
      <c r="B124" s="9"/>
      <c r="C124" s="100"/>
      <c r="D124" s="6">
        <v>17.5</v>
      </c>
      <c r="E124" s="6">
        <v>7.5</v>
      </c>
      <c r="F124" s="100"/>
      <c r="G124" s="101"/>
    </row>
    <row r="125" spans="1:7" x14ac:dyDescent="0.25">
      <c r="A125" s="55"/>
      <c r="B125" s="9"/>
      <c r="C125" s="6" t="s">
        <v>12</v>
      </c>
      <c r="D125" s="6">
        <v>17.5</v>
      </c>
      <c r="E125" s="6">
        <v>7.5</v>
      </c>
      <c r="F125" s="6">
        <v>10.5</v>
      </c>
      <c r="G125" s="59">
        <f>SUM(D125+E125)/6*F125</f>
        <v>43.75</v>
      </c>
    </row>
    <row r="126" spans="1:7" x14ac:dyDescent="0.25">
      <c r="A126" s="55"/>
      <c r="B126" s="9"/>
      <c r="C126" s="6" t="s">
        <v>13</v>
      </c>
      <c r="D126" s="6">
        <v>17.5</v>
      </c>
      <c r="E126" s="6">
        <v>7.5</v>
      </c>
      <c r="F126" s="6" t="s">
        <v>11</v>
      </c>
      <c r="G126" s="59">
        <f>SUM(D126*E126)/144</f>
        <v>0.91145833333333337</v>
      </c>
    </row>
    <row r="127" spans="1:7" x14ac:dyDescent="0.25">
      <c r="A127" s="102" t="s">
        <v>14</v>
      </c>
      <c r="B127" s="102"/>
      <c r="C127" s="102"/>
      <c r="D127" s="102"/>
      <c r="E127" s="102"/>
      <c r="F127" s="102"/>
      <c r="G127" s="60">
        <f>SUM(G116:G126)</f>
        <v>199.578125</v>
      </c>
    </row>
    <row r="128" spans="1:7" x14ac:dyDescent="0.25">
      <c r="A128" s="55"/>
      <c r="B128" s="9" t="s">
        <v>33</v>
      </c>
      <c r="C128" s="6" t="s">
        <v>12</v>
      </c>
      <c r="D128" s="6">
        <v>21.5</v>
      </c>
      <c r="E128" s="6">
        <v>9.5</v>
      </c>
      <c r="F128" s="6">
        <v>2</v>
      </c>
      <c r="G128" s="58">
        <f>SUM(D128+E128)/6*F128</f>
        <v>10.333333333333334</v>
      </c>
    </row>
    <row r="129" spans="1:7" x14ac:dyDescent="0.25">
      <c r="A129" s="55"/>
      <c r="B129" s="9"/>
      <c r="C129" s="100" t="s">
        <v>10</v>
      </c>
      <c r="D129" s="6">
        <v>21.5</v>
      </c>
      <c r="E129" s="6">
        <v>9.5</v>
      </c>
      <c r="F129" s="100">
        <v>1.5</v>
      </c>
      <c r="G129" s="101">
        <f>SUM(D129+E129+D130+E130)/6*F129/2</f>
        <v>7.5</v>
      </c>
    </row>
    <row r="130" spans="1:7" x14ac:dyDescent="0.25">
      <c r="A130" s="55"/>
      <c r="B130" s="9"/>
      <c r="C130" s="100"/>
      <c r="D130" s="6">
        <v>19.5</v>
      </c>
      <c r="E130" s="6">
        <v>9.5</v>
      </c>
      <c r="F130" s="100"/>
      <c r="G130" s="101"/>
    </row>
    <row r="131" spans="1:7" x14ac:dyDescent="0.25">
      <c r="A131" s="55"/>
      <c r="B131" s="9"/>
      <c r="C131" s="6" t="s">
        <v>12</v>
      </c>
      <c r="D131" s="6">
        <v>19.5</v>
      </c>
      <c r="E131" s="6">
        <v>9.5</v>
      </c>
      <c r="F131" s="6">
        <v>9.5</v>
      </c>
      <c r="G131" s="59">
        <f>SUM(D131+E131)/6*F131</f>
        <v>45.916666666666664</v>
      </c>
    </row>
    <row r="132" spans="1:7" x14ac:dyDescent="0.25">
      <c r="A132" s="55"/>
      <c r="B132" s="9"/>
      <c r="C132" s="100" t="s">
        <v>10</v>
      </c>
      <c r="D132" s="6">
        <v>19.5</v>
      </c>
      <c r="E132" s="6">
        <v>9.5</v>
      </c>
      <c r="F132" s="100">
        <v>1.5</v>
      </c>
      <c r="G132" s="101">
        <f>SUM(D132+E132+D133+E133)/6*F132/2</f>
        <v>6.75</v>
      </c>
    </row>
    <row r="133" spans="1:7" x14ac:dyDescent="0.25">
      <c r="A133" s="55"/>
      <c r="B133" s="9"/>
      <c r="C133" s="100"/>
      <c r="D133" s="6">
        <v>17.5</v>
      </c>
      <c r="E133" s="6">
        <v>7.5</v>
      </c>
      <c r="F133" s="100"/>
      <c r="G133" s="101"/>
    </row>
    <row r="134" spans="1:7" x14ac:dyDescent="0.25">
      <c r="A134" s="55"/>
      <c r="B134" s="9"/>
      <c r="C134" s="6" t="s">
        <v>12</v>
      </c>
      <c r="D134" s="6">
        <v>17.5</v>
      </c>
      <c r="E134" s="6">
        <v>7.5</v>
      </c>
      <c r="F134" s="6">
        <v>11.5</v>
      </c>
      <c r="G134" s="59">
        <f>SUM(D134+E134)/6*F134</f>
        <v>47.916666666666671</v>
      </c>
    </row>
    <row r="135" spans="1:7" x14ac:dyDescent="0.25">
      <c r="A135" s="55"/>
      <c r="B135" s="9"/>
      <c r="C135" s="6" t="s">
        <v>13</v>
      </c>
      <c r="D135" s="6">
        <v>17.5</v>
      </c>
      <c r="E135" s="6">
        <v>7.5</v>
      </c>
      <c r="F135" s="6" t="s">
        <v>11</v>
      </c>
      <c r="G135" s="59">
        <f>SUM(D135*E135)/144</f>
        <v>0.91145833333333337</v>
      </c>
    </row>
    <row r="136" spans="1:7" x14ac:dyDescent="0.25">
      <c r="A136" s="102" t="s">
        <v>14</v>
      </c>
      <c r="B136" s="102"/>
      <c r="C136" s="102"/>
      <c r="D136" s="102"/>
      <c r="E136" s="102"/>
      <c r="F136" s="102"/>
      <c r="G136" s="60">
        <f>SUM(G128:G135)</f>
        <v>119.328125</v>
      </c>
    </row>
    <row r="137" spans="1:7" x14ac:dyDescent="0.25">
      <c r="A137" s="55"/>
      <c r="B137" s="9" t="s">
        <v>34</v>
      </c>
      <c r="C137" s="6" t="s">
        <v>12</v>
      </c>
      <c r="D137" s="6">
        <v>21.5</v>
      </c>
      <c r="E137" s="6">
        <v>9.5</v>
      </c>
      <c r="F137" s="6">
        <v>2</v>
      </c>
      <c r="G137" s="58">
        <f>SUM(D137+E137)/6*F137</f>
        <v>10.333333333333334</v>
      </c>
    </row>
    <row r="138" spans="1:7" x14ac:dyDescent="0.25">
      <c r="A138" s="55"/>
      <c r="B138" s="9"/>
      <c r="C138" s="100" t="s">
        <v>10</v>
      </c>
      <c r="D138" s="6">
        <v>21.5</v>
      </c>
      <c r="E138" s="6">
        <v>9.5</v>
      </c>
      <c r="F138" s="100">
        <v>1.5</v>
      </c>
      <c r="G138" s="101">
        <f>SUM(D138+E138+D139+E139)/6*F138/2</f>
        <v>7.5</v>
      </c>
    </row>
    <row r="139" spans="1:7" x14ac:dyDescent="0.25">
      <c r="A139" s="55"/>
      <c r="B139" s="9"/>
      <c r="C139" s="100"/>
      <c r="D139" s="6">
        <v>19.5</v>
      </c>
      <c r="E139" s="6">
        <v>9.5</v>
      </c>
      <c r="F139" s="100"/>
      <c r="G139" s="101"/>
    </row>
    <row r="140" spans="1:7" x14ac:dyDescent="0.25">
      <c r="A140" s="55"/>
      <c r="B140" s="9"/>
      <c r="C140" s="6" t="s">
        <v>12</v>
      </c>
      <c r="D140" s="6">
        <v>19.5</v>
      </c>
      <c r="E140" s="6">
        <v>9.5</v>
      </c>
      <c r="F140" s="6">
        <v>9.5</v>
      </c>
      <c r="G140" s="59">
        <f>SUM(D140+E140)/6*F140</f>
        <v>45.916666666666664</v>
      </c>
    </row>
    <row r="141" spans="1:7" x14ac:dyDescent="0.25">
      <c r="A141" s="55"/>
      <c r="B141" s="9"/>
      <c r="C141" s="100" t="s">
        <v>10</v>
      </c>
      <c r="D141" s="6">
        <v>19.5</v>
      </c>
      <c r="E141" s="6">
        <v>9.5</v>
      </c>
      <c r="F141" s="100">
        <v>1.5</v>
      </c>
      <c r="G141" s="101">
        <f>SUM(D141+E141+D142+E142)/6*F141/2</f>
        <v>6.75</v>
      </c>
    </row>
    <row r="142" spans="1:7" x14ac:dyDescent="0.25">
      <c r="A142" s="55"/>
      <c r="B142" s="9"/>
      <c r="C142" s="100"/>
      <c r="D142" s="6">
        <v>17.5</v>
      </c>
      <c r="E142" s="6">
        <v>7.5</v>
      </c>
      <c r="F142" s="100"/>
      <c r="G142" s="101"/>
    </row>
    <row r="143" spans="1:7" x14ac:dyDescent="0.25">
      <c r="A143" s="55"/>
      <c r="B143" s="9"/>
      <c r="C143" s="6" t="s">
        <v>12</v>
      </c>
      <c r="D143" s="6">
        <v>17.5</v>
      </c>
      <c r="E143" s="6">
        <v>7.5</v>
      </c>
      <c r="F143" s="6">
        <v>11.5</v>
      </c>
      <c r="G143" s="59">
        <f>SUM(D143+E143)/6*F143</f>
        <v>47.916666666666671</v>
      </c>
    </row>
    <row r="144" spans="1:7" x14ac:dyDescent="0.25">
      <c r="A144" s="55"/>
      <c r="B144" s="9"/>
      <c r="C144" s="6" t="s">
        <v>13</v>
      </c>
      <c r="D144" s="6">
        <v>17.5</v>
      </c>
      <c r="E144" s="6">
        <v>7.5</v>
      </c>
      <c r="F144" s="6" t="s">
        <v>11</v>
      </c>
      <c r="G144" s="59">
        <f>SUM(D144*E144)/144</f>
        <v>0.91145833333333337</v>
      </c>
    </row>
    <row r="145" spans="1:7" x14ac:dyDescent="0.25">
      <c r="A145" s="102" t="s">
        <v>14</v>
      </c>
      <c r="B145" s="102"/>
      <c r="C145" s="102"/>
      <c r="D145" s="102"/>
      <c r="E145" s="102"/>
      <c r="F145" s="102"/>
      <c r="G145" s="60">
        <f>SUM(G137:G144)</f>
        <v>119.328125</v>
      </c>
    </row>
    <row r="146" spans="1:7" x14ac:dyDescent="0.25">
      <c r="A146" s="55"/>
      <c r="B146" s="9" t="s">
        <v>35</v>
      </c>
      <c r="C146" s="6" t="s">
        <v>12</v>
      </c>
      <c r="D146" s="6">
        <v>21.5</v>
      </c>
      <c r="E146" s="6">
        <v>9.5</v>
      </c>
      <c r="F146" s="6">
        <v>2</v>
      </c>
      <c r="G146" s="58">
        <f>SUM(D146+E146)/6*F146</f>
        <v>10.333333333333334</v>
      </c>
    </row>
    <row r="147" spans="1:7" x14ac:dyDescent="0.25">
      <c r="A147" s="55"/>
      <c r="B147" s="9"/>
      <c r="C147" s="100" t="s">
        <v>10</v>
      </c>
      <c r="D147" s="6">
        <v>21.5</v>
      </c>
      <c r="E147" s="6">
        <v>9.5</v>
      </c>
      <c r="F147" s="100">
        <v>1.5</v>
      </c>
      <c r="G147" s="101">
        <f>SUM(D147+E147+D148+E148)/6*F147/2</f>
        <v>7.5</v>
      </c>
    </row>
    <row r="148" spans="1:7" x14ac:dyDescent="0.25">
      <c r="A148" s="55"/>
      <c r="B148" s="9"/>
      <c r="C148" s="100"/>
      <c r="D148" s="6">
        <v>19.5</v>
      </c>
      <c r="E148" s="6">
        <v>9.5</v>
      </c>
      <c r="F148" s="100"/>
      <c r="G148" s="101"/>
    </row>
    <row r="149" spans="1:7" x14ac:dyDescent="0.25">
      <c r="A149" s="55"/>
      <c r="B149" s="9"/>
      <c r="C149" s="6" t="s">
        <v>12</v>
      </c>
      <c r="D149" s="6">
        <v>19.5</v>
      </c>
      <c r="E149" s="6">
        <v>9.5</v>
      </c>
      <c r="F149" s="6">
        <v>10.5</v>
      </c>
      <c r="G149" s="59">
        <f>SUM(D149+E149)/6*F149</f>
        <v>50.75</v>
      </c>
    </row>
    <row r="150" spans="1:7" x14ac:dyDescent="0.25">
      <c r="A150" s="55"/>
      <c r="B150" s="9"/>
      <c r="C150" s="100" t="s">
        <v>10</v>
      </c>
      <c r="D150" s="6">
        <v>19.5</v>
      </c>
      <c r="E150" s="6">
        <v>9.5</v>
      </c>
      <c r="F150" s="100">
        <v>1.5</v>
      </c>
      <c r="G150" s="101">
        <f>SUM(D150+E150+D151+E151)/6*F150/2</f>
        <v>6.75</v>
      </c>
    </row>
    <row r="151" spans="1:7" x14ac:dyDescent="0.25">
      <c r="A151" s="55"/>
      <c r="B151" s="9"/>
      <c r="C151" s="100"/>
      <c r="D151" s="6">
        <v>17.5</v>
      </c>
      <c r="E151" s="6">
        <v>7.5</v>
      </c>
      <c r="F151" s="100"/>
      <c r="G151" s="101"/>
    </row>
    <row r="152" spans="1:7" x14ac:dyDescent="0.25">
      <c r="A152" s="55"/>
      <c r="B152" s="9"/>
      <c r="C152" s="6" t="s">
        <v>12</v>
      </c>
      <c r="D152" s="6">
        <v>17.5</v>
      </c>
      <c r="E152" s="6">
        <v>7.5</v>
      </c>
      <c r="F152" s="6">
        <v>12.5</v>
      </c>
      <c r="G152" s="59">
        <f>SUM(D152+E152)/6*F152</f>
        <v>52.083333333333336</v>
      </c>
    </row>
    <row r="153" spans="1:7" x14ac:dyDescent="0.25">
      <c r="A153" s="55"/>
      <c r="B153" s="9"/>
      <c r="C153" s="6" t="s">
        <v>13</v>
      </c>
      <c r="D153" s="6">
        <v>17.5</v>
      </c>
      <c r="E153" s="6">
        <v>7.5</v>
      </c>
      <c r="F153" s="6" t="s">
        <v>11</v>
      </c>
      <c r="G153" s="59">
        <f>SUM(D153*E153)/144</f>
        <v>0.91145833333333337</v>
      </c>
    </row>
    <row r="154" spans="1:7" x14ac:dyDescent="0.25">
      <c r="A154" s="102" t="s">
        <v>14</v>
      </c>
      <c r="B154" s="102"/>
      <c r="C154" s="102"/>
      <c r="D154" s="102"/>
      <c r="E154" s="102"/>
      <c r="F154" s="102"/>
      <c r="G154" s="60">
        <f>SUM(G146:G153)</f>
        <v>128.32812500000003</v>
      </c>
    </row>
    <row r="155" spans="1:7" x14ac:dyDescent="0.25">
      <c r="A155" s="55"/>
      <c r="B155" s="9" t="s">
        <v>36</v>
      </c>
      <c r="C155" s="6" t="s">
        <v>12</v>
      </c>
      <c r="D155" s="6">
        <v>21.5</v>
      </c>
      <c r="E155" s="6">
        <v>9.5</v>
      </c>
      <c r="F155" s="6">
        <v>2.5</v>
      </c>
      <c r="G155" s="58">
        <f>SUM(D155+E155)/6*F155</f>
        <v>12.916666666666668</v>
      </c>
    </row>
    <row r="156" spans="1:7" x14ac:dyDescent="0.25">
      <c r="A156" s="55"/>
      <c r="B156" s="9"/>
      <c r="C156" s="100" t="s">
        <v>10</v>
      </c>
      <c r="D156" s="6">
        <v>21.5</v>
      </c>
      <c r="E156" s="6">
        <v>9.5</v>
      </c>
      <c r="F156" s="100">
        <v>1.5</v>
      </c>
      <c r="G156" s="101">
        <f>SUM(D156+E156+D157+E157)/6*F156/2</f>
        <v>7.5</v>
      </c>
    </row>
    <row r="157" spans="1:7" x14ac:dyDescent="0.25">
      <c r="A157" s="55"/>
      <c r="B157" s="9"/>
      <c r="C157" s="100"/>
      <c r="D157" s="6">
        <v>19.5</v>
      </c>
      <c r="E157" s="6">
        <v>9.5</v>
      </c>
      <c r="F157" s="100"/>
      <c r="G157" s="101"/>
    </row>
    <row r="158" spans="1:7" x14ac:dyDescent="0.25">
      <c r="A158" s="55"/>
      <c r="B158" s="9"/>
      <c r="C158" s="6" t="s">
        <v>12</v>
      </c>
      <c r="D158" s="6">
        <v>19.5</v>
      </c>
      <c r="E158" s="6">
        <v>9.5</v>
      </c>
      <c r="F158" s="6">
        <v>10.5</v>
      </c>
      <c r="G158" s="59">
        <f>SUM(D158+E158)/6*F158</f>
        <v>50.75</v>
      </c>
    </row>
    <row r="159" spans="1:7" x14ac:dyDescent="0.25">
      <c r="A159" s="55"/>
      <c r="B159" s="9"/>
      <c r="C159" s="100" t="s">
        <v>10</v>
      </c>
      <c r="D159" s="6">
        <v>19.5</v>
      </c>
      <c r="E159" s="6">
        <v>9.5</v>
      </c>
      <c r="F159" s="100">
        <v>1.5</v>
      </c>
      <c r="G159" s="101">
        <f>SUM(D159+E159+D160+E160)/6*F159/2</f>
        <v>6.75</v>
      </c>
    </row>
    <row r="160" spans="1:7" x14ac:dyDescent="0.25">
      <c r="A160" s="55"/>
      <c r="B160" s="9"/>
      <c r="C160" s="100"/>
      <c r="D160" s="6">
        <v>17.5</v>
      </c>
      <c r="E160" s="6">
        <v>7.5</v>
      </c>
      <c r="F160" s="100"/>
      <c r="G160" s="101"/>
    </row>
    <row r="161" spans="1:9" x14ac:dyDescent="0.25">
      <c r="A161" s="55"/>
      <c r="B161" s="9"/>
      <c r="C161" s="6" t="s">
        <v>12</v>
      </c>
      <c r="D161" s="6">
        <v>17.5</v>
      </c>
      <c r="E161" s="6">
        <v>7.5</v>
      </c>
      <c r="F161" s="6">
        <v>12.5</v>
      </c>
      <c r="G161" s="59">
        <f>SUM(D161+E161)/6*F161</f>
        <v>52.083333333333336</v>
      </c>
    </row>
    <row r="162" spans="1:9" x14ac:dyDescent="0.25">
      <c r="A162" s="55"/>
      <c r="B162" s="9"/>
      <c r="C162" s="6" t="s">
        <v>13</v>
      </c>
      <c r="D162" s="6">
        <v>17.5</v>
      </c>
      <c r="E162" s="6">
        <v>7.5</v>
      </c>
      <c r="F162" s="6" t="s">
        <v>11</v>
      </c>
      <c r="G162" s="59">
        <f>SUM(D162*E162)/144</f>
        <v>0.91145833333333337</v>
      </c>
    </row>
    <row r="163" spans="1:9" x14ac:dyDescent="0.25">
      <c r="A163" s="102" t="s">
        <v>14</v>
      </c>
      <c r="B163" s="102"/>
      <c r="C163" s="102"/>
      <c r="D163" s="102"/>
      <c r="E163" s="102"/>
      <c r="F163" s="102"/>
      <c r="G163" s="60">
        <f>SUM(G155:G162)</f>
        <v>130.91145833333334</v>
      </c>
    </row>
    <row r="164" spans="1:9" ht="15.75" x14ac:dyDescent="0.25">
      <c r="A164" s="102" t="s">
        <v>54</v>
      </c>
      <c r="B164" s="102"/>
      <c r="C164" s="102"/>
      <c r="D164" s="102"/>
      <c r="E164" s="102"/>
      <c r="F164" s="102"/>
      <c r="G164" s="60">
        <f>SUM(G163,G154,G145,G136,G127,G115,G106,G97,G85,G78,G69,G63,G55,G47,G38,G30,G17)</f>
        <v>2042.6197916666667</v>
      </c>
      <c r="H164" s="5"/>
    </row>
    <row r="165" spans="1:9" ht="15.75" x14ac:dyDescent="0.25">
      <c r="A165" s="62"/>
      <c r="B165" s="62"/>
      <c r="C165" s="62"/>
      <c r="D165" s="62"/>
      <c r="E165" s="62"/>
      <c r="F165" s="62"/>
      <c r="G165" s="4"/>
      <c r="H165" s="5"/>
    </row>
    <row r="166" spans="1:9" ht="15.75" x14ac:dyDescent="0.25">
      <c r="A166" s="62"/>
      <c r="B166" s="62"/>
      <c r="C166" s="62"/>
      <c r="D166" s="62"/>
      <c r="E166" s="62"/>
      <c r="F166" s="62"/>
      <c r="G166" s="4"/>
      <c r="H166" s="5"/>
    </row>
    <row r="167" spans="1:9" x14ac:dyDescent="0.25">
      <c r="A167" s="62"/>
      <c r="B167" s="62"/>
      <c r="C167" s="62"/>
      <c r="D167" s="62"/>
      <c r="E167" s="62"/>
      <c r="F167" s="62"/>
      <c r="G167" s="4"/>
    </row>
    <row r="168" spans="1:9" x14ac:dyDescent="0.25">
      <c r="A168" s="62"/>
      <c r="B168" s="62"/>
      <c r="C168" s="62"/>
      <c r="D168" s="62"/>
      <c r="E168" s="62"/>
      <c r="F168" s="62"/>
      <c r="G168" s="4"/>
    </row>
    <row r="169" spans="1:9" x14ac:dyDescent="0.25">
      <c r="A169" s="62"/>
      <c r="B169" s="62"/>
      <c r="C169" s="62"/>
      <c r="D169" s="62"/>
      <c r="E169" s="62"/>
      <c r="F169" s="62"/>
      <c r="G169" s="4"/>
    </row>
    <row r="170" spans="1:9" ht="21" x14ac:dyDescent="0.35">
      <c r="A170" s="107" t="s">
        <v>37</v>
      </c>
      <c r="B170" s="108"/>
      <c r="C170" s="108"/>
      <c r="D170" s="108"/>
      <c r="E170" s="108"/>
      <c r="F170" s="108"/>
      <c r="G170" s="109"/>
      <c r="H170" s="62"/>
      <c r="I170" s="4"/>
    </row>
    <row r="171" spans="1:9" s="15" customFormat="1" ht="27" customHeight="1" x14ac:dyDescent="0.25">
      <c r="A171" s="110" t="s">
        <v>58</v>
      </c>
      <c r="B171" s="111"/>
      <c r="C171" s="111"/>
      <c r="D171" s="111"/>
      <c r="E171" s="111"/>
      <c r="F171" s="112"/>
      <c r="G171" s="65">
        <f>G164</f>
        <v>2042.6197916666667</v>
      </c>
    </row>
    <row r="172" spans="1:9" s="15" customFormat="1" ht="27" customHeight="1" x14ac:dyDescent="0.25">
      <c r="A172" s="110" t="s">
        <v>59</v>
      </c>
      <c r="B172" s="111"/>
      <c r="C172" s="111"/>
      <c r="D172" s="111"/>
      <c r="E172" s="111"/>
      <c r="F172" s="112"/>
      <c r="G172" s="65">
        <f>MEZZ!G439</f>
        <v>5617.7393055555567</v>
      </c>
    </row>
    <row r="173" spans="1:9" s="15" customFormat="1" ht="27" customHeight="1" x14ac:dyDescent="0.25">
      <c r="A173" s="113" t="s">
        <v>41</v>
      </c>
      <c r="B173" s="114"/>
      <c r="C173" s="114"/>
      <c r="D173" s="114"/>
      <c r="E173" s="114"/>
      <c r="F173" s="115"/>
      <c r="G173" s="65">
        <f>SUM(G171:G172)</f>
        <v>7660.3590972222237</v>
      </c>
    </row>
    <row r="179" spans="1:7" ht="15.75" hidden="1" x14ac:dyDescent="0.25">
      <c r="A179" s="116" t="s">
        <v>37</v>
      </c>
      <c r="B179" s="117"/>
      <c r="C179" s="117"/>
      <c r="D179" s="117"/>
      <c r="E179" s="117"/>
      <c r="F179" s="117"/>
      <c r="G179" s="118"/>
    </row>
    <row r="180" spans="1:7" ht="15.75" hidden="1" x14ac:dyDescent="0.25">
      <c r="A180" s="106" t="s">
        <v>58</v>
      </c>
      <c r="B180" s="106"/>
      <c r="C180" s="106"/>
      <c r="D180" s="106"/>
      <c r="E180" s="10"/>
      <c r="F180" s="10"/>
      <c r="G180" s="63" t="s">
        <v>11</v>
      </c>
    </row>
    <row r="181" spans="1:7" ht="15.75" hidden="1" x14ac:dyDescent="0.25">
      <c r="A181" s="106" t="s">
        <v>39</v>
      </c>
      <c r="B181" s="106"/>
      <c r="C181" s="106"/>
      <c r="D181" s="106"/>
      <c r="E181" s="10"/>
      <c r="F181" s="10"/>
      <c r="G181" s="63" t="s">
        <v>11</v>
      </c>
    </row>
    <row r="182" spans="1:7" ht="15.75" hidden="1" x14ac:dyDescent="0.25">
      <c r="A182" s="106" t="s">
        <v>40</v>
      </c>
      <c r="B182" s="106"/>
      <c r="C182" s="106"/>
      <c r="D182" s="106"/>
      <c r="E182" s="10"/>
      <c r="F182" s="10"/>
      <c r="G182" s="63" t="s">
        <v>11</v>
      </c>
    </row>
    <row r="183" spans="1:7" ht="15.75" hidden="1" x14ac:dyDescent="0.25">
      <c r="A183" s="103" t="s">
        <v>41</v>
      </c>
      <c r="B183" s="103"/>
      <c r="C183" s="103"/>
      <c r="D183" s="103"/>
      <c r="E183" s="8"/>
      <c r="F183" s="8"/>
      <c r="G183" s="63" t="s">
        <v>11</v>
      </c>
    </row>
  </sheetData>
  <mergeCells count="138">
    <mergeCell ref="A154:F154"/>
    <mergeCell ref="C156:C157"/>
    <mergeCell ref="F156:F157"/>
    <mergeCell ref="G156:G157"/>
    <mergeCell ref="C159:C160"/>
    <mergeCell ref="F159:F160"/>
    <mergeCell ref="G159:G160"/>
    <mergeCell ref="A163:F163"/>
    <mergeCell ref="A164:F164"/>
    <mergeCell ref="C141:C142"/>
    <mergeCell ref="F141:F142"/>
    <mergeCell ref="G141:G142"/>
    <mergeCell ref="A145:F145"/>
    <mergeCell ref="C147:C148"/>
    <mergeCell ref="F147:F148"/>
    <mergeCell ref="G147:G148"/>
    <mergeCell ref="C150:C151"/>
    <mergeCell ref="F150:F151"/>
    <mergeCell ref="G150:G151"/>
    <mergeCell ref="A136:F136"/>
    <mergeCell ref="C138:C139"/>
    <mergeCell ref="F138:F139"/>
    <mergeCell ref="G138:G139"/>
    <mergeCell ref="C129:C130"/>
    <mergeCell ref="F129:F130"/>
    <mergeCell ref="G129:G130"/>
    <mergeCell ref="C132:C133"/>
    <mergeCell ref="F132:F133"/>
    <mergeCell ref="G132:G133"/>
    <mergeCell ref="A30:F30"/>
    <mergeCell ref="C22:C23"/>
    <mergeCell ref="F22:F23"/>
    <mergeCell ref="G22:G23"/>
    <mergeCell ref="A1:G1"/>
    <mergeCell ref="A2:G2"/>
    <mergeCell ref="A3:G3"/>
    <mergeCell ref="B7:B8"/>
    <mergeCell ref="C7:G7"/>
    <mergeCell ref="C10:C11"/>
    <mergeCell ref="F10:F11"/>
    <mergeCell ref="G10:G11"/>
    <mergeCell ref="A17:F17"/>
    <mergeCell ref="C19:C20"/>
    <mergeCell ref="F19:F20"/>
    <mergeCell ref="G19:G20"/>
    <mergeCell ref="C13:C14"/>
    <mergeCell ref="F13:F14"/>
    <mergeCell ref="G13:G14"/>
    <mergeCell ref="A5:G5"/>
    <mergeCell ref="C43:C44"/>
    <mergeCell ref="F43:F44"/>
    <mergeCell ref="G43:G44"/>
    <mergeCell ref="A47:F47"/>
    <mergeCell ref="A38:F38"/>
    <mergeCell ref="C40:C41"/>
    <mergeCell ref="F40:F41"/>
    <mergeCell ref="G40:G41"/>
    <mergeCell ref="F32:F33"/>
    <mergeCell ref="G32:G33"/>
    <mergeCell ref="C35:C36"/>
    <mergeCell ref="F35:F36"/>
    <mergeCell ref="G35:G36"/>
    <mergeCell ref="C32:C33"/>
    <mergeCell ref="A55:F55"/>
    <mergeCell ref="C56:C57"/>
    <mergeCell ref="F56:F57"/>
    <mergeCell ref="G56:G57"/>
    <mergeCell ref="C48:C49"/>
    <mergeCell ref="F48:F49"/>
    <mergeCell ref="G48:G49"/>
    <mergeCell ref="C51:C52"/>
    <mergeCell ref="F51:F52"/>
    <mergeCell ref="G51:G52"/>
    <mergeCell ref="A69:F69"/>
    <mergeCell ref="C71:C72"/>
    <mergeCell ref="F71:F72"/>
    <mergeCell ref="G71:G72"/>
    <mergeCell ref="C65:C66"/>
    <mergeCell ref="F65:F66"/>
    <mergeCell ref="G65:G66"/>
    <mergeCell ref="C59:C60"/>
    <mergeCell ref="F59:F60"/>
    <mergeCell ref="G59:G60"/>
    <mergeCell ref="A63:F63"/>
    <mergeCell ref="A85:F85"/>
    <mergeCell ref="C79:C80"/>
    <mergeCell ref="F79:F80"/>
    <mergeCell ref="G79:G80"/>
    <mergeCell ref="C82:C83"/>
    <mergeCell ref="F82:F83"/>
    <mergeCell ref="G82:G83"/>
    <mergeCell ref="C74:C75"/>
    <mergeCell ref="F74:F75"/>
    <mergeCell ref="G74:G75"/>
    <mergeCell ref="A78:F78"/>
    <mergeCell ref="C99:C100"/>
    <mergeCell ref="F99:F100"/>
    <mergeCell ref="G99:G100"/>
    <mergeCell ref="C93:C94"/>
    <mergeCell ref="F93:F94"/>
    <mergeCell ref="G93:G94"/>
    <mergeCell ref="A97:F97"/>
    <mergeCell ref="C87:C88"/>
    <mergeCell ref="F87:F88"/>
    <mergeCell ref="G87:G88"/>
    <mergeCell ref="C90:C91"/>
    <mergeCell ref="F90:F91"/>
    <mergeCell ref="G90:G91"/>
    <mergeCell ref="C111:C112"/>
    <mergeCell ref="F111:F112"/>
    <mergeCell ref="G111:G112"/>
    <mergeCell ref="A115:F115"/>
    <mergeCell ref="C108:C109"/>
    <mergeCell ref="F108:F109"/>
    <mergeCell ref="G108:G109"/>
    <mergeCell ref="C102:C103"/>
    <mergeCell ref="F102:F103"/>
    <mergeCell ref="G102:G103"/>
    <mergeCell ref="A106:F106"/>
    <mergeCell ref="C123:C124"/>
    <mergeCell ref="F123:F124"/>
    <mergeCell ref="G123:G124"/>
    <mergeCell ref="A127:F127"/>
    <mergeCell ref="C117:C118"/>
    <mergeCell ref="F117:F118"/>
    <mergeCell ref="G117:G118"/>
    <mergeCell ref="C120:C121"/>
    <mergeCell ref="F120:F121"/>
    <mergeCell ref="G120:G121"/>
    <mergeCell ref="A180:D180"/>
    <mergeCell ref="A181:D181"/>
    <mergeCell ref="A182:D182"/>
    <mergeCell ref="A183:D183"/>
    <mergeCell ref="A170:G170"/>
    <mergeCell ref="A171:F171"/>
    <mergeCell ref="A172:F172"/>
    <mergeCell ref="A173:F173"/>
    <mergeCell ref="A179:G179"/>
  </mergeCells>
  <printOptions horizontalCentered="1"/>
  <pageMargins left="0.25" right="0.25" top="0" bottom="0.25" header="0.3" footer="0.3"/>
  <pageSetup paperSize="9" orientation="portrait" r:id="rId1"/>
  <rowBreaks count="5" manualBreakCount="5">
    <brk id="47" max="6" man="1"/>
    <brk id="78" max="6" man="1"/>
    <brk id="106" max="6" man="1"/>
    <brk id="136" max="6" man="1"/>
    <brk id="16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Mezz floor</vt:lpstr>
      <vt:lpstr>ground floor</vt:lpstr>
      <vt:lpstr>MEZZ</vt:lpstr>
      <vt:lpstr>GROUND</vt:lpstr>
      <vt:lpstr>GROUND!Print_Area</vt:lpstr>
      <vt:lpstr>'ground floor'!Print_Area</vt:lpstr>
      <vt:lpstr>MEZZ!Print_Area</vt:lpstr>
      <vt:lpstr>'Mezz floor'!Print_Area</vt:lpstr>
      <vt:lpstr>GROUND!Print_Titles</vt:lpstr>
      <vt:lpstr>'ground floor'!Print_Titles</vt:lpstr>
      <vt:lpstr>MEZZ!Print_Titles</vt:lpstr>
      <vt:lpstr>'Mezz floor'!Print_Titles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kamran2</dc:creator>
  <cp:lastModifiedBy>Pioneer Engineeering</cp:lastModifiedBy>
  <cp:lastPrinted>2021-09-29T11:56:21Z</cp:lastPrinted>
  <dcterms:created xsi:type="dcterms:W3CDTF">2021-07-13T06:14:39Z</dcterms:created>
  <dcterms:modified xsi:type="dcterms:W3CDTF">2021-09-29T12:15:04Z</dcterms:modified>
</cp:coreProperties>
</file>