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bc1e12ac05354a4/Documents/DSDA/"/>
    </mc:Choice>
  </mc:AlternateContent>
  <xr:revisionPtr revIDLastSave="92" documentId="13_ncr:1_{3F248309-6956-4945-9F7F-685DBE6F4DC9}" xr6:coauthVersionLast="47" xr6:coauthVersionMax="47" xr10:uidLastSave="{75369EAF-45E0-48FD-92D9-409F0E10AD42}"/>
  <bookViews>
    <workbookView xWindow="-108" yWindow="-108" windowWidth="23256" windowHeight="12456" xr2:uid="{00000000-000D-0000-FFFF-FFFF00000000}"/>
  </bookViews>
  <sheets>
    <sheet name="Sheet1" sheetId="1" r:id="rId1"/>
    <sheet name="Sheet8" sheetId="8" r:id="rId2"/>
    <sheet name="Sheet6" sheetId="6" r:id="rId3"/>
    <sheet name="Sheet7" sheetId="7" r:id="rId4"/>
    <sheet name="Sheet4" sheetId="4" r:id="rId5"/>
    <sheet name="Sheet2" sheetId="2" r:id="rId6"/>
    <sheet name="Sheet5" sheetId="5" r:id="rId7"/>
    <sheet name="Sheet3" sheetId="3" r:id="rId8"/>
  </sheets>
  <definedNames>
    <definedName name="category">Sheet1!$C$2:$C$15346</definedName>
    <definedName name="city">Sheet1!$L$2:$L$15346</definedName>
    <definedName name="customer_type">Sheet1!$I$2:$I$15346</definedName>
    <definedName name="delivery_date">Sheet1!$H$2:$H$15346</definedName>
    <definedName name="discount">Sheet1!$E$2:$E$15346</definedName>
    <definedName name="Discount_Value">Sheet1!#REF!</definedName>
    <definedName name="Net_Revenue">Sheet1!#REF!</definedName>
    <definedName name="order_date">Sheet1!$G$2:$G$15346</definedName>
    <definedName name="order_id">Sheet1!$A$2:$A$15346</definedName>
    <definedName name="payment_mode">Sheet1!$J$2:$J$15346</definedName>
    <definedName name="profit">Sheet1!$K$2:$K$15346</definedName>
    <definedName name="quantity">Sheet1!$F$2:$F$15346</definedName>
    <definedName name="region">Sheet1!$B$2:$B$15346</definedName>
    <definedName name="sales">Sheet1!$D$2:$D$15346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8PaUGtYNBJT3xKVSj/OXBMw+IjKA0SskdD8PyglTCVU="/>
    </ext>
  </extLst>
</workbook>
</file>

<file path=xl/calcChain.xml><?xml version="1.0" encoding="utf-8"?>
<calcChain xmlns="http://schemas.openxmlformats.org/spreadsheetml/2006/main">
  <c r="S8" i="1" l="1"/>
  <c r="O23" i="1"/>
  <c r="O22" i="1"/>
  <c r="O14" i="1" s="1"/>
  <c r="O19" i="1"/>
  <c r="O17" i="1"/>
  <c r="O16" i="1"/>
  <c r="O9" i="1"/>
  <c r="O6" i="1"/>
  <c r="O7" i="1" s="1"/>
  <c r="D13" i="8"/>
  <c r="D12" i="8"/>
  <c r="D11" i="8"/>
  <c r="D10" i="8"/>
  <c r="D9" i="8"/>
  <c r="D8" i="8"/>
  <c r="C3" i="2"/>
  <c r="C4" i="2"/>
  <c r="C5" i="2"/>
  <c r="C6" i="2"/>
  <c r="C7" i="2"/>
  <c r="C8" i="2"/>
  <c r="C9" i="2"/>
  <c r="C2" i="2"/>
  <c r="E10" i="3"/>
  <c r="G10" i="5"/>
  <c r="M3" i="4"/>
  <c r="M2" i="4"/>
  <c r="K3" i="4"/>
  <c r="K4" i="4"/>
  <c r="K5" i="4"/>
  <c r="K6" i="4"/>
  <c r="K7" i="4"/>
  <c r="K8" i="4"/>
  <c r="K9" i="4"/>
  <c r="K10" i="4"/>
  <c r="K11" i="4"/>
  <c r="K12" i="4"/>
  <c r="K13" i="4"/>
  <c r="K2" i="4"/>
  <c r="D6" i="4"/>
  <c r="E4" i="4"/>
  <c r="D4" i="4"/>
  <c r="O24" i="1" l="1"/>
</calcChain>
</file>

<file path=xl/sharedStrings.xml><?xml version="1.0" encoding="utf-8"?>
<sst xmlns="http://schemas.openxmlformats.org/spreadsheetml/2006/main" count="92177" uniqueCount="15432">
  <si>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</si>
  <si>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</si>
  <si>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</si>
  <si>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</si>
  <si>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</si>
  <si>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</si>
  <si>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</si>
  <si>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</si>
  <si>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</si>
  <si>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</si>
  <si>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</si>
  <si>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</si>
  <si>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</si>
  <si>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</si>
  <si>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</si>
  <si>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</si>
  <si>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</si>
  <si>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</si>
  <si>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</si>
  <si>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</si>
  <si>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</si>
  <si>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</si>
  <si>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</si>
  <si>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</si>
  <si>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</si>
  <si>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</si>
  <si>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</si>
  <si>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</si>
  <si>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</si>
  <si>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</si>
  <si>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</si>
  <si>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</si>
  <si>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</si>
  <si>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</si>
  <si>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</si>
  <si>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</si>
  <si>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</si>
  <si>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</si>
  <si>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</si>
  <si>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</si>
  <si>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</si>
  <si>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</si>
  <si>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</si>
  <si>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</si>
  <si>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</si>
  <si>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</si>
  <si>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</si>
  <si>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</si>
  <si>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</si>
  <si>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</si>
  <si>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</si>
  <si>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</si>
  <si>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</si>
  <si>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</si>
  <si>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</si>
  <si>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</si>
  <si>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</si>
  <si>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</si>
  <si>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</si>
  <si>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</si>
  <si>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</si>
  <si>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</si>
  <si>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</si>
  <si>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</si>
  <si>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</si>
  <si>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</si>
  <si>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</si>
  <si>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</si>
  <si>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</si>
  <si>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</si>
  <si>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</si>
  <si>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</si>
  <si>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</si>
  <si>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</si>
  <si>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</si>
  <si>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</si>
  <si>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</si>
  <si>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</si>
  <si>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</si>
  <si>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</si>
  <si>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</si>
  <si>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</si>
  <si>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</si>
  <si>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</si>
  <si>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</si>
  <si>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</si>
  <si>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</si>
  <si>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</si>
  <si>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</si>
  <si>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</si>
  <si>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</si>
  <si>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</si>
  <si>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</si>
  <si>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</si>
  <si>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</si>
  <si>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</si>
  <si>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</si>
  <si>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</si>
  <si>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</si>
  <si>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</si>
  <si>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</si>
  <si>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</si>
  <si>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</si>
  <si>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</si>
  <si>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</si>
  <si>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</si>
  <si>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</si>
  <si>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</si>
  <si>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</si>
  <si>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</si>
  <si>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</si>
  <si>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</si>
  <si>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</si>
  <si>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</si>
  <si>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</si>
  <si>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</si>
  <si>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</si>
  <si>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</si>
  <si>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</si>
  <si>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</si>
  <si>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</si>
  <si>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</si>
  <si>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</si>
  <si>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</si>
  <si>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</si>
  <si>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</si>
  <si>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</si>
  <si>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</si>
  <si>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</si>
  <si>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</si>
  <si>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</si>
  <si>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</si>
  <si>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</si>
  <si>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</si>
  <si>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</si>
  <si>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</si>
  <si>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</si>
  <si>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</si>
  <si>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</si>
  <si>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</si>
  <si>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</si>
  <si>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</si>
  <si>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</si>
  <si>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</si>
  <si>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</si>
  <si>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</si>
  <si>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</si>
  <si>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</si>
  <si>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</si>
  <si>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</si>
  <si>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</si>
  <si>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</si>
  <si>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</si>
  <si>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</si>
  <si>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</si>
  <si>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</si>
  <si>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</si>
  <si>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</si>
  <si>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</si>
  <si>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</si>
  <si>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</si>
  <si>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</si>
  <si>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</si>
  <si>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</si>
  <si>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</si>
  <si>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</si>
  <si>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</si>
  <si>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</si>
  <si>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</si>
  <si>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</si>
  <si>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</si>
  <si>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</si>
  <si>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</si>
  <si>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</si>
  <si>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</si>
  <si>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</si>
  <si>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</si>
  <si>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</si>
  <si>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</si>
  <si>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</si>
  <si>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</si>
  <si>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</si>
  <si>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</si>
  <si>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</si>
  <si>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</si>
  <si>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</si>
  <si>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</si>
  <si>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</si>
  <si>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</si>
  <si>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</si>
  <si>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</si>
  <si>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</si>
  <si>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</si>
  <si>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</si>
  <si>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</si>
  <si>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</si>
  <si>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</si>
  <si>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</si>
  <si>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</si>
  <si>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</si>
  <si>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</si>
  <si>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</si>
  <si>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</si>
  <si>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</si>
  <si>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</si>
  <si>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</si>
  <si>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</si>
  <si>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</si>
  <si>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</si>
  <si>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</si>
  <si>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</si>
  <si>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</si>
  <si>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</si>
  <si>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</si>
  <si>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</si>
  <si>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</si>
  <si>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</si>
  <si>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</si>
  <si>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</si>
  <si>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</si>
  <si>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</si>
  <si>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</si>
  <si>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</si>
  <si>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</si>
  <si>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</si>
  <si>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</si>
  <si>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</si>
  <si>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</si>
  <si>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</si>
  <si>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</si>
  <si>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</si>
  <si>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</si>
  <si>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</si>
  <si>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</si>
  <si>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</si>
  <si>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</si>
  <si>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</si>
  <si>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</si>
  <si>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</si>
  <si>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</si>
  <si>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</si>
  <si>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</si>
  <si>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</si>
  <si>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</si>
  <si>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</si>
  <si>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</si>
  <si>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</si>
  <si>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</si>
  <si>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</si>
  <si>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</si>
  <si>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</si>
  <si>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</si>
  <si>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</si>
  <si>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</si>
  <si>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</si>
  <si>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</si>
  <si>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</si>
  <si>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</si>
  <si>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</si>
  <si>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</si>
  <si>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</si>
  <si>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</si>
  <si>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</si>
  <si>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</si>
  <si>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</si>
  <si>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</si>
  <si>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</si>
  <si>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</si>
  <si>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</si>
  <si>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</si>
  <si>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</si>
  <si>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</si>
  <si>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</si>
  <si>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</si>
  <si>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</si>
  <si>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</si>
  <si>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</si>
  <si>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</si>
  <si>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</si>
  <si>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</si>
  <si>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</si>
  <si>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</si>
  <si>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</si>
  <si>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</si>
  <si>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</si>
  <si>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</si>
  <si>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</si>
  <si>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</si>
  <si>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</si>
  <si>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</si>
  <si>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</si>
  <si>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</si>
  <si>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</si>
  <si>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</si>
  <si>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</si>
  <si>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</si>
  <si>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</si>
  <si>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</si>
  <si>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</si>
  <si>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</si>
  <si>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</si>
  <si>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</si>
  <si>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</si>
  <si>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</si>
  <si>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</si>
  <si>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</si>
  <si>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</si>
  <si>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</si>
  <si>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</si>
  <si>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</si>
  <si>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</si>
  <si>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</si>
  <si>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</si>
  <si>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</si>
  <si>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</si>
  <si>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</si>
  <si>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</si>
  <si>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</si>
  <si>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</si>
  <si>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</si>
  <si>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</si>
  <si>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</si>
  <si>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</si>
  <si>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</si>
  <si>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</si>
  <si>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</si>
  <si>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</si>
  <si>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</si>
  <si>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</si>
  <si>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</si>
  <si>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</si>
  <si>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</si>
  <si>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</si>
  <si>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</si>
  <si>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</si>
  <si>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</si>
  <si>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</si>
  <si>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</si>
  <si>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</si>
  <si>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</si>
  <si>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</si>
  <si>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</si>
  <si>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</si>
  <si>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</si>
  <si>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</si>
  <si>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</si>
  <si>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</si>
  <si>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</si>
  <si>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</si>
  <si>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</si>
  <si>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</si>
  <si>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</si>
  <si>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</si>
  <si>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</si>
  <si>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</si>
  <si>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</si>
  <si>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</si>
  <si>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</si>
  <si>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</si>
  <si>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</si>
  <si>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</si>
  <si>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</si>
  <si>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</si>
  <si>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</si>
  <si>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</si>
  <si>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</si>
  <si>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</si>
  <si>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</si>
  <si>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</si>
  <si>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</si>
  <si>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</si>
  <si>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</si>
  <si>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</si>
  <si>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</si>
  <si>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</si>
  <si>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</si>
  <si>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</si>
  <si>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</si>
  <si>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</si>
  <si>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</si>
  <si>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</si>
  <si>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</si>
  <si>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</si>
  <si>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</si>
  <si>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</si>
  <si>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</si>
  <si>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</si>
  <si>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</si>
  <si>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</si>
  <si>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</si>
  <si>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</si>
  <si>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</si>
  <si>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</si>
  <si>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</si>
  <si>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</si>
  <si>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</si>
  <si>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</si>
  <si>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</si>
  <si>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</si>
  <si>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</si>
  <si>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</si>
  <si>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</si>
  <si>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</si>
  <si>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</si>
  <si>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</si>
  <si>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</si>
  <si>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</si>
  <si>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</si>
  <si>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</si>
  <si>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</si>
  <si>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</si>
  <si>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</si>
  <si>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</si>
  <si>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</si>
  <si>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</si>
  <si>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</si>
  <si>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</si>
  <si>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</si>
  <si>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</si>
  <si>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</si>
  <si>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</si>
  <si>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</si>
  <si>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</si>
  <si>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</si>
  <si>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</si>
  <si>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</si>
  <si>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</si>
  <si>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</si>
  <si>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</si>
  <si>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</si>
  <si>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</si>
  <si>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</si>
  <si>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</si>
  <si>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</si>
  <si>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</si>
  <si>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</si>
  <si>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</si>
  <si>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</si>
  <si>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</si>
  <si>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</si>
  <si>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</si>
  <si>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</si>
  <si>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</si>
  <si>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</si>
  <si>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</si>
  <si>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</si>
  <si>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</si>
  <si>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</si>
  <si>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</si>
  <si>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</si>
  <si>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</si>
  <si>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</si>
  <si>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</si>
  <si>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</si>
  <si>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</si>
  <si>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</si>
  <si>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</si>
  <si>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</si>
  <si>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</si>
  <si>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</si>
  <si>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</si>
  <si>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</si>
  <si>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</si>
  <si>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</si>
  <si>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</si>
  <si>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</si>
  <si>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</si>
  <si>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</si>
  <si>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</si>
  <si>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</si>
  <si>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</si>
  <si>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</si>
  <si>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</si>
  <si>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</si>
  <si>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</si>
  <si>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</si>
  <si>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</si>
  <si>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</si>
  <si>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</si>
  <si>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</si>
  <si>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</si>
  <si>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</si>
  <si>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</si>
  <si>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</si>
  <si>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</si>
  <si>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</si>
  <si>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</si>
  <si>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</si>
  <si>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</si>
  <si>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</si>
  <si>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</si>
  <si>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</si>
  <si>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</si>
  <si>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</si>
  <si>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</si>
  <si>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</si>
  <si>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</si>
  <si>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</si>
  <si>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</si>
  <si>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</si>
  <si>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</si>
  <si>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</si>
  <si>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</si>
  <si>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</si>
  <si>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</si>
  <si>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</si>
  <si>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</si>
  <si>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</si>
  <si>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</si>
  <si>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</si>
  <si>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</si>
  <si>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</si>
  <si>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</si>
  <si>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</si>
  <si>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</si>
  <si>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</si>
  <si>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</si>
  <si>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</si>
  <si>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</si>
  <si>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</si>
  <si>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</si>
  <si>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</si>
  <si>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</si>
  <si>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</si>
  <si>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</si>
  <si>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</si>
  <si>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</si>
  <si>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</si>
  <si>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</si>
  <si>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</si>
  <si>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</si>
  <si>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</si>
  <si>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</si>
  <si>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</si>
  <si>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</si>
  <si>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</si>
  <si>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</si>
  <si>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</si>
  <si>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</si>
  <si>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</si>
  <si>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</si>
  <si>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</si>
  <si>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</si>
  <si>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</si>
  <si>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</si>
  <si>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</si>
  <si>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</si>
  <si>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</si>
  <si>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</si>
  <si>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</si>
  <si>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</si>
  <si>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</si>
  <si>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</si>
  <si>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</si>
  <si>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</si>
  <si>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</si>
  <si>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</si>
  <si>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</si>
  <si>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</si>
  <si>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</si>
  <si>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</si>
  <si>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</si>
  <si>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</si>
  <si>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</si>
  <si>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</si>
  <si>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</si>
  <si>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</si>
  <si>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</si>
  <si>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</si>
  <si>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</si>
  <si>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</si>
  <si>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</si>
  <si>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</si>
  <si>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</si>
  <si>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</si>
  <si>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</si>
  <si>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</si>
  <si>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</si>
  <si>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</si>
  <si>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</si>
  <si>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</si>
  <si>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</si>
  <si>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</si>
  <si>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</si>
  <si>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</si>
  <si>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</si>
  <si>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</si>
  <si>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</si>
  <si>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</si>
  <si>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</si>
  <si>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</si>
  <si>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</si>
  <si>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</si>
  <si>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</si>
  <si>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</si>
  <si>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</si>
  <si>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</si>
  <si>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</si>
  <si>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</si>
  <si>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</si>
  <si>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</si>
  <si>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</si>
  <si>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</si>
  <si>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</si>
  <si>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</si>
  <si>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</si>
  <si>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</si>
  <si>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</si>
  <si>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</si>
  <si>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</si>
  <si>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</si>
  <si>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</si>
  <si>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</si>
  <si>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</si>
  <si>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</si>
  <si>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</si>
  <si>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</si>
  <si>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</si>
  <si>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</si>
  <si>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</si>
  <si>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</si>
  <si>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</si>
  <si>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</si>
  <si>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</si>
  <si>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</si>
  <si>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</si>
  <si>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</si>
  <si>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</si>
  <si>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</si>
  <si>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</si>
  <si>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</si>
  <si>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</si>
  <si>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</si>
  <si>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</si>
  <si>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</si>
  <si>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</si>
  <si>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</si>
  <si>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</si>
  <si>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</si>
  <si>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</si>
  <si>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</si>
  <si>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</si>
  <si>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</si>
  <si>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</si>
  <si>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</si>
  <si>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</si>
  <si>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</si>
  <si>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</si>
  <si>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</si>
  <si>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</si>
  <si>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</si>
  <si>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</si>
  <si>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</si>
  <si>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</si>
  <si>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</si>
  <si>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</si>
  <si>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</si>
  <si>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</si>
  <si>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</si>
  <si>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</si>
  <si>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</si>
  <si>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</si>
  <si>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</si>
  <si>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</si>
  <si>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</si>
  <si>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</si>
  <si>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</si>
  <si>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</si>
  <si>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</si>
  <si>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</si>
  <si>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</si>
  <si>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</si>
  <si>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</si>
  <si>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</si>
  <si>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</si>
  <si>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</si>
  <si>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</si>
  <si>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</si>
  <si>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</si>
  <si>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</si>
  <si>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</si>
  <si>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</si>
  <si>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</si>
  <si>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</si>
  <si>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</si>
  <si>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</si>
  <si>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</si>
  <si>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</si>
  <si>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</si>
  <si>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</si>
  <si>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</si>
  <si>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</si>
  <si>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</si>
  <si>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</si>
  <si>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</si>
  <si>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</si>
  <si>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</si>
  <si>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</si>
  <si>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</si>
  <si>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</si>
  <si>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</si>
  <si>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</si>
  <si>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</si>
  <si>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</si>
  <si>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</si>
  <si>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</si>
  <si>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</si>
  <si>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</si>
  <si>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</si>
  <si>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</si>
  <si>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</si>
  <si>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</si>
  <si>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</si>
  <si>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</si>
  <si>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</si>
  <si>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</si>
  <si>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</si>
  <si>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</si>
  <si>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</si>
  <si>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</si>
  <si>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</si>
  <si>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</si>
  <si>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</si>
  <si>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</si>
  <si>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</si>
  <si>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</si>
  <si>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</si>
  <si>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</si>
  <si>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</si>
  <si>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</si>
  <si>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</si>
  <si>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</si>
  <si>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</si>
  <si>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</si>
  <si>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</si>
  <si>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</si>
  <si>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</si>
  <si>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</si>
  <si>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</si>
  <si>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</si>
  <si>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</si>
  <si>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</si>
  <si>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</si>
  <si>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</si>
  <si>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</si>
  <si>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</si>
  <si>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</si>
  <si>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</si>
  <si>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</si>
  <si>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</si>
  <si>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</si>
  <si>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</si>
  <si>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</si>
  <si>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</si>
  <si>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</si>
  <si>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</si>
  <si>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</si>
  <si>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</si>
  <si>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</si>
  <si>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</si>
  <si>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</si>
  <si>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</si>
  <si>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</si>
  <si>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</si>
  <si>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</si>
  <si>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</si>
  <si>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</si>
  <si>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</si>
  <si>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</si>
  <si>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</si>
  <si>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</si>
  <si>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</si>
  <si>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</si>
  <si>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</si>
  <si>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</si>
  <si>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</si>
  <si>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</si>
  <si>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</si>
  <si>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</si>
  <si>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</si>
  <si>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</si>
  <si>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</si>
  <si>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</si>
  <si>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</si>
  <si>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</si>
  <si>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</si>
  <si>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</si>
  <si>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</si>
  <si>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</si>
  <si>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</si>
  <si>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</si>
  <si>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</si>
  <si>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</si>
  <si>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</si>
  <si>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</si>
  <si>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</si>
  <si>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</si>
  <si>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</si>
  <si>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</si>
  <si>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</si>
  <si>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</si>
  <si>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</si>
  <si>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</si>
  <si>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</si>
  <si>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</si>
  <si>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</si>
  <si>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</si>
  <si>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</si>
  <si>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</si>
  <si>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</si>
  <si>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</si>
  <si>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</si>
  <si>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</si>
  <si>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</si>
  <si>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</si>
  <si>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</si>
  <si>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</si>
  <si>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</si>
  <si>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</si>
  <si>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</si>
  <si>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</si>
  <si>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</si>
  <si>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</si>
  <si>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</si>
  <si>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</si>
  <si>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</si>
  <si>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</si>
  <si>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</si>
  <si>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</si>
  <si>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</si>
  <si>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</si>
  <si>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</si>
  <si>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</si>
  <si>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</si>
  <si>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</si>
  <si>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</si>
  <si>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</si>
  <si>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</si>
  <si>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</si>
  <si>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</si>
  <si>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</si>
  <si>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</si>
  <si>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</si>
  <si>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</si>
  <si>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</si>
  <si>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</si>
  <si>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</si>
  <si>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</si>
  <si>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</si>
  <si>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</si>
  <si>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</si>
  <si>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</si>
  <si>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</si>
  <si>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</si>
  <si>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</si>
  <si>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</si>
  <si>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</si>
  <si>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</si>
  <si>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</si>
  <si>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</si>
  <si>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</si>
  <si>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</si>
  <si>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</si>
  <si>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</si>
  <si>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</si>
  <si>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</si>
  <si>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</si>
  <si>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</si>
  <si>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</si>
  <si>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</si>
  <si>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</si>
  <si>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</si>
  <si>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</si>
  <si>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</si>
  <si>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</si>
  <si>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</si>
  <si>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</si>
  <si>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</si>
  <si>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</si>
  <si>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</si>
  <si>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</si>
  <si>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</si>
  <si>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</si>
  <si>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</si>
  <si>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</si>
  <si>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</si>
  <si>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</si>
  <si>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</si>
  <si>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</si>
  <si>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</si>
  <si>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</si>
  <si>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</si>
  <si>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</si>
  <si>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</si>
  <si>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</si>
  <si>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</si>
  <si>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</si>
  <si>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</si>
  <si>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</si>
  <si>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</si>
  <si>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</si>
  <si>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</si>
  <si>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</si>
  <si>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</si>
  <si>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</si>
  <si>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</si>
  <si>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</si>
  <si>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</si>
  <si>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</si>
  <si>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</si>
  <si>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</si>
  <si>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</si>
  <si>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</si>
  <si>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</si>
  <si>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</si>
  <si>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</si>
  <si>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</si>
  <si>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</si>
  <si>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</si>
  <si>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</si>
  <si>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</si>
  <si>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</si>
  <si>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</si>
  <si>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</si>
  <si>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</si>
  <si>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</si>
  <si>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</si>
  <si>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</si>
  <si>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</si>
  <si>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</si>
  <si>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</si>
  <si>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</si>
  <si>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</si>
  <si>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</si>
  <si>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</si>
  <si>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</si>
  <si>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</si>
  <si>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</si>
  <si>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</si>
  <si>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</si>
  <si>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</si>
  <si>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</si>
  <si>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</si>
  <si>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</si>
  <si>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</si>
  <si>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</si>
  <si>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</si>
  <si>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</si>
  <si>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</si>
  <si>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</si>
  <si>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</si>
  <si>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</si>
  <si>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</si>
  <si>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</si>
  <si>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</si>
  <si>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</si>
  <si>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</si>
  <si>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</si>
  <si>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</si>
  <si>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</si>
  <si>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</si>
  <si>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</si>
  <si>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</si>
  <si>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</si>
  <si>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</si>
  <si>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</si>
  <si>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</si>
  <si>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</si>
  <si>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</si>
  <si>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</si>
  <si>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</si>
  <si>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</si>
  <si>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</si>
  <si>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</si>
  <si>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</si>
  <si>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</si>
  <si>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</si>
  <si>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</si>
  <si>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</si>
  <si>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</si>
  <si>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</si>
  <si>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</si>
  <si>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</si>
  <si>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</si>
  <si>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</si>
  <si>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</si>
  <si>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</si>
  <si>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</si>
  <si>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</si>
  <si>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</si>
  <si>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</si>
  <si>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</si>
  <si>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</si>
  <si>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</si>
  <si>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</si>
  <si>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</si>
  <si>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</si>
  <si>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</si>
  <si>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</si>
  <si>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</si>
  <si>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</si>
  <si>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</si>
  <si>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</si>
  <si>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</si>
  <si>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</si>
  <si>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</si>
  <si>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</si>
  <si>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</si>
  <si>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</si>
  <si>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</si>
  <si>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</si>
  <si>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</si>
  <si>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</si>
  <si>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</si>
  <si>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</si>
  <si>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</si>
  <si>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</si>
  <si>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</si>
  <si>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</si>
  <si>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</si>
  <si>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</si>
  <si>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</si>
  <si>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</si>
  <si>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</si>
  <si>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</si>
  <si>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</si>
  <si>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</si>
  <si>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</si>
  <si>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</si>
  <si>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</si>
  <si>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</si>
  <si>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</si>
  <si>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</si>
  <si>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</si>
  <si>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</si>
  <si>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</si>
  <si>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</si>
  <si>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</si>
  <si>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</si>
  <si>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</si>
  <si>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</si>
  <si>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</si>
  <si>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</si>
  <si>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</si>
  <si>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</si>
  <si>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</si>
  <si>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</si>
  <si>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</si>
  <si>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</si>
  <si>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</si>
  <si>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</si>
  <si>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</si>
  <si>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</si>
  <si>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</si>
  <si>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</si>
  <si>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</si>
  <si>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</si>
  <si>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</si>
  <si>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</si>
  <si>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</si>
  <si>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</si>
  <si>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</si>
  <si>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</si>
  <si>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</si>
  <si>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</si>
  <si>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</si>
  <si>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</si>
  <si>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</si>
  <si>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</si>
  <si>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</si>
  <si>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</si>
  <si>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</si>
  <si>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</si>
  <si>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</si>
  <si>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</si>
  <si>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</si>
  <si>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</si>
  <si>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</si>
  <si>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</si>
  <si>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</si>
  <si>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</si>
  <si>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</si>
  <si>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</si>
  <si>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</si>
  <si>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</si>
  <si>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</si>
  <si>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</si>
  <si>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</si>
  <si>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</si>
  <si>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</si>
  <si>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</si>
  <si>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</si>
  <si>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</si>
  <si>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</si>
  <si>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</si>
  <si>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</si>
  <si>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</si>
  <si>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</si>
  <si>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</si>
  <si>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</si>
  <si>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</si>
  <si>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</si>
  <si>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</si>
  <si>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</si>
  <si>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</si>
  <si>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</si>
  <si>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</si>
  <si>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</si>
  <si>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</si>
  <si>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</si>
  <si>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</si>
  <si>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</si>
  <si>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</si>
  <si>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</si>
  <si>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</si>
  <si>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</si>
  <si>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</si>
  <si>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</si>
  <si>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</si>
  <si>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</si>
  <si>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</si>
  <si>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</si>
  <si>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</si>
  <si>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</si>
  <si>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</si>
  <si>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</si>
  <si>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</si>
  <si>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</si>
  <si>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</si>
  <si>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</si>
  <si>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</si>
  <si>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</si>
  <si>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</si>
  <si>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</si>
  <si>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</si>
  <si>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</si>
  <si>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</si>
  <si>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</si>
  <si>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</si>
  <si>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</si>
  <si>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</si>
  <si>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</si>
  <si>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</si>
  <si>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</si>
  <si>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</si>
  <si>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</si>
  <si>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</si>
  <si>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</si>
  <si>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</si>
  <si>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</si>
  <si>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</si>
  <si>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</si>
  <si>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</si>
  <si>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</si>
  <si>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</si>
  <si>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</si>
  <si>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</si>
  <si>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</si>
  <si>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</si>
  <si>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</si>
  <si>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</si>
  <si>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</si>
  <si>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</si>
  <si>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</si>
  <si>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</si>
  <si>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</si>
  <si>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</si>
  <si>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</si>
  <si>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</si>
  <si>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</si>
  <si>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</si>
  <si>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</si>
  <si>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</si>
  <si>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</si>
  <si>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</si>
  <si>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</si>
  <si>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</si>
  <si>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</si>
  <si>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</si>
  <si>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</si>
  <si>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</si>
  <si>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</si>
  <si>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</si>
  <si>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</si>
  <si>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</si>
  <si>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</si>
  <si>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</si>
  <si>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</si>
  <si>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</si>
  <si>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</si>
  <si>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</si>
  <si>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</si>
  <si>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</si>
  <si>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</si>
  <si>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</si>
  <si>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</si>
  <si>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</si>
  <si>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</si>
  <si>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</si>
  <si>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</si>
  <si>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</si>
  <si>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</si>
  <si>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</si>
  <si>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</si>
  <si>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</si>
  <si>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</si>
  <si>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</si>
  <si>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</si>
  <si>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</si>
  <si>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</si>
  <si>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</si>
  <si>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</si>
  <si>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</si>
  <si>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</si>
  <si>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</si>
  <si>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</si>
  <si>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</si>
  <si>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</si>
  <si>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</si>
  <si>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</si>
  <si>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</si>
  <si>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</si>
  <si>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</si>
  <si>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</si>
  <si>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</si>
  <si>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</si>
  <si>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</si>
  <si>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</si>
  <si>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</si>
  <si>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</si>
  <si>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</si>
  <si>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</si>
  <si>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</si>
  <si>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</si>
  <si>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</si>
  <si>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</si>
  <si>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</si>
  <si>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</si>
  <si>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</si>
  <si>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</si>
  <si>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</si>
  <si>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</si>
  <si>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</si>
  <si>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</si>
  <si>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</si>
  <si>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</si>
  <si>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</si>
  <si>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</si>
  <si>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</si>
  <si>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</si>
  <si>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</si>
  <si>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</si>
  <si>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</si>
  <si>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</si>
  <si>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</si>
  <si>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</si>
  <si>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</si>
  <si>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</si>
  <si>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</si>
  <si>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</si>
  <si>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</si>
  <si>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</si>
  <si>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</si>
  <si>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</si>
  <si>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</si>
  <si>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</si>
  <si>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</si>
  <si>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</si>
  <si>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</si>
  <si>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</si>
  <si>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</si>
  <si>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</si>
  <si>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</si>
  <si>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</si>
  <si>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</si>
  <si>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</si>
  <si>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</si>
  <si>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</si>
  <si>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</si>
  <si>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</si>
  <si>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</si>
  <si>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</si>
  <si>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</si>
  <si>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</si>
  <si>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</si>
  <si>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</si>
  <si>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</si>
  <si>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</si>
  <si>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</si>
  <si>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</si>
  <si>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</si>
  <si>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</si>
  <si>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</si>
  <si>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</si>
  <si>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</si>
  <si>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</si>
  <si>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</si>
  <si>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</si>
  <si>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</si>
  <si>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</si>
  <si>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</si>
  <si>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</si>
  <si>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</si>
  <si>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</si>
  <si>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</si>
  <si>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</si>
  <si>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</si>
  <si>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</si>
  <si>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</si>
  <si>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</si>
  <si>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</si>
  <si>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</si>
  <si>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</si>
  <si>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</si>
  <si>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</si>
  <si>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</si>
  <si>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</si>
  <si>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</si>
  <si>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</si>
  <si>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</si>
  <si>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</si>
  <si>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</si>
  <si>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</si>
  <si>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</si>
  <si>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</si>
  <si>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</si>
  <si>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</si>
  <si>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</si>
  <si>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</si>
  <si>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</si>
  <si>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</si>
  <si>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</si>
  <si>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</si>
  <si>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</si>
  <si>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</si>
  <si>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</si>
  <si>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</si>
  <si>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</si>
  <si>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</si>
  <si>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</si>
  <si>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</si>
  <si>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</si>
  <si>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</si>
  <si>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</si>
  <si>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</si>
  <si>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</si>
  <si>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</si>
  <si>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</si>
  <si>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</si>
  <si>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</si>
  <si>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</si>
  <si>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</si>
  <si>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</si>
  <si>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</si>
  <si>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</si>
  <si>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</si>
  <si>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</si>
  <si>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</si>
  <si>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</si>
  <si>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</si>
  <si>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</si>
  <si>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</si>
  <si>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</si>
  <si>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</si>
  <si>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</si>
  <si>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</si>
  <si>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</si>
  <si>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</si>
  <si>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</si>
  <si>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</si>
  <si>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</si>
  <si>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</si>
  <si>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</si>
  <si>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</si>
  <si>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</si>
  <si>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</si>
  <si>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</si>
  <si>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</si>
  <si>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</si>
  <si>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</si>
  <si>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</si>
  <si>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</si>
  <si>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</si>
  <si>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</si>
  <si>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</si>
  <si>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</si>
  <si>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</si>
  <si>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</si>
  <si>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</si>
  <si>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</si>
  <si>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</si>
  <si>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</si>
  <si>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</si>
  <si>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</si>
  <si>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</si>
  <si>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</si>
  <si>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</si>
  <si>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</si>
  <si>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</si>
  <si>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</si>
  <si>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</si>
  <si>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</si>
  <si>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</si>
  <si>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</si>
  <si>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</si>
  <si>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</si>
  <si>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</si>
  <si>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</si>
  <si>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</si>
  <si>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</si>
  <si>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</si>
  <si>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</si>
  <si>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</si>
  <si>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</si>
  <si>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</si>
  <si>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</si>
  <si>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</si>
  <si>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</si>
  <si>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</si>
  <si>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</si>
  <si>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</si>
  <si>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</si>
  <si>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</si>
  <si>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</si>
  <si>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</si>
  <si>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</si>
  <si>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</si>
  <si>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</si>
  <si>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</si>
  <si>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</si>
  <si>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</si>
  <si>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</si>
  <si>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</si>
  <si>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</si>
  <si>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</si>
  <si>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</si>
  <si>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</si>
  <si>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</si>
  <si>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</si>
  <si>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</si>
  <si>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</si>
  <si>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</si>
  <si>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</si>
  <si>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</si>
  <si>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</si>
  <si>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</si>
  <si>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</si>
  <si>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</si>
  <si>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</si>
  <si>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</si>
  <si>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</si>
  <si>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</si>
  <si>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</si>
  <si>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</si>
  <si>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</si>
  <si>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</si>
  <si>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</si>
  <si>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</si>
  <si>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</si>
  <si>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</si>
  <si>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</si>
  <si>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</si>
  <si>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</si>
  <si>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</si>
  <si>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</si>
  <si>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</si>
  <si>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</si>
  <si>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</si>
  <si>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</si>
  <si>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</si>
  <si>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</si>
  <si>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</si>
  <si>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</si>
  <si>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</si>
  <si>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</si>
  <si>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</si>
  <si>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</si>
  <si>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</si>
  <si>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</si>
  <si>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</si>
  <si>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</si>
  <si>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</si>
  <si>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</si>
  <si>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</si>
  <si>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</si>
  <si>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</si>
  <si>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</si>
  <si>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</si>
  <si>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</si>
  <si>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</si>
  <si>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</si>
  <si>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</si>
  <si>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</si>
  <si>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</si>
  <si>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</si>
  <si>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</si>
  <si>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</si>
  <si>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</si>
  <si>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</si>
  <si>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</si>
  <si>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</si>
  <si>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</si>
  <si>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</si>
  <si>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</si>
  <si>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</si>
  <si>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</si>
  <si>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</si>
  <si>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</si>
  <si>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</si>
  <si>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</si>
  <si>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</si>
  <si>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</si>
  <si>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</si>
  <si>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</si>
  <si>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</si>
  <si>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</si>
  <si>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</si>
  <si>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</si>
  <si>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</si>
  <si>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</si>
  <si>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</si>
  <si>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</si>
  <si>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</si>
  <si>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</si>
  <si>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</si>
  <si>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</si>
  <si>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</si>
  <si>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</si>
  <si>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</si>
  <si>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</si>
  <si>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</si>
  <si>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</si>
  <si>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</si>
  <si>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</si>
  <si>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</si>
  <si>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</si>
  <si>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</si>
  <si>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</si>
  <si>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</si>
  <si>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</si>
  <si>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</si>
  <si>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</si>
  <si>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</si>
  <si>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</si>
  <si>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</si>
  <si>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</si>
  <si>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</si>
  <si>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</si>
  <si>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</si>
  <si>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</si>
  <si>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</si>
  <si>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</si>
  <si>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</si>
  <si>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</si>
  <si>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</si>
  <si>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</si>
  <si>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</si>
  <si>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</si>
  <si>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</si>
  <si>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</si>
  <si>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</si>
  <si>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</si>
  <si>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</si>
  <si>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</si>
  <si>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</si>
  <si>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</si>
  <si>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</si>
  <si>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</si>
  <si>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</si>
  <si>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</si>
  <si>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</si>
  <si>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</si>
  <si>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</si>
  <si>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</si>
  <si>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</si>
  <si>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</si>
  <si>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</si>
  <si>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</si>
  <si>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</si>
  <si>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</si>
  <si>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</si>
  <si>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</si>
  <si>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</si>
  <si>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</si>
  <si>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</si>
  <si>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</si>
  <si>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</si>
  <si>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</si>
  <si>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</si>
  <si>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</si>
  <si>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</si>
  <si>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</si>
  <si>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</si>
  <si>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</si>
  <si>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</si>
  <si>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</si>
  <si>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</si>
  <si>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</si>
  <si>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</si>
  <si>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</si>
  <si>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</si>
  <si>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</si>
  <si>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</si>
  <si>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</si>
  <si>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</si>
  <si>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</si>
  <si>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</si>
  <si>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</si>
  <si>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</si>
  <si>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</si>
  <si>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</si>
  <si>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</si>
  <si>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</si>
  <si>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</si>
  <si>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</si>
  <si>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</si>
  <si>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</si>
  <si>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</si>
  <si>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</si>
  <si>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</si>
  <si>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</si>
  <si>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</si>
  <si>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</si>
  <si>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</si>
  <si>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</si>
  <si>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</si>
  <si>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</si>
  <si>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</si>
  <si>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</si>
  <si>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</si>
  <si>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</si>
  <si>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</si>
  <si>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</si>
  <si>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</si>
  <si>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</si>
  <si>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</si>
  <si>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</si>
  <si>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</si>
  <si>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</si>
  <si>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</si>
  <si>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</si>
  <si>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</si>
  <si>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</si>
  <si>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</si>
  <si>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</si>
  <si>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</si>
  <si>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</si>
  <si>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</si>
  <si>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</si>
  <si>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</si>
  <si>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</si>
  <si>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</si>
  <si>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</si>
  <si>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</si>
  <si>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</si>
  <si>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</si>
  <si>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</si>
  <si>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</si>
  <si>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</si>
  <si>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</si>
  <si>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</si>
  <si>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</si>
  <si>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</si>
  <si>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</si>
  <si>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</si>
  <si>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</si>
  <si>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</si>
  <si>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</si>
  <si>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</si>
  <si>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</si>
  <si>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</si>
  <si>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</si>
  <si>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</si>
  <si>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</si>
  <si>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</si>
  <si>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</si>
  <si>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</si>
  <si>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</si>
  <si>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</si>
  <si>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</si>
  <si>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</si>
  <si>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</si>
  <si>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</si>
  <si>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</si>
  <si>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</si>
  <si>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</si>
  <si>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</si>
  <si>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</si>
  <si>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</si>
  <si>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</si>
  <si>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</si>
  <si>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</si>
  <si>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</si>
  <si>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</si>
  <si>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</si>
  <si>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</si>
  <si>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</si>
  <si>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</si>
  <si>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</si>
  <si>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</si>
  <si>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</si>
  <si>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</si>
  <si>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</si>
  <si>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</si>
  <si>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</si>
  <si>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</si>
  <si>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</si>
  <si>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</si>
  <si>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</si>
  <si>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</si>
  <si>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</si>
  <si>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</si>
  <si>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</si>
  <si>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</si>
  <si>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</si>
  <si>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</si>
  <si>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</si>
  <si>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</si>
  <si>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</si>
  <si>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</si>
  <si>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</si>
  <si>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</si>
  <si>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</si>
  <si>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</si>
  <si>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</si>
  <si>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</si>
  <si>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</si>
  <si>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</si>
  <si>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</si>
  <si>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</si>
  <si>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</si>
  <si>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</si>
  <si>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</si>
  <si>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</si>
  <si>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</si>
  <si>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</si>
  <si>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</si>
  <si>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</si>
  <si>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</si>
  <si>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</si>
  <si>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</si>
  <si>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</si>
  <si>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</si>
  <si>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</si>
  <si>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</si>
  <si>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</si>
  <si>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</si>
  <si>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</si>
  <si>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</si>
  <si>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</si>
  <si>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</si>
  <si>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</si>
  <si>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</si>
  <si>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</si>
  <si>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</si>
  <si>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</si>
  <si>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</si>
  <si>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</si>
  <si>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</si>
  <si>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</si>
  <si>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</si>
  <si>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</si>
  <si>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</si>
  <si>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</si>
  <si>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</si>
  <si>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</si>
  <si>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</si>
  <si>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</si>
  <si>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</si>
  <si>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</si>
  <si>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</si>
  <si>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</si>
  <si>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</si>
  <si>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</si>
  <si>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</si>
  <si>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</si>
  <si>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</si>
  <si>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</si>
  <si>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</si>
  <si>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</si>
  <si>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</si>
  <si>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</si>
  <si>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</si>
  <si>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</si>
  <si>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</si>
  <si>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</si>
  <si>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</si>
  <si>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</si>
  <si>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</si>
  <si>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</si>
  <si>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</si>
  <si>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</si>
  <si>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</si>
  <si>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</si>
  <si>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</si>
  <si>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</si>
  <si>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</si>
  <si>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</si>
  <si>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</si>
  <si>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</si>
  <si>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</si>
  <si>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</si>
  <si>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</si>
  <si>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</si>
  <si>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</si>
  <si>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</si>
  <si>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</si>
  <si>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</si>
  <si>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</si>
  <si>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</si>
  <si>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</si>
  <si>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</si>
  <si>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</si>
  <si>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</si>
  <si>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</si>
  <si>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</si>
  <si>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</si>
  <si>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</si>
  <si>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</si>
  <si>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</si>
  <si>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</si>
  <si>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</si>
  <si>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</si>
  <si>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</si>
  <si>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</si>
  <si>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</si>
  <si>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</si>
  <si>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</si>
  <si>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</si>
  <si>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</si>
  <si>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</si>
  <si>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</si>
  <si>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</si>
  <si>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</si>
  <si>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</si>
  <si>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</si>
  <si>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</si>
  <si>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</si>
  <si>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</si>
  <si>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</si>
  <si>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</si>
  <si>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</si>
  <si>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</si>
  <si>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</si>
  <si>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</si>
  <si>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</si>
  <si>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</si>
  <si>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</si>
  <si>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</si>
  <si>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</si>
  <si>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</si>
  <si>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</si>
  <si>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</si>
  <si>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</si>
  <si>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</si>
  <si>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</si>
  <si>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</si>
  <si>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</si>
  <si>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</si>
  <si>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</si>
  <si>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</si>
  <si>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</si>
  <si>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</si>
  <si>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</si>
  <si>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</si>
  <si>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</si>
  <si>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</si>
  <si>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</si>
  <si>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</si>
  <si>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</si>
  <si>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</si>
  <si>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</si>
  <si>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</si>
  <si>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</si>
  <si>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</si>
  <si>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</si>
  <si>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</si>
  <si>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</si>
  <si>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</si>
  <si>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</si>
  <si>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</si>
  <si>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</si>
  <si>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</si>
  <si>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</si>
  <si>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</si>
  <si>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</si>
  <si>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</si>
  <si>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</si>
  <si>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</si>
  <si>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</si>
  <si>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</si>
  <si>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</si>
  <si>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</si>
  <si>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</si>
  <si>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</si>
  <si>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</si>
  <si>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</si>
  <si>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</si>
  <si>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</si>
  <si>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</si>
  <si>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</si>
  <si>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</si>
  <si>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</si>
  <si>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</si>
  <si>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</si>
  <si>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</si>
  <si>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</si>
  <si>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</si>
  <si>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</si>
  <si>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</si>
  <si>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</si>
  <si>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</si>
  <si>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</si>
  <si>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</si>
  <si>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</si>
  <si>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</si>
  <si>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</si>
  <si>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</si>
  <si>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</si>
  <si>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</si>
  <si>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</si>
  <si>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</si>
  <si>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</si>
  <si>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</si>
  <si>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</si>
  <si>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</si>
  <si>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</si>
  <si>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</si>
  <si>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</si>
  <si>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</si>
  <si>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</si>
  <si>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</si>
  <si>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</si>
  <si>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</si>
  <si>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</si>
  <si>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</si>
  <si>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</si>
  <si>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</si>
  <si>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</si>
  <si>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</si>
  <si>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</si>
  <si>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</si>
  <si>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</si>
  <si>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</si>
  <si>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</si>
  <si>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</si>
  <si>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</si>
  <si>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</si>
  <si>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</si>
  <si>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</si>
  <si>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</si>
  <si>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</si>
  <si>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</si>
  <si>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</si>
  <si>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</si>
  <si>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</si>
  <si>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</si>
  <si>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</si>
  <si>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</si>
  <si>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</si>
  <si>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</si>
  <si>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</si>
  <si>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</si>
  <si>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</si>
  <si>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</si>
  <si>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</si>
  <si>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</si>
  <si>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</si>
  <si>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</si>
  <si>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</si>
  <si>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</si>
  <si>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</si>
  <si>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</si>
  <si>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</si>
  <si>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</si>
  <si>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</si>
  <si>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</si>
  <si>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</si>
  <si>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</si>
  <si>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</si>
  <si>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</si>
  <si>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</si>
  <si>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</si>
  <si>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</si>
  <si>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</si>
  <si>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</si>
  <si>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</si>
  <si>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</si>
  <si>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</si>
  <si>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</si>
  <si>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</si>
  <si>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</si>
  <si>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</si>
  <si>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</si>
  <si>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</si>
  <si>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</si>
  <si>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</si>
  <si>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</si>
  <si>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</si>
  <si>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</si>
  <si>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</si>
  <si>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</si>
  <si>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</si>
  <si>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</si>
  <si>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</si>
  <si>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</si>
  <si>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</si>
  <si>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</si>
  <si>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</si>
  <si>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</si>
  <si>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</si>
  <si>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</si>
  <si>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</si>
  <si>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</si>
  <si>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</si>
  <si>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</si>
  <si>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</si>
  <si>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</si>
  <si>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</si>
  <si>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</si>
  <si>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</si>
  <si>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</si>
  <si>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</si>
  <si>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</si>
  <si>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</si>
  <si>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</si>
  <si>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</si>
  <si>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</si>
  <si>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</si>
  <si>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</si>
  <si>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</si>
  <si>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</si>
  <si>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</si>
  <si>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</si>
  <si>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</si>
  <si>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</si>
  <si>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</si>
  <si>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</si>
  <si>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</si>
  <si>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</si>
  <si>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</si>
  <si>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</si>
  <si>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</si>
  <si>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</si>
  <si>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</si>
  <si>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</si>
  <si>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</si>
  <si>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</si>
  <si>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</si>
  <si>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</si>
  <si>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</si>
  <si>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</si>
  <si>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</si>
  <si>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</si>
  <si>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</si>
  <si>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</si>
  <si>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</si>
  <si>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</si>
  <si>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</si>
  <si>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</si>
  <si>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</si>
  <si>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</si>
  <si>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</si>
  <si>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</si>
  <si>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</si>
  <si>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</si>
  <si>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</si>
  <si>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</si>
  <si>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</si>
  <si>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</si>
  <si>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</si>
  <si>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</si>
  <si>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</si>
  <si>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</si>
  <si>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</si>
  <si>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</si>
  <si>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</si>
  <si>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</si>
  <si>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</si>
  <si>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</si>
  <si>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</si>
  <si>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</si>
  <si>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</si>
  <si>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</si>
  <si>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</si>
  <si>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</si>
  <si>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</si>
  <si>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</si>
  <si>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</si>
  <si>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</si>
  <si>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</si>
  <si>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</si>
  <si>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</si>
  <si>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</si>
  <si>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</si>
  <si>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</si>
  <si>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</si>
  <si>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</si>
  <si>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</si>
  <si>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</si>
  <si>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</si>
  <si>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</si>
  <si>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</si>
  <si>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</si>
  <si>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</si>
  <si>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</si>
  <si>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</si>
  <si>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</si>
  <si>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</si>
  <si>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</si>
  <si>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</si>
  <si>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</si>
  <si>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</si>
  <si>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</si>
  <si>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</si>
  <si>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</si>
  <si>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</si>
  <si>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</si>
  <si>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</si>
  <si>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</si>
  <si>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</si>
  <si>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</si>
  <si>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</si>
  <si>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</si>
  <si>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</si>
  <si>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</si>
  <si>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</si>
  <si>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</si>
  <si>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</si>
  <si>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</si>
  <si>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</si>
  <si>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</si>
  <si>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</si>
  <si>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</si>
  <si>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</si>
  <si>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</si>
  <si>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</si>
  <si>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</si>
  <si>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</si>
  <si>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</si>
  <si>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</si>
  <si>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</si>
  <si>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</si>
  <si>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</si>
  <si>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</si>
  <si>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</si>
  <si>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</si>
  <si>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</si>
  <si>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</si>
  <si>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</si>
  <si>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</si>
  <si>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</si>
  <si>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</si>
  <si>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</si>
  <si>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</si>
  <si>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</si>
  <si>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</si>
  <si>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</si>
  <si>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</si>
  <si>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</si>
  <si>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</si>
  <si>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</si>
  <si>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</si>
  <si>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</si>
  <si>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</si>
  <si>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</si>
  <si>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</si>
  <si>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</si>
  <si>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</si>
  <si>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</si>
  <si>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</si>
  <si>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</si>
  <si>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</si>
  <si>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</si>
  <si>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</si>
  <si>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</si>
  <si>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</si>
  <si>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</si>
  <si>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</si>
  <si>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</si>
  <si>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</si>
  <si>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</si>
  <si>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</si>
  <si>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</si>
  <si>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</si>
  <si>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</si>
  <si>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</si>
  <si>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</si>
  <si>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</si>
  <si>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</si>
  <si>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</si>
  <si>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</si>
  <si>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</si>
  <si>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</si>
  <si>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</si>
  <si>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</si>
  <si>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</si>
  <si>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</si>
  <si>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</si>
  <si>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</si>
  <si>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</si>
  <si>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</si>
  <si>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</si>
  <si>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</si>
  <si>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</si>
  <si>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</si>
  <si>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</si>
  <si>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</si>
  <si>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</si>
  <si>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</si>
  <si>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</si>
  <si>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</si>
  <si>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</si>
  <si>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</si>
  <si>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</si>
  <si>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</si>
  <si>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</si>
  <si>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</si>
  <si>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</si>
  <si>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</si>
  <si>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</si>
  <si>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</si>
  <si>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</si>
  <si>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</si>
  <si>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</si>
  <si>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</si>
  <si>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</si>
  <si>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</si>
  <si>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</si>
  <si>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</si>
  <si>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</si>
  <si>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</si>
  <si>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</si>
  <si>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</si>
  <si>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</si>
  <si>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</si>
  <si>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</si>
  <si>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</si>
  <si>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</si>
  <si>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</si>
  <si>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</si>
  <si>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</si>
  <si>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</si>
  <si>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</si>
  <si>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</si>
  <si>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</si>
  <si>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</si>
  <si>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</si>
  <si>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</si>
  <si>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</si>
  <si>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</si>
  <si>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</si>
  <si>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</si>
  <si>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</si>
  <si>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</si>
  <si>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</si>
  <si>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</si>
  <si>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</si>
  <si>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</si>
  <si>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</si>
  <si>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</si>
  <si>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</si>
  <si>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</si>
  <si>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</si>
  <si>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</si>
  <si>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</si>
  <si>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</si>
  <si>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</si>
  <si>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</si>
  <si>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</si>
  <si>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</si>
  <si>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</si>
  <si>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</si>
  <si>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</si>
  <si>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</si>
  <si>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</si>
  <si>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</si>
  <si>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</si>
  <si>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</si>
  <si>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</si>
  <si>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</si>
  <si>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</si>
  <si>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</si>
  <si>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</si>
  <si>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</si>
  <si>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</si>
  <si>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</si>
  <si>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</si>
  <si>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</si>
  <si>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</si>
  <si>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</si>
  <si>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</si>
  <si>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</si>
  <si>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</si>
  <si>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</si>
  <si>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</si>
  <si>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</si>
  <si>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</si>
  <si>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</si>
  <si>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</si>
  <si>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</si>
  <si>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</si>
  <si>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</si>
  <si>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</si>
  <si>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</si>
  <si>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</si>
  <si>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</si>
  <si>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</si>
  <si>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</si>
  <si>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</si>
  <si>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</si>
  <si>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</si>
  <si>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</si>
  <si>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</si>
  <si>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</si>
  <si>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</si>
  <si>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</si>
  <si>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</si>
  <si>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</si>
  <si>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</si>
  <si>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</si>
  <si>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</si>
  <si>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</si>
  <si>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</si>
  <si>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</si>
  <si>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</si>
  <si>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</si>
  <si>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</si>
  <si>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</si>
  <si>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</si>
  <si>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</si>
  <si>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</si>
  <si>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</si>
  <si>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</si>
  <si>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</si>
  <si>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</si>
  <si>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</si>
  <si>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</si>
  <si>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</si>
  <si>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</si>
  <si>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</si>
  <si>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</si>
  <si>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</si>
  <si>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</si>
  <si>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</si>
  <si>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</si>
  <si>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</si>
  <si>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</si>
  <si>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</si>
  <si>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</si>
  <si>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</si>
  <si>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</si>
  <si>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</si>
  <si>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</si>
  <si>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</si>
  <si>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</si>
  <si>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</si>
  <si>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</si>
  <si>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</si>
  <si>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</si>
  <si>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</si>
  <si>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</si>
  <si>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</si>
  <si>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</si>
  <si>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</si>
  <si>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</si>
  <si>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</si>
  <si>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</si>
  <si>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</si>
  <si>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</si>
  <si>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</si>
  <si>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</si>
  <si>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</si>
  <si>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</si>
  <si>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</si>
  <si>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</si>
  <si>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</si>
  <si>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</si>
  <si>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</si>
  <si>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</si>
  <si>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</si>
  <si>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</si>
  <si>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</si>
  <si>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</si>
  <si>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</si>
  <si>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</si>
  <si>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</si>
  <si>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</si>
  <si>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</si>
  <si>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</si>
  <si>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</si>
  <si>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</si>
  <si>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</si>
  <si>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</si>
  <si>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</si>
  <si>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</si>
  <si>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</si>
  <si>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</si>
  <si>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</si>
  <si>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</si>
  <si>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</si>
  <si>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</si>
  <si>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</si>
  <si>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</si>
  <si>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</si>
  <si>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</si>
  <si>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</si>
  <si>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</si>
  <si>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</si>
  <si>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</si>
  <si>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</si>
  <si>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</si>
  <si>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</si>
  <si>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</si>
  <si>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</si>
  <si>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</si>
  <si>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</si>
  <si>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</si>
  <si>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</si>
  <si>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</si>
  <si>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</si>
  <si>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</si>
  <si>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</si>
  <si>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</si>
  <si>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</si>
  <si>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</si>
  <si>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</si>
  <si>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</si>
  <si>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</si>
  <si>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</si>
  <si>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</si>
  <si>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</si>
  <si>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</si>
  <si>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</si>
  <si>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</si>
  <si>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</si>
  <si>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</si>
  <si>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</si>
  <si>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</si>
  <si>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</si>
  <si>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</si>
  <si>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</si>
  <si>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</si>
  <si>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</si>
  <si>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</si>
  <si>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</si>
  <si>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</si>
  <si>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</si>
  <si>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</si>
  <si>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</si>
  <si>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</si>
  <si>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</si>
  <si>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</si>
  <si>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</si>
  <si>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</si>
  <si>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</si>
  <si>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</si>
  <si>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</si>
  <si>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</si>
  <si>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</si>
  <si>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</si>
  <si>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</si>
  <si>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</si>
  <si>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</si>
  <si>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</si>
  <si>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</si>
  <si>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</si>
  <si>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</si>
  <si>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</si>
  <si>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</si>
  <si>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</si>
  <si>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</si>
  <si>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</si>
  <si>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</si>
  <si>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</si>
  <si>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</si>
  <si>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</si>
  <si>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</si>
  <si>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</si>
  <si>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</si>
  <si>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</si>
  <si>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</si>
  <si>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</si>
  <si>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</si>
  <si>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</si>
  <si>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</si>
  <si>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</si>
  <si>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</si>
  <si>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</si>
  <si>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</si>
  <si>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</si>
  <si>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</si>
  <si>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</si>
  <si>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</si>
  <si>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</si>
  <si>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</si>
  <si>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</si>
  <si>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</si>
  <si>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</si>
  <si>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</si>
  <si>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</si>
  <si>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</si>
  <si>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</si>
  <si>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</si>
  <si>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</si>
  <si>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</si>
  <si>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</si>
  <si>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</si>
  <si>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</si>
  <si>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</si>
  <si>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</si>
  <si>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</si>
  <si>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</si>
  <si>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</si>
  <si>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</si>
  <si>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</si>
  <si>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</si>
  <si>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</si>
  <si>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</si>
  <si>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</si>
  <si>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</si>
  <si>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</si>
  <si>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</si>
  <si>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</si>
  <si>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</si>
  <si>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</si>
  <si>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</si>
  <si>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</si>
  <si>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</si>
  <si>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</si>
  <si>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</si>
  <si>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</si>
  <si>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</si>
  <si>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</si>
  <si>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</si>
  <si>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</si>
  <si>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</si>
  <si>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</si>
  <si>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</si>
  <si>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</si>
  <si>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</si>
  <si>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</si>
  <si>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</si>
  <si>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</si>
  <si>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</si>
  <si>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</si>
  <si>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</si>
  <si>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</si>
  <si>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</si>
  <si>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</si>
  <si>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</si>
  <si>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</si>
  <si>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</si>
  <si>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</si>
  <si>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</si>
  <si>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</si>
  <si>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</si>
  <si>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</si>
  <si>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</si>
  <si>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</si>
  <si>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</si>
  <si>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</si>
  <si>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</si>
  <si>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</si>
  <si>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</si>
  <si>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</si>
  <si>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</si>
  <si>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</si>
  <si>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</si>
  <si>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</si>
  <si>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</si>
  <si>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</si>
  <si>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</si>
  <si>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</si>
  <si>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</si>
  <si>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</si>
  <si>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</si>
  <si>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</si>
  <si>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</si>
  <si>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</si>
  <si>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</si>
  <si>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</si>
  <si>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</si>
  <si>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</si>
  <si>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</si>
  <si>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</si>
  <si>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</si>
  <si>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</si>
  <si>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</si>
  <si>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</si>
  <si>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</si>
  <si>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</si>
  <si>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</si>
  <si>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</si>
  <si>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</si>
  <si>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</si>
  <si>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</si>
  <si>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</si>
  <si>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</si>
  <si>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</si>
  <si>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</si>
  <si>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</si>
  <si>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</si>
  <si>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</si>
  <si>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</si>
  <si>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</si>
  <si>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</si>
  <si>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</si>
  <si>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</si>
  <si>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</si>
  <si>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</si>
  <si>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</si>
  <si>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</si>
  <si>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</si>
  <si>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</si>
  <si>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</si>
  <si>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</si>
  <si>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</si>
  <si>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</si>
  <si>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</si>
  <si>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</si>
  <si>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</si>
  <si>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</si>
  <si>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</si>
  <si>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</si>
  <si>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</si>
  <si>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</si>
  <si>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</si>
  <si>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</si>
  <si>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</si>
  <si>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</si>
  <si>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</si>
  <si>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</si>
  <si>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</si>
  <si>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</si>
  <si>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</si>
  <si>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</si>
  <si>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</si>
  <si>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</si>
  <si>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</si>
  <si>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</si>
  <si>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</si>
  <si>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</si>
  <si>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</si>
  <si>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</si>
  <si>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</si>
  <si>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</si>
  <si>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</si>
  <si>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</si>
  <si>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</si>
  <si>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</si>
  <si>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</si>
  <si>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</si>
  <si>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</si>
  <si>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</si>
  <si>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</si>
  <si>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</si>
  <si>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</si>
  <si>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</si>
  <si>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</si>
  <si>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</si>
  <si>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</si>
  <si>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</si>
  <si>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</si>
  <si>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</si>
  <si>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</si>
  <si>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</si>
  <si>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</si>
  <si>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</si>
  <si>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</si>
  <si>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</si>
  <si>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</si>
  <si>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</si>
  <si>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</si>
  <si>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</si>
  <si>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</si>
  <si>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</si>
  <si>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</si>
  <si>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</si>
  <si>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</si>
  <si>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</si>
  <si>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</si>
  <si>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</si>
  <si>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</si>
  <si>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</si>
  <si>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</si>
  <si>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</si>
  <si>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</si>
  <si>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</si>
  <si>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</si>
  <si>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</si>
  <si>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</si>
  <si>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</si>
  <si>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</si>
  <si>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</si>
  <si>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</si>
  <si>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</si>
  <si>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</si>
  <si>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</si>
  <si>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</si>
  <si>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</si>
  <si>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</si>
  <si>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</si>
  <si>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</si>
  <si>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</si>
  <si>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</si>
  <si>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</si>
  <si>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</si>
  <si>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</si>
  <si>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</si>
  <si>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</si>
  <si>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</si>
  <si>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</si>
  <si>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</si>
  <si>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</si>
  <si>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</si>
  <si>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</si>
  <si>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</si>
  <si>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</si>
  <si>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</si>
  <si>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</si>
  <si>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</si>
  <si>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</si>
  <si>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</si>
  <si>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</si>
  <si>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</si>
  <si>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</si>
  <si>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</si>
  <si>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</si>
  <si>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</si>
  <si>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</si>
  <si>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</si>
  <si>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</si>
  <si>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</si>
  <si>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</si>
  <si>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</si>
  <si>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</si>
  <si>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</si>
  <si>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</si>
  <si>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</si>
  <si>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</si>
  <si>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</si>
  <si>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</si>
  <si>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</si>
  <si>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</si>
  <si>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</si>
  <si>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</si>
  <si>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</si>
  <si>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</si>
  <si>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</si>
  <si>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</si>
  <si>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</si>
  <si>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</si>
  <si>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</si>
  <si>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</si>
  <si>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</si>
  <si>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</si>
  <si>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</si>
  <si>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</si>
  <si>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</si>
  <si>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</si>
  <si>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</si>
  <si>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</si>
  <si>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</si>
  <si>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</si>
  <si>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</si>
  <si>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</si>
  <si>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</si>
  <si>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</si>
  <si>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</si>
  <si>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</si>
  <si>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</si>
  <si>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</si>
  <si>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</si>
  <si>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</si>
  <si>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</si>
  <si>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</si>
  <si>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</si>
  <si>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</si>
  <si>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</si>
  <si>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</si>
  <si>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</si>
  <si>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</si>
  <si>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</si>
  <si>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</si>
  <si>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</si>
  <si>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</si>
  <si>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</si>
  <si>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</si>
  <si>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</si>
  <si>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</si>
  <si>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</si>
  <si>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</si>
  <si>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</si>
  <si>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</si>
  <si>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</si>
  <si>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</si>
  <si>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</si>
  <si>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</si>
  <si>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</si>
  <si>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</si>
  <si>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</si>
  <si>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</si>
  <si>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</si>
  <si>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</si>
  <si>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</si>
  <si>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</si>
  <si>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</si>
  <si>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</si>
  <si>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</si>
  <si>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</si>
  <si>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</si>
  <si>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</si>
  <si>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</si>
  <si>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</si>
  <si>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</si>
  <si>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</si>
  <si>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</si>
  <si>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</si>
  <si>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</si>
  <si>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</si>
  <si>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</si>
  <si>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</si>
  <si>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</si>
  <si>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</si>
  <si>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</si>
  <si>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</si>
  <si>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</si>
  <si>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</si>
  <si>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</si>
  <si>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</si>
  <si>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</si>
  <si>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</si>
  <si>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</si>
  <si>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</si>
  <si>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</si>
  <si>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</si>
  <si>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</si>
  <si>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</si>
  <si>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</si>
  <si>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</si>
  <si>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</si>
  <si>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</si>
  <si>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</si>
  <si>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</si>
  <si>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</si>
  <si>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</si>
  <si>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</si>
  <si>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</si>
  <si>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</si>
  <si>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</si>
  <si>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</si>
  <si>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</si>
  <si>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</si>
  <si>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</si>
  <si>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</si>
  <si>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</si>
  <si>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</si>
  <si>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</si>
  <si>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</si>
  <si>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</si>
  <si>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</si>
  <si>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</si>
  <si>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</si>
  <si>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</si>
  <si>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</si>
  <si>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</si>
  <si>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</si>
  <si>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</si>
  <si>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</si>
  <si>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</si>
  <si>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</si>
  <si>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</si>
  <si>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</si>
  <si>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</si>
  <si>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</si>
  <si>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</si>
  <si>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</si>
  <si>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</si>
  <si>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</si>
  <si>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</si>
  <si>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</si>
  <si>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</si>
  <si>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</si>
  <si>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</si>
  <si>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</si>
  <si>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</si>
  <si>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</si>
  <si>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</si>
  <si>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</si>
  <si>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</si>
  <si>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</si>
  <si>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</si>
  <si>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</si>
  <si>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</si>
  <si>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</si>
  <si>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</si>
  <si>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</si>
  <si>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</si>
  <si>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</si>
  <si>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</si>
  <si>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</si>
  <si>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</si>
  <si>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</si>
  <si>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</si>
  <si>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</si>
  <si>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</si>
  <si>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</si>
  <si>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</si>
  <si>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</si>
  <si>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</si>
  <si>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</si>
  <si>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</si>
  <si>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</si>
  <si>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</si>
  <si>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</si>
  <si>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</si>
  <si>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</si>
  <si>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</si>
  <si>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</si>
  <si>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</si>
  <si>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</si>
  <si>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</si>
  <si>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</si>
  <si>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</si>
  <si>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</si>
  <si>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</si>
  <si>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</si>
  <si>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</si>
  <si>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</si>
  <si>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</si>
  <si>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</si>
  <si>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</si>
  <si>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</si>
  <si>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</si>
  <si>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</si>
  <si>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</si>
  <si>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</si>
  <si>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</si>
  <si>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</si>
  <si>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</si>
  <si>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</si>
  <si>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</si>
  <si>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</si>
  <si>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</si>
  <si>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</si>
  <si>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</si>
  <si>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</si>
  <si>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</si>
  <si>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</si>
  <si>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</si>
  <si>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</si>
  <si>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</si>
  <si>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</si>
  <si>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</si>
  <si>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</si>
  <si>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</si>
  <si>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</si>
  <si>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</si>
  <si>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</si>
  <si>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</si>
  <si>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</si>
  <si>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</si>
  <si>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</si>
  <si>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</si>
  <si>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</si>
  <si>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</si>
  <si>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</si>
  <si>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</si>
  <si>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</si>
  <si>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</si>
  <si>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</si>
  <si>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</si>
  <si>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</si>
  <si>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</si>
  <si>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</si>
  <si>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</si>
  <si>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</si>
  <si>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</si>
  <si>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</si>
  <si>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</si>
  <si>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</si>
  <si>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</si>
  <si>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</si>
  <si>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</si>
  <si>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</si>
  <si>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</si>
  <si>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</si>
  <si>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</si>
  <si>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</si>
  <si>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</si>
  <si>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</si>
  <si>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</si>
  <si>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</si>
  <si>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</si>
  <si>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</si>
  <si>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</si>
  <si>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</si>
  <si>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</si>
  <si>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</si>
  <si>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</si>
  <si>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</si>
  <si>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</si>
  <si>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</si>
  <si>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</si>
  <si>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</si>
  <si>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</si>
  <si>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</si>
  <si>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</si>
  <si>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</si>
  <si>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</si>
  <si>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</si>
  <si>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</si>
  <si>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</si>
  <si>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</si>
  <si>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</si>
  <si>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</si>
  <si>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</si>
  <si>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</si>
  <si>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</si>
  <si>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</si>
  <si>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</si>
  <si>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</si>
  <si>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</si>
  <si>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</si>
  <si>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</si>
  <si>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</si>
  <si>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</si>
  <si>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</si>
  <si>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</si>
  <si>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</si>
  <si>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</si>
  <si>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</si>
  <si>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</si>
  <si>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</si>
  <si>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</si>
  <si>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</si>
  <si>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</si>
  <si>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</si>
  <si>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</si>
  <si>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</si>
  <si>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</si>
  <si>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</si>
  <si>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</si>
  <si>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</si>
  <si>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</si>
  <si>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</si>
  <si>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</si>
  <si>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</si>
  <si>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</si>
  <si>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</si>
  <si>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</si>
  <si>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</si>
  <si>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</si>
  <si>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</si>
  <si>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</si>
  <si>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</si>
  <si>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</si>
  <si>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</si>
  <si>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</si>
  <si>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</si>
  <si>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</si>
  <si>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</si>
  <si>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</si>
  <si>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</si>
  <si>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</si>
  <si>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</si>
  <si>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</si>
  <si>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</si>
  <si>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</si>
  <si>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</si>
  <si>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</si>
  <si>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</si>
  <si>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</si>
  <si>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</si>
  <si>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</si>
  <si>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</si>
  <si>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</si>
  <si>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</si>
  <si>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</si>
  <si>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</si>
  <si>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</si>
  <si>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</si>
  <si>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</si>
  <si>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</si>
  <si>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</si>
  <si>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</si>
  <si>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</si>
  <si>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</si>
  <si>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</si>
  <si>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</si>
  <si>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</si>
  <si>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</si>
  <si>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</si>
  <si>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</si>
  <si>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</si>
  <si>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</si>
  <si>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</si>
  <si>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</si>
  <si>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</si>
  <si>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</si>
  <si>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</si>
  <si>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</si>
  <si>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</si>
  <si>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</si>
  <si>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</si>
  <si>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</si>
  <si>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</si>
  <si>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</si>
  <si>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</si>
  <si>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</si>
  <si>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</si>
  <si>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</si>
  <si>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</si>
  <si>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</si>
  <si>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</si>
  <si>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</si>
  <si>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</si>
  <si>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</si>
  <si>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</si>
  <si>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</si>
  <si>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</si>
  <si>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</si>
  <si>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</si>
  <si>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</si>
  <si>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</si>
  <si>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</si>
  <si>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</si>
  <si>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</si>
  <si>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</si>
  <si>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</si>
  <si>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</si>
  <si>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</si>
  <si>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</si>
  <si>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</si>
  <si>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</si>
  <si>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</si>
  <si>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</si>
  <si>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</si>
  <si>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</si>
  <si>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</si>
  <si>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</si>
  <si>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</si>
  <si>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</si>
  <si>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</si>
  <si>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</si>
  <si>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</si>
  <si>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</si>
  <si>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</si>
  <si>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</si>
  <si>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</si>
  <si>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</si>
  <si>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</si>
  <si>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</si>
  <si>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</si>
  <si>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</si>
  <si>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</si>
  <si>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</si>
  <si>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</si>
  <si>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</si>
  <si>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</si>
  <si>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</si>
  <si>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</si>
  <si>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</si>
  <si>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</si>
  <si>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</si>
  <si>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</si>
  <si>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</si>
  <si>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</si>
  <si>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</si>
  <si>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</si>
  <si>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</si>
  <si>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</si>
  <si>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</si>
  <si>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</si>
  <si>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</si>
  <si>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</si>
  <si>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</si>
  <si>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</si>
  <si>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</si>
  <si>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</si>
  <si>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</si>
  <si>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</si>
  <si>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</si>
  <si>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</si>
  <si>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</si>
  <si>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</si>
  <si>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</si>
  <si>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</si>
  <si>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</si>
  <si>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</si>
  <si>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</si>
  <si>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</si>
  <si>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</si>
  <si>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</si>
  <si>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</si>
  <si>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</si>
  <si>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</si>
  <si>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</si>
  <si>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</si>
  <si>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</si>
  <si>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</si>
  <si>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</si>
  <si>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</si>
  <si>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</si>
  <si>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</si>
  <si>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</si>
  <si>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</si>
  <si>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</si>
  <si>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</si>
  <si>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</si>
  <si>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</si>
  <si>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</si>
  <si>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</si>
  <si>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</si>
  <si>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</si>
  <si>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</si>
  <si>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</si>
  <si>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</si>
  <si>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</si>
  <si>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</si>
  <si>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</si>
  <si>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</si>
  <si>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</si>
  <si>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</si>
  <si>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</si>
  <si>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</si>
  <si>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</si>
  <si>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</si>
  <si>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</si>
  <si>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</si>
  <si>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</si>
  <si>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</si>
  <si>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</si>
  <si>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</si>
  <si>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</si>
  <si>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</si>
  <si>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</si>
  <si>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</si>
  <si>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</si>
  <si>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</si>
  <si>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</si>
  <si>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</si>
  <si>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</si>
  <si>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</si>
  <si>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</si>
  <si>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</si>
  <si>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</si>
  <si>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</si>
  <si>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</si>
  <si>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</si>
  <si>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</si>
  <si>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</si>
  <si>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</si>
  <si>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</si>
  <si>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</si>
  <si>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</si>
  <si>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</si>
  <si>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</si>
  <si>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</si>
  <si>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</si>
  <si>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</si>
  <si>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</si>
  <si>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</si>
  <si>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</si>
  <si>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</si>
  <si>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</si>
  <si>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</si>
  <si>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</si>
  <si>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</si>
  <si>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</si>
  <si>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</si>
  <si>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</si>
  <si>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</si>
  <si>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</si>
  <si>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</si>
  <si>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</si>
  <si>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</si>
  <si>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</si>
  <si>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</si>
  <si>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</si>
  <si>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</si>
  <si>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</si>
  <si>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</si>
  <si>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</si>
  <si>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</si>
  <si>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</si>
  <si>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</si>
  <si>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</si>
  <si>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</si>
  <si>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</si>
  <si>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</si>
  <si>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</si>
  <si>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</si>
  <si>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</si>
  <si>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</si>
  <si>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</si>
  <si>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</si>
  <si>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</si>
  <si>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</si>
  <si>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</si>
  <si>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</si>
  <si>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</si>
  <si>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</si>
  <si>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</si>
  <si>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</si>
  <si>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</si>
  <si>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</si>
  <si>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</si>
  <si>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</si>
  <si>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</si>
  <si>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</si>
  <si>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</si>
  <si>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</si>
  <si>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</si>
  <si>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</si>
  <si>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</si>
  <si>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</si>
  <si>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</si>
  <si>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</si>
  <si>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</si>
  <si>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</si>
  <si>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</si>
  <si>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</si>
  <si>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</si>
  <si>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</si>
  <si>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</si>
  <si>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</si>
  <si>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</si>
  <si>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</si>
  <si>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</si>
  <si>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</si>
  <si>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</si>
  <si>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</si>
  <si>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</si>
  <si>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</si>
  <si>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</si>
  <si>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</si>
  <si>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</si>
  <si>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</si>
  <si>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</si>
  <si>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</si>
  <si>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</si>
  <si>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</si>
  <si>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</si>
  <si>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</si>
  <si>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</si>
  <si>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</si>
  <si>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</si>
  <si>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</si>
  <si>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</si>
  <si>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</si>
  <si>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</si>
  <si>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</si>
  <si>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</si>
  <si>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</si>
  <si>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</si>
  <si>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</si>
  <si>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</si>
  <si>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</si>
  <si>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</si>
  <si>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</si>
  <si>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</si>
  <si>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</si>
  <si>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</si>
  <si>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</si>
  <si>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</si>
  <si>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</si>
  <si>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</si>
  <si>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</si>
  <si>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</si>
  <si>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</si>
  <si>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</si>
  <si>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</si>
  <si>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</si>
  <si>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</si>
  <si>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</si>
  <si>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</si>
  <si>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</si>
  <si>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</si>
  <si>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</si>
  <si>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</si>
  <si>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</si>
  <si>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</si>
  <si>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</si>
  <si>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</si>
  <si>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</si>
  <si>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</si>
  <si>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</si>
  <si>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</si>
  <si>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</si>
  <si>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</si>
  <si>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</si>
  <si>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</si>
  <si>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</si>
  <si>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</si>
  <si>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</si>
  <si>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</si>
  <si>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</si>
  <si>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</si>
  <si>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</si>
  <si>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</si>
  <si>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</si>
  <si>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</si>
  <si>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</si>
  <si>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</si>
  <si>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</si>
  <si>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</si>
  <si>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</si>
  <si>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</si>
  <si>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</si>
  <si>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</si>
  <si>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</si>
  <si>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</si>
  <si>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</si>
  <si>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</si>
  <si>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</si>
  <si>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</si>
  <si>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</si>
  <si>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</si>
  <si>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</si>
  <si>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</si>
  <si>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</si>
  <si>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</si>
  <si>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</si>
  <si>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</si>
  <si>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</si>
  <si>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</si>
  <si>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</si>
  <si>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</si>
  <si>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</si>
  <si>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</si>
  <si>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</si>
  <si>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</si>
  <si>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</si>
  <si>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</si>
  <si>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</si>
  <si>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</si>
  <si>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</si>
  <si>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</si>
  <si>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</si>
  <si>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</si>
  <si>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</si>
  <si>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</si>
  <si>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</si>
  <si>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</si>
  <si>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</si>
  <si>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</si>
  <si>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</si>
  <si>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</si>
  <si>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</si>
  <si>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</si>
  <si>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</si>
  <si>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</si>
  <si>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</si>
  <si>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</si>
  <si>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</si>
  <si>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</si>
  <si>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</si>
  <si>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</si>
  <si>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</si>
  <si>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</si>
  <si>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</si>
  <si>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</si>
  <si>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</si>
  <si>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</si>
  <si>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</si>
  <si>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</si>
  <si>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</si>
  <si>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</si>
  <si>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</si>
  <si>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</si>
  <si>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</si>
  <si>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</si>
  <si>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</si>
  <si>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</si>
  <si>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</si>
  <si>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</si>
  <si>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</si>
  <si>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</si>
  <si>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</si>
  <si>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</si>
  <si>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</si>
  <si>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</si>
  <si>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</si>
  <si>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</si>
  <si>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</si>
  <si>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</si>
  <si>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</si>
  <si>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</si>
  <si>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</si>
  <si>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</si>
  <si>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</si>
  <si>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</si>
  <si>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</si>
  <si>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</si>
  <si>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</si>
  <si>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</si>
  <si>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</si>
  <si>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</si>
  <si>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</si>
  <si>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</si>
  <si>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</si>
  <si>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</si>
  <si>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</si>
  <si>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</si>
  <si>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</si>
  <si>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</si>
  <si>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</si>
  <si>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</si>
  <si>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</si>
  <si>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</si>
  <si>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</si>
  <si>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</si>
  <si>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</si>
  <si>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</si>
  <si>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</si>
  <si>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</si>
  <si>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</si>
  <si>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</si>
  <si>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</si>
  <si>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</si>
  <si>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</si>
  <si>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</si>
  <si>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</si>
  <si>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</si>
  <si>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</si>
  <si>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</si>
  <si>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</si>
  <si>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</si>
  <si>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</si>
  <si>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</si>
  <si>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</si>
  <si>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</si>
  <si>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</si>
  <si>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</si>
  <si>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</si>
  <si>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</si>
  <si>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</si>
  <si>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</si>
  <si>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</si>
  <si>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</si>
  <si>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</si>
  <si>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</si>
  <si>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</si>
  <si>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</si>
  <si>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</si>
  <si>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</si>
  <si>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</si>
  <si>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</si>
  <si>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</si>
  <si>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</si>
  <si>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</si>
  <si>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</si>
  <si>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</si>
  <si>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</si>
  <si>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</si>
  <si>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</si>
  <si>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</si>
  <si>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</si>
  <si>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</si>
  <si>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</si>
  <si>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</si>
  <si>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</si>
  <si>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</si>
  <si>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</si>
  <si>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</si>
  <si>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</si>
  <si>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</si>
  <si>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</si>
  <si>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</si>
  <si>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</si>
  <si>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</si>
  <si>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</si>
  <si>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</si>
  <si>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</si>
  <si>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</si>
  <si>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</si>
  <si>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</si>
  <si>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</si>
  <si>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</si>
  <si>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</si>
  <si>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</si>
  <si>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</si>
  <si>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</si>
  <si>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</si>
  <si>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</si>
  <si>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</si>
  <si>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</si>
  <si>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</si>
  <si>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</si>
  <si>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</si>
  <si>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</si>
  <si>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</si>
  <si>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</si>
  <si>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</si>
  <si>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</si>
  <si>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</si>
  <si>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</si>
  <si>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</si>
  <si>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</si>
  <si>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</si>
  <si>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</si>
  <si>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</si>
  <si>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</si>
  <si>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</si>
  <si>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</si>
  <si>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</si>
  <si>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</si>
  <si>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</si>
  <si>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</si>
  <si>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</si>
  <si>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</si>
  <si>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</si>
  <si>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</si>
  <si>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</si>
  <si>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</si>
  <si>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</si>
  <si>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</si>
  <si>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</si>
  <si>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</si>
  <si>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</si>
  <si>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</si>
  <si>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</si>
  <si>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</si>
  <si>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</si>
  <si>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</si>
  <si>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</si>
  <si>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</si>
  <si>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</si>
  <si>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</si>
  <si>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</si>
  <si>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</si>
  <si>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</si>
  <si>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</si>
  <si>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</si>
  <si>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</si>
  <si>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</si>
  <si>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</si>
  <si>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</si>
  <si>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</si>
  <si>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</si>
  <si>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</si>
  <si>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</si>
  <si>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</si>
  <si>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</si>
  <si>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</si>
  <si>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</si>
  <si>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</si>
  <si>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</si>
  <si>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</si>
  <si>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</si>
  <si>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</si>
  <si>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</si>
  <si>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</si>
  <si>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</si>
  <si>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</si>
  <si>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</si>
  <si>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</si>
  <si>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</si>
  <si>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</si>
  <si>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</si>
  <si>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</si>
  <si>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</si>
  <si>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</si>
  <si>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</si>
  <si>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</si>
  <si>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</si>
  <si>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</si>
  <si>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</si>
  <si>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</si>
  <si>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</si>
  <si>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</si>
  <si>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</si>
  <si>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</si>
  <si>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</si>
  <si>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</si>
  <si>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</si>
  <si>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</si>
  <si>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</si>
  <si>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</si>
  <si>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</si>
  <si>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</si>
  <si>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</si>
  <si>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</si>
  <si>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</si>
  <si>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</si>
  <si>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</si>
  <si>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</si>
  <si>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</si>
  <si>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</si>
  <si>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</si>
  <si>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</si>
  <si>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</si>
  <si>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</si>
  <si>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</si>
  <si>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</si>
  <si>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</si>
  <si>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</si>
  <si>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</si>
  <si>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</si>
  <si>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</si>
  <si>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</si>
  <si>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</si>
  <si>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</si>
  <si>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</si>
  <si>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</si>
  <si>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</si>
  <si>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</si>
  <si>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</si>
  <si>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</si>
  <si>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</si>
  <si>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</si>
  <si>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</si>
  <si>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</si>
  <si>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</si>
  <si>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</si>
  <si>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</si>
  <si>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</si>
  <si>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</si>
  <si>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</si>
  <si>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</si>
  <si>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</si>
  <si>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</si>
  <si>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</si>
  <si>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</si>
  <si>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</si>
  <si>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</si>
  <si>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</si>
  <si>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</si>
  <si>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</si>
  <si>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</si>
  <si>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</si>
  <si>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</si>
  <si>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</si>
  <si>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</si>
  <si>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</si>
  <si>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</si>
  <si>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</si>
  <si>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</si>
  <si>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</si>
  <si>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</si>
  <si>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</si>
  <si>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</si>
  <si>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</si>
  <si>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</si>
  <si>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</si>
  <si>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</si>
  <si>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</si>
  <si>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</si>
  <si>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</si>
  <si>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</si>
  <si>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</si>
  <si>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</si>
  <si>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</si>
  <si>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</si>
  <si>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</si>
  <si>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</si>
  <si>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</si>
  <si>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</si>
  <si>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</si>
  <si>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</si>
  <si>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</si>
  <si>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</si>
  <si>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</si>
  <si>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</si>
  <si>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</si>
  <si>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</si>
  <si>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</si>
  <si>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</si>
  <si>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</si>
  <si>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</si>
  <si>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</si>
  <si>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</si>
  <si>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</si>
  <si>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</si>
  <si>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</si>
  <si>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</si>
  <si>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</si>
  <si>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</si>
  <si>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</si>
  <si>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</si>
  <si>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</si>
  <si>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</si>
  <si>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</si>
  <si>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</si>
  <si>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</si>
  <si>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</si>
  <si>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</si>
  <si>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</si>
  <si>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</si>
  <si>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</si>
  <si>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</si>
  <si>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</si>
  <si>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</si>
  <si>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</si>
  <si>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</si>
  <si>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</si>
  <si>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</si>
  <si>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</si>
  <si>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</si>
  <si>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</si>
  <si>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</si>
  <si>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</si>
  <si>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</si>
  <si>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</si>
  <si>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</si>
  <si>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</si>
  <si>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</si>
  <si>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</si>
  <si>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</si>
  <si>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</si>
  <si>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</si>
  <si>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</si>
  <si>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</si>
  <si>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</si>
  <si>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</si>
  <si>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</si>
  <si>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</si>
  <si>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</si>
  <si>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</si>
  <si>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</si>
  <si>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</si>
  <si>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</si>
  <si>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</si>
  <si>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</si>
  <si>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</si>
  <si>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</si>
  <si>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</si>
  <si>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</si>
  <si>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</si>
  <si>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</si>
  <si>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</si>
  <si>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</si>
  <si>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</si>
  <si>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</si>
  <si>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</si>
  <si>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</si>
  <si>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</si>
  <si>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</si>
  <si>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</si>
  <si>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</si>
  <si>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</si>
  <si>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</si>
  <si>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</si>
  <si>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</si>
  <si>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</si>
  <si>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</si>
  <si>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</si>
  <si>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</si>
  <si>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</si>
  <si>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</si>
  <si>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</si>
  <si>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</si>
  <si>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</si>
  <si>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</si>
  <si>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</si>
  <si>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</si>
  <si>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</si>
  <si>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</si>
  <si>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</si>
  <si>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</si>
  <si>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</si>
  <si>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</si>
  <si>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</si>
  <si>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</si>
  <si>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</si>
  <si>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</si>
  <si>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</si>
  <si>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</si>
  <si>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</si>
  <si>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</si>
  <si>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</si>
  <si>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</si>
  <si>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</si>
  <si>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</si>
  <si>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</si>
  <si>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</si>
  <si>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</si>
  <si>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</si>
  <si>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</si>
  <si>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</si>
  <si>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</si>
  <si>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</si>
  <si>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</si>
  <si>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</si>
  <si>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</si>
  <si>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</si>
  <si>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</si>
  <si>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</si>
  <si>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</si>
  <si>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</si>
  <si>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</si>
  <si>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</si>
  <si>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</si>
  <si>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</si>
  <si>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</si>
  <si>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</si>
  <si>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</si>
  <si>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</si>
  <si>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</si>
  <si>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</si>
  <si>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</si>
  <si>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</si>
  <si>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</si>
  <si>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</si>
  <si>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</si>
  <si>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</si>
  <si>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</si>
  <si>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</si>
  <si>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</si>
  <si>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</si>
  <si>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</si>
  <si>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</si>
  <si>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</si>
  <si>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</si>
  <si>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</si>
  <si>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</si>
  <si>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</si>
  <si>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</si>
  <si>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</si>
  <si>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</si>
  <si>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</si>
  <si>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</si>
  <si>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</si>
  <si>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</si>
  <si>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</si>
  <si>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</si>
  <si>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</si>
  <si>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</si>
  <si>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</si>
  <si>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</si>
  <si>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</si>
  <si>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</si>
  <si>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</si>
  <si>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</si>
  <si>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</si>
  <si>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</si>
  <si>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</si>
  <si>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</si>
  <si>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</si>
  <si>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</si>
  <si>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</si>
  <si>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</si>
  <si>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</si>
  <si>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</si>
  <si>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</si>
  <si>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</si>
  <si>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</si>
  <si>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</si>
  <si>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</si>
  <si>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</si>
  <si>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</si>
  <si>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</si>
  <si>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</si>
  <si>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</si>
  <si>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</si>
  <si>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</si>
  <si>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</si>
  <si>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</si>
  <si>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</si>
  <si>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</si>
  <si>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</si>
  <si>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</si>
  <si>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</si>
  <si>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</si>
  <si>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</si>
  <si>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</si>
  <si>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</si>
  <si>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</si>
  <si>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</si>
  <si>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</si>
  <si>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</si>
  <si>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</si>
  <si>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</si>
  <si>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</si>
  <si>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</si>
  <si>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</si>
  <si>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</si>
  <si>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</si>
  <si>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</si>
  <si>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</si>
  <si>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</si>
  <si>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</si>
  <si>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</si>
  <si>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</si>
  <si>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</si>
  <si>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</si>
  <si>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</si>
  <si>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</si>
  <si>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</si>
  <si>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</si>
  <si>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</si>
  <si>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</si>
  <si>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</si>
  <si>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</si>
  <si>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</si>
  <si>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</si>
  <si>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</si>
  <si>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</si>
  <si>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</si>
  <si>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</si>
  <si>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</si>
  <si>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</si>
  <si>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</si>
  <si>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</si>
  <si>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</si>
  <si>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</si>
  <si>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</si>
  <si>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</si>
  <si>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</si>
  <si>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</si>
  <si>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</si>
  <si>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</si>
  <si>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</si>
  <si>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</si>
  <si>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</si>
  <si>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</si>
  <si>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</si>
  <si>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</si>
  <si>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</si>
  <si>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</si>
  <si>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</si>
  <si>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</si>
  <si>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</si>
  <si>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</si>
  <si>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</si>
  <si>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</si>
  <si>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</si>
  <si>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</si>
  <si>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</si>
  <si>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</si>
  <si>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</si>
  <si>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</si>
  <si>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</si>
  <si>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</si>
  <si>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</si>
  <si>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</si>
  <si>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</si>
  <si>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</si>
  <si>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</si>
  <si>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</si>
  <si>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</si>
  <si>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</si>
  <si>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</si>
  <si>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</si>
  <si>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</si>
  <si>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</si>
  <si>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</si>
  <si>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</si>
  <si>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</si>
  <si>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</si>
  <si>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</si>
  <si>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</si>
  <si>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</si>
  <si>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</si>
  <si>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</si>
  <si>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</si>
  <si>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</si>
  <si>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</si>
  <si>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</si>
  <si>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</si>
  <si>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</si>
  <si>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</si>
  <si>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</si>
  <si>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</si>
  <si>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</si>
  <si>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</si>
  <si>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</si>
  <si>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</si>
  <si>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</si>
  <si>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</si>
  <si>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</si>
  <si>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</si>
  <si>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</si>
  <si>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</si>
  <si>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</si>
  <si>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</si>
  <si>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</si>
  <si>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</si>
  <si>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</si>
  <si>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</si>
  <si>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</si>
  <si>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</si>
  <si>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</si>
  <si>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</si>
  <si>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</si>
  <si>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</si>
  <si>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</si>
  <si>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</si>
  <si>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</si>
  <si>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</si>
  <si>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</si>
  <si>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</si>
  <si>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</si>
  <si>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</si>
  <si>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</si>
  <si>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</si>
  <si>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</si>
  <si>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</si>
  <si>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</si>
  <si>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</si>
  <si>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</si>
  <si>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</si>
  <si>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</si>
  <si>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</si>
  <si>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</si>
  <si>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</si>
  <si>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</si>
  <si>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</si>
  <si>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</si>
  <si>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</si>
  <si>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</si>
  <si>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</si>
  <si>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</si>
  <si>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</si>
  <si>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</si>
  <si>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</si>
  <si>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</si>
  <si>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</si>
  <si>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</si>
  <si>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</si>
  <si>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</si>
  <si>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</si>
  <si>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</si>
  <si>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</si>
  <si>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</si>
  <si>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</si>
  <si>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</si>
  <si>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</si>
  <si>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</si>
  <si>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</si>
  <si>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</si>
  <si>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</si>
  <si>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</si>
  <si>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</si>
  <si>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</si>
  <si>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</si>
  <si>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</si>
  <si>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</si>
  <si>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</si>
  <si>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</si>
  <si>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</si>
  <si>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</si>
  <si>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</si>
  <si>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</si>
  <si>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</si>
  <si>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</si>
  <si>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</si>
  <si>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</si>
  <si>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</si>
  <si>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</si>
  <si>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</si>
  <si>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</si>
  <si>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</si>
  <si>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</si>
  <si>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</si>
  <si>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</si>
  <si>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</si>
  <si>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</si>
  <si>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</si>
  <si>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</si>
  <si>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</si>
  <si>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</si>
  <si>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</si>
  <si>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</si>
  <si>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</si>
  <si>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</si>
  <si>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</si>
  <si>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</si>
  <si>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</si>
  <si>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</si>
  <si>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</si>
  <si>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</si>
  <si>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</si>
  <si>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</si>
  <si>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</si>
  <si>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</si>
  <si>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</si>
  <si>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</si>
  <si>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</si>
  <si>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</si>
  <si>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</si>
  <si>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</si>
  <si>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</si>
  <si>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</si>
  <si>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</si>
  <si>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</si>
  <si>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</si>
  <si>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</si>
  <si>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</si>
  <si>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</si>
  <si>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</si>
  <si>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</si>
  <si>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</si>
  <si>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</si>
  <si>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</si>
  <si>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</si>
  <si>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</si>
  <si>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</si>
  <si>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</si>
  <si>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</si>
  <si>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</si>
  <si>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</si>
  <si>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</si>
  <si>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</si>
  <si>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</si>
  <si>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</si>
  <si>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</si>
  <si>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</si>
  <si>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</si>
  <si>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</si>
  <si>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</si>
  <si>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</si>
  <si>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</si>
  <si>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</si>
  <si>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</si>
  <si>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</si>
  <si>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</si>
  <si>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</si>
  <si>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</si>
  <si>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</si>
  <si>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</si>
  <si>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</si>
  <si>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</si>
  <si>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</si>
  <si>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</si>
  <si>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</si>
  <si>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</si>
  <si>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</si>
  <si>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</si>
  <si>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</si>
  <si>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</si>
  <si>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</si>
  <si>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</si>
  <si>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</si>
  <si>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</si>
  <si>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</si>
  <si>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</si>
  <si>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</si>
  <si>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</si>
  <si>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</si>
  <si>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</si>
  <si>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</si>
  <si>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</si>
  <si>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</si>
  <si>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</si>
  <si>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</si>
  <si>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</si>
  <si>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</si>
  <si>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</si>
  <si>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</si>
  <si>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</si>
  <si>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</si>
  <si>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</si>
  <si>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</si>
  <si>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</si>
  <si>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</si>
  <si>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</si>
  <si>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</si>
  <si>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</si>
  <si>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</si>
  <si>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</si>
  <si>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</si>
  <si>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</si>
  <si>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</si>
  <si>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</si>
  <si>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</si>
  <si>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</si>
  <si>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</si>
  <si>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</si>
  <si>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</si>
  <si>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</si>
  <si>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</si>
  <si>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</si>
  <si>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</si>
  <si>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</si>
  <si>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</si>
  <si>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</si>
  <si>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</si>
  <si>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</si>
  <si>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</si>
  <si>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</si>
  <si>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</si>
  <si>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</si>
  <si>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</si>
  <si>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</si>
  <si>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</si>
  <si>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</si>
  <si>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</si>
  <si>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</si>
  <si>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</si>
  <si>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</si>
  <si>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</si>
  <si>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</si>
  <si>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</si>
  <si>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</si>
  <si>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</si>
  <si>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</si>
  <si>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</si>
  <si>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</si>
  <si>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</si>
  <si>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</si>
  <si>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</si>
  <si>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</si>
  <si>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</si>
  <si>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</si>
  <si>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</si>
  <si>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</si>
  <si>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</si>
  <si>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</si>
  <si>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</si>
  <si>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</si>
  <si>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</si>
  <si>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</si>
  <si>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</si>
  <si>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</si>
  <si>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</si>
  <si>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</si>
  <si>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</si>
  <si>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</si>
  <si>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</si>
  <si>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</si>
  <si>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</si>
  <si>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</si>
  <si>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</si>
  <si>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</si>
  <si>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</si>
  <si>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</si>
  <si>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</si>
  <si>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</si>
  <si>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</si>
  <si>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</si>
  <si>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</si>
  <si>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</si>
  <si>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</si>
  <si>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</si>
  <si>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</si>
  <si>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</si>
  <si>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</si>
  <si>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</si>
  <si>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</si>
  <si>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</si>
  <si>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</si>
  <si>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</si>
  <si>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</si>
  <si>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</si>
  <si>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</si>
  <si>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</si>
  <si>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</si>
  <si>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</si>
  <si>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</si>
  <si>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</si>
  <si>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</si>
  <si>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</si>
  <si>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</si>
  <si>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</si>
  <si>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</si>
  <si>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</si>
  <si>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</si>
  <si>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</si>
  <si>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</si>
  <si>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</si>
  <si>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</si>
  <si>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</si>
  <si>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</si>
  <si>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</si>
  <si>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</si>
  <si>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</si>
  <si>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</si>
  <si>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</si>
  <si>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</si>
  <si>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</si>
  <si>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</si>
  <si>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</si>
  <si>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</si>
  <si>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</si>
  <si>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</si>
  <si>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</si>
  <si>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</si>
  <si>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</si>
  <si>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</si>
  <si>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</si>
  <si>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</si>
  <si>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</si>
  <si>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</si>
  <si>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</si>
  <si>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</si>
  <si>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</si>
  <si>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</si>
  <si>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</si>
  <si>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</si>
  <si>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</si>
  <si>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</si>
  <si>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</si>
  <si>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</si>
  <si>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</si>
  <si>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</si>
  <si>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</si>
  <si>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</si>
  <si>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</si>
  <si>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</si>
  <si>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</si>
  <si>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</si>
  <si>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</si>
  <si>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</si>
  <si>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</si>
  <si>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</si>
  <si>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</si>
  <si>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</si>
  <si>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</si>
  <si>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</si>
  <si>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</si>
  <si>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</si>
  <si>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</si>
  <si>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</si>
  <si>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</si>
  <si>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</si>
  <si>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</si>
  <si>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</si>
  <si>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</si>
  <si>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</si>
  <si>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</si>
  <si>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</si>
  <si>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</si>
  <si>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</si>
  <si>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</si>
  <si>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</si>
  <si>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</si>
  <si>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</si>
  <si>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</si>
  <si>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</si>
  <si>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</si>
  <si>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</si>
  <si>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</si>
  <si>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</si>
  <si>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</si>
  <si>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</si>
  <si>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</si>
  <si>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</si>
  <si>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</si>
  <si>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</si>
  <si>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</si>
  <si>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</si>
  <si>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</si>
  <si>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</si>
  <si>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</si>
  <si>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</si>
  <si>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</si>
  <si>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</si>
  <si>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</si>
  <si>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</si>
  <si>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</si>
  <si>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</si>
  <si>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</si>
  <si>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</si>
  <si>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</si>
  <si>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</si>
  <si>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</si>
  <si>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</si>
  <si>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</si>
  <si>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</si>
  <si>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</si>
  <si>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</si>
  <si>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</si>
  <si>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</si>
  <si>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</si>
  <si>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</si>
  <si>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</si>
  <si>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</si>
  <si>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</si>
  <si>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</si>
  <si>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</si>
  <si>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</si>
  <si>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</si>
  <si>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</si>
  <si>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</si>
  <si>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</si>
  <si>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</si>
  <si>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</si>
  <si>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</si>
  <si>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</si>
  <si>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</si>
  <si>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</si>
  <si>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</si>
  <si>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</si>
  <si>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</si>
  <si>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</si>
  <si>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</si>
  <si>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</si>
  <si>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</si>
  <si>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</si>
  <si>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</si>
  <si>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</si>
  <si>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</si>
  <si>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</si>
  <si>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</si>
  <si>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</si>
  <si>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</si>
  <si>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</si>
  <si>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</si>
  <si>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</si>
  <si>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</si>
  <si>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</si>
  <si>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</si>
  <si>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</si>
  <si>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</si>
  <si>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</si>
  <si>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</si>
  <si>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</si>
  <si>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</si>
  <si>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</si>
  <si>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</si>
  <si>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</si>
  <si>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</si>
  <si>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</si>
  <si>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</si>
  <si>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</si>
  <si>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</si>
  <si>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</si>
  <si>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</si>
  <si>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</si>
  <si>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</si>
  <si>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</si>
  <si>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</si>
  <si>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</si>
  <si>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</si>
  <si>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</si>
  <si>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</si>
  <si>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</si>
  <si>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</si>
  <si>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</si>
  <si>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</si>
  <si>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</si>
  <si>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</si>
  <si>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</si>
  <si>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</si>
  <si>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</si>
  <si>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</si>
  <si>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</si>
  <si>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</si>
  <si>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</si>
  <si>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</si>
  <si>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</si>
  <si>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</si>
  <si>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</si>
  <si>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</si>
  <si>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</si>
  <si>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</si>
  <si>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</si>
  <si>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</si>
  <si>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</si>
  <si>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</si>
  <si>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</si>
  <si>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</si>
  <si>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</si>
  <si>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</si>
  <si>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</si>
  <si>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</si>
  <si>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</si>
  <si>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</si>
  <si>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</si>
  <si>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</si>
  <si>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</si>
  <si>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</si>
  <si>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</si>
  <si>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</si>
  <si>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</si>
  <si>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</si>
  <si>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</si>
  <si>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</si>
  <si>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</si>
  <si>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</si>
  <si>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</si>
  <si>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</si>
  <si>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</si>
  <si>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</si>
  <si>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</si>
  <si>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</si>
  <si>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</si>
  <si>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</si>
  <si>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</si>
  <si>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</si>
  <si>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</si>
  <si>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</si>
  <si>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</si>
  <si>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</si>
  <si>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</si>
  <si>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</si>
  <si>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</si>
  <si>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</si>
  <si>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</si>
  <si>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</si>
  <si>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</si>
  <si>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</si>
  <si>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</si>
  <si>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</si>
  <si>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</si>
  <si>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</si>
  <si>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</si>
  <si>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</si>
  <si>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</si>
  <si>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</si>
  <si>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</si>
  <si>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</si>
  <si>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</si>
  <si>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</si>
  <si>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</si>
  <si>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</si>
  <si>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</si>
  <si>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</si>
  <si>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</si>
  <si>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</si>
  <si>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</si>
  <si>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</si>
  <si>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</si>
  <si>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</si>
  <si>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</si>
  <si>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</si>
  <si>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</si>
  <si>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</si>
  <si>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</si>
  <si>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</si>
  <si>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</si>
  <si>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</si>
  <si>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</si>
  <si>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</si>
  <si>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</si>
  <si>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</si>
  <si>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</si>
  <si>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</si>
  <si>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</si>
  <si>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</si>
  <si>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</si>
  <si>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</si>
  <si>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</si>
  <si>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</si>
  <si>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</si>
  <si>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</si>
  <si>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</si>
  <si>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</si>
  <si>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</si>
  <si>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</si>
  <si>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</si>
  <si>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</si>
  <si>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</si>
  <si>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</si>
  <si>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</si>
  <si>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</si>
  <si>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</si>
  <si>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</si>
  <si>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</si>
  <si>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</si>
  <si>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</si>
  <si>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</si>
  <si>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</si>
  <si>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</si>
  <si>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</si>
  <si>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</si>
  <si>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</si>
  <si>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</si>
  <si>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</si>
  <si>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</si>
  <si>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</si>
  <si>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</si>
  <si>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</si>
  <si>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</si>
  <si>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</si>
  <si>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</si>
  <si>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</si>
  <si>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</si>
  <si>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</si>
  <si>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</si>
  <si>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</si>
  <si>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</si>
  <si>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</si>
  <si>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</si>
  <si>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</si>
  <si>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</si>
  <si>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</si>
  <si>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</si>
  <si>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</si>
  <si>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</si>
  <si>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</si>
  <si>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</si>
  <si>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</si>
  <si>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</si>
  <si>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</si>
  <si>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</si>
  <si>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</si>
  <si>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</si>
  <si>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</si>
  <si>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</si>
  <si>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</si>
  <si>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</si>
  <si>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</si>
  <si>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</si>
  <si>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</si>
  <si>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</si>
  <si>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</si>
  <si>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</si>
  <si>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</si>
  <si>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</si>
  <si>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</si>
  <si>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</si>
  <si>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</si>
  <si>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</si>
  <si>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</si>
  <si>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</si>
  <si>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</si>
  <si>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</si>
  <si>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</si>
  <si>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</si>
  <si>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</si>
  <si>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</si>
  <si>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</si>
  <si>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</si>
  <si>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</si>
  <si>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</si>
  <si>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</si>
  <si>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</si>
  <si>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</si>
  <si>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</si>
  <si>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</si>
  <si>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</si>
  <si>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</si>
  <si>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</si>
  <si>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</si>
  <si>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</si>
  <si>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</si>
  <si>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</si>
  <si>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</si>
  <si>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</si>
  <si>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</si>
  <si>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</si>
  <si>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</si>
  <si>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</si>
  <si>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</si>
  <si>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</si>
  <si>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</si>
  <si>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</si>
  <si>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</si>
  <si>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</si>
  <si>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</si>
  <si>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</si>
  <si>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</si>
  <si>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</si>
  <si>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</si>
  <si>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</si>
  <si>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</si>
  <si>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</si>
  <si>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</si>
  <si>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</si>
  <si>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</si>
  <si>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</si>
  <si>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</si>
  <si>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</si>
  <si>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</si>
  <si>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</si>
  <si>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</si>
  <si>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</si>
  <si>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</si>
  <si>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</si>
  <si>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</si>
  <si>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</si>
  <si>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</si>
  <si>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</si>
  <si>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</si>
  <si>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</si>
  <si>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</si>
  <si>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</si>
  <si>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</si>
  <si>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</si>
  <si>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</si>
  <si>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</si>
  <si>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</si>
  <si>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</si>
  <si>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</si>
  <si>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</si>
  <si>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</si>
  <si>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</si>
  <si>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</si>
  <si>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</si>
  <si>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</si>
  <si>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</si>
  <si>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</si>
  <si>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</si>
  <si>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</si>
  <si>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</si>
  <si>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</si>
  <si>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</si>
  <si>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</si>
  <si>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</si>
  <si>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</si>
  <si>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</si>
  <si>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</si>
  <si>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</si>
  <si>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</si>
  <si>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</si>
  <si>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</si>
  <si>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</si>
  <si>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</si>
  <si>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</si>
  <si>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</si>
  <si>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</si>
  <si>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</si>
  <si>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</si>
  <si>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</si>
  <si>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</si>
  <si>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</si>
  <si>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</si>
  <si>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</si>
  <si>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</si>
  <si>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</si>
  <si>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</si>
  <si>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</si>
  <si>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</si>
  <si>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</si>
  <si>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</si>
  <si>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</si>
  <si>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</si>
  <si>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</si>
  <si>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</si>
  <si>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</si>
  <si>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</si>
  <si>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</si>
  <si>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</si>
  <si>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</si>
  <si>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</si>
  <si>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</si>
  <si>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</si>
  <si>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</si>
  <si>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</si>
  <si>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</si>
  <si>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</si>
  <si>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</si>
  <si>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</si>
  <si>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</si>
  <si>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</si>
  <si>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</si>
  <si>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</si>
  <si>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</si>
  <si>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</si>
  <si>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</si>
  <si>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</si>
  <si>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</si>
  <si>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</si>
  <si>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</si>
  <si>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</si>
  <si>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</si>
  <si>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</si>
  <si>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</si>
  <si>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</si>
  <si>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</si>
  <si>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</si>
  <si>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</si>
  <si>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</si>
  <si>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</si>
  <si>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</si>
  <si>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</si>
  <si>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</si>
  <si>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</si>
  <si>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</si>
  <si>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</si>
  <si>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</si>
  <si>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</si>
  <si>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</si>
  <si>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</si>
  <si>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</si>
  <si>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</si>
  <si>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</si>
  <si>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</si>
  <si>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</si>
  <si>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</si>
  <si>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</si>
  <si>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</si>
  <si>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</si>
  <si>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</si>
  <si>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</si>
  <si>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</si>
  <si>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</si>
  <si>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</si>
  <si>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</si>
  <si>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</si>
  <si>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</si>
  <si>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</si>
  <si>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</si>
  <si>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</si>
  <si>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</si>
  <si>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</si>
  <si>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</si>
  <si>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</si>
  <si>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</si>
  <si>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</si>
  <si>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</si>
  <si>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</si>
  <si>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</si>
  <si>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</si>
  <si>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</si>
  <si>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</si>
  <si>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</si>
  <si>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</si>
  <si>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</si>
  <si>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</si>
  <si>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</si>
  <si>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</si>
  <si>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</si>
  <si>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</si>
  <si>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</si>
  <si>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</si>
  <si>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</si>
  <si>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</si>
  <si>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</si>
  <si>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</si>
  <si>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</si>
  <si>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</si>
  <si>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</si>
  <si>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</si>
  <si>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</si>
  <si>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</si>
  <si>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</si>
  <si>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</si>
  <si>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</si>
  <si>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</si>
  <si>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</si>
  <si>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</si>
  <si>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</si>
  <si>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</si>
  <si>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</si>
  <si>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</si>
  <si>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</si>
  <si>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</si>
  <si>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</si>
  <si>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</si>
  <si>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</si>
  <si>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</si>
  <si>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</si>
  <si>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</si>
  <si>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</si>
  <si>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</si>
  <si>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</si>
  <si>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</si>
  <si>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</si>
  <si>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</si>
  <si>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</si>
  <si>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</si>
  <si>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</si>
  <si>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</si>
  <si>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</si>
  <si>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</si>
  <si>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</si>
  <si>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</si>
  <si>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</si>
  <si>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</si>
  <si>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</si>
  <si>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</si>
  <si>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</si>
  <si>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</si>
  <si>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</si>
  <si>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</si>
  <si>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</si>
  <si>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</si>
  <si>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</si>
  <si>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</si>
  <si>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</si>
  <si>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</si>
  <si>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</si>
  <si>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</si>
  <si>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</si>
  <si>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</si>
  <si>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</si>
  <si>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</si>
  <si>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</si>
  <si>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</si>
  <si>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</si>
  <si>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</si>
  <si>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</si>
  <si>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</si>
  <si>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</si>
  <si>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</si>
  <si>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</si>
  <si>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</si>
  <si>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</si>
  <si>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</si>
  <si>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</si>
  <si>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</si>
  <si>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</si>
  <si>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</si>
  <si>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</si>
  <si>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</si>
  <si>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</si>
  <si>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</si>
  <si>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</si>
  <si>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</si>
  <si>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</si>
  <si>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</si>
  <si>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</si>
  <si>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</si>
  <si>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</si>
  <si>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</si>
  <si>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</si>
  <si>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</si>
  <si>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</si>
  <si>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</si>
  <si>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</si>
  <si>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</si>
  <si>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</si>
  <si>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</si>
  <si>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</si>
  <si>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</si>
  <si>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</si>
  <si>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</si>
  <si>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</si>
  <si>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</si>
  <si>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</si>
  <si>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</si>
  <si>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</si>
  <si>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</si>
  <si>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</si>
  <si>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</si>
  <si>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</si>
  <si>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</si>
  <si>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</si>
  <si>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</si>
  <si>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</si>
  <si>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</si>
  <si>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</si>
  <si>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</si>
  <si>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</si>
  <si>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</si>
  <si>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</si>
  <si>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</si>
  <si>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</si>
  <si>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</si>
  <si>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</si>
  <si>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</si>
  <si>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</si>
  <si>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</si>
  <si>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</si>
  <si>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</si>
  <si>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</si>
  <si>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</si>
  <si>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</si>
  <si>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</si>
  <si>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</si>
  <si>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</si>
  <si>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</si>
  <si>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</si>
  <si>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</si>
  <si>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</si>
  <si>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</si>
  <si>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</si>
  <si>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</si>
  <si>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</si>
  <si>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</si>
  <si>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</si>
  <si>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</si>
  <si>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</si>
  <si>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</si>
  <si>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</si>
  <si>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</si>
  <si>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</si>
  <si>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</si>
  <si>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</si>
  <si>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</si>
  <si>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</si>
  <si>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</si>
  <si>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</si>
  <si>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</si>
  <si>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</si>
  <si>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</si>
  <si>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</si>
  <si>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</si>
  <si>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</si>
  <si>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</si>
  <si>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</si>
  <si>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</si>
  <si>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</si>
  <si>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</si>
  <si>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</si>
  <si>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</si>
  <si>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</si>
  <si>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</si>
  <si>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</si>
  <si>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</si>
  <si>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</si>
  <si>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</si>
  <si>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</si>
  <si>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</si>
  <si>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</si>
  <si>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</si>
  <si>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</si>
  <si>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</si>
  <si>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</si>
  <si>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</si>
  <si>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</si>
  <si>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</si>
  <si>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</si>
  <si>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</si>
  <si>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</si>
  <si>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</si>
  <si>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</si>
  <si>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</si>
  <si>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</si>
  <si>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</si>
  <si>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</si>
  <si>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</si>
  <si>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</si>
  <si>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</si>
  <si>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</si>
  <si>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</si>
  <si>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</si>
  <si>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</si>
  <si>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</si>
  <si>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</si>
  <si>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</si>
  <si>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</si>
  <si>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</si>
  <si>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</si>
  <si>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</si>
  <si>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</si>
  <si>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</si>
  <si>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</si>
  <si>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</si>
  <si>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</si>
  <si>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</si>
  <si>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</si>
  <si>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</si>
  <si>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</si>
  <si>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</si>
  <si>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</si>
  <si>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</si>
  <si>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</si>
  <si>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</si>
  <si>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</si>
  <si>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</si>
  <si>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</si>
  <si>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</si>
  <si>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</si>
  <si>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</si>
  <si>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</si>
  <si>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</si>
  <si>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</si>
  <si>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</si>
  <si>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</si>
  <si>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</si>
  <si>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</si>
  <si>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</si>
  <si>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</si>
  <si>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</si>
  <si>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</si>
  <si>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</si>
  <si>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</si>
  <si>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</si>
  <si>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</si>
  <si>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</si>
  <si>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</si>
  <si>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</si>
  <si>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</si>
  <si>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</si>
  <si>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</si>
  <si>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</si>
  <si>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</si>
  <si>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</si>
  <si>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</si>
  <si>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</si>
  <si>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</si>
  <si>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</si>
  <si>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</si>
  <si>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</si>
  <si>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</si>
  <si>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</si>
  <si>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</si>
  <si>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</si>
  <si>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</si>
  <si>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</si>
  <si>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</si>
  <si>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</si>
  <si>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</si>
  <si>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</si>
  <si>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</si>
  <si>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</si>
  <si>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</si>
  <si>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</si>
  <si>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</si>
  <si>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</si>
  <si>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</si>
  <si>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</si>
  <si>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</si>
  <si>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</si>
  <si>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</si>
  <si>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</si>
  <si>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</si>
  <si>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</si>
  <si>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</si>
  <si>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</si>
  <si>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</si>
  <si>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</si>
  <si>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</si>
  <si>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</si>
  <si>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</si>
  <si>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</si>
  <si>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</si>
  <si>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</si>
  <si>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</si>
  <si>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</si>
  <si>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</si>
  <si>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</si>
  <si>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</si>
  <si>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</si>
  <si>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</si>
  <si>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</si>
  <si>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</si>
  <si>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</si>
  <si>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</si>
  <si>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</si>
  <si>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</si>
  <si>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</si>
  <si>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</si>
  <si>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</si>
  <si>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</si>
  <si>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</si>
  <si>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</si>
  <si>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</si>
  <si>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</si>
  <si>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</si>
  <si>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</si>
  <si>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</si>
  <si>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</si>
  <si>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</si>
  <si>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</si>
  <si>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</si>
  <si>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</si>
  <si>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</si>
  <si>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</si>
  <si>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</si>
  <si>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</si>
  <si>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</si>
  <si>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</si>
  <si>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</si>
  <si>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</si>
  <si>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</si>
  <si>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</si>
  <si>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</si>
  <si>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</si>
  <si>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</si>
  <si>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</si>
  <si>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</si>
  <si>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</si>
  <si>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</si>
  <si>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</si>
  <si>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</si>
  <si>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</si>
  <si>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</si>
  <si>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</si>
  <si>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</si>
  <si>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</si>
  <si>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</si>
  <si>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</si>
  <si>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</si>
  <si>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</si>
  <si>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</si>
  <si>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</si>
  <si>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</si>
  <si>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</si>
  <si>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</si>
  <si>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</si>
  <si>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</si>
  <si>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</si>
  <si>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</si>
  <si>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</si>
  <si>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</si>
  <si>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</si>
  <si>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</si>
  <si>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</si>
  <si>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</si>
  <si>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</si>
  <si>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</si>
  <si>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</si>
  <si>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</si>
  <si>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</si>
  <si>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</si>
  <si>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</si>
  <si>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</si>
  <si>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</si>
  <si>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</si>
  <si>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</si>
  <si>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</si>
  <si>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</si>
  <si>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</si>
  <si>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</si>
  <si>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</si>
  <si>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</si>
  <si>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</si>
  <si>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</si>
  <si>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</si>
  <si>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</si>
  <si>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</si>
  <si>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</si>
  <si>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</si>
  <si>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</si>
  <si>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</si>
  <si>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</si>
  <si>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</si>
  <si>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</si>
  <si>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</si>
  <si>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</si>
  <si>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</si>
  <si>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</si>
  <si>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</si>
  <si>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</si>
  <si>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</si>
  <si>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</si>
  <si>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</si>
  <si>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</si>
  <si>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</si>
  <si>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</si>
  <si>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</si>
  <si>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</si>
  <si>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</si>
  <si>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</si>
  <si>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</si>
  <si>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</si>
  <si>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</si>
  <si>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</si>
  <si>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</si>
  <si>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</si>
  <si>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</si>
  <si>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</si>
  <si>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</si>
  <si>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</si>
  <si>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</si>
  <si>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</si>
  <si>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</si>
  <si>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</si>
  <si>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</si>
  <si>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</si>
  <si>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</si>
  <si>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</si>
  <si>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</si>
  <si>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</si>
  <si>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</si>
  <si>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</si>
  <si>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</si>
  <si>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</si>
  <si>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</si>
  <si>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</si>
  <si>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</si>
  <si>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</si>
  <si>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</si>
  <si>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</si>
  <si>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</si>
  <si>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</si>
  <si>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</si>
  <si>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</si>
  <si>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</si>
  <si>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</si>
  <si>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</si>
  <si>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</si>
  <si>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</si>
  <si>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</si>
  <si>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</si>
  <si>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</si>
  <si>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</si>
  <si>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</si>
  <si>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</si>
  <si>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</si>
  <si>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</si>
  <si>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</si>
  <si>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</si>
  <si>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</si>
  <si>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</si>
  <si>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</si>
  <si>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</si>
  <si>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</si>
  <si>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</si>
  <si>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</si>
  <si>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</si>
  <si>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</si>
  <si>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</si>
  <si>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</si>
  <si>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</si>
  <si>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</si>
  <si>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</si>
  <si>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</si>
  <si>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</si>
  <si>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</si>
  <si>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</si>
  <si>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</si>
  <si>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</si>
  <si>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</si>
  <si>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</si>
  <si>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</si>
  <si>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</si>
  <si>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</si>
  <si>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</si>
  <si>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</si>
  <si>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</si>
  <si>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</si>
  <si>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</si>
  <si>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</si>
  <si>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</si>
  <si>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</si>
  <si>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</si>
  <si>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</si>
  <si>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</si>
  <si>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</si>
  <si>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</si>
  <si>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</si>
  <si>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</si>
  <si>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</si>
  <si>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</si>
  <si>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</si>
  <si>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</si>
  <si>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</si>
  <si>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</si>
  <si>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</si>
  <si>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</si>
  <si>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</si>
  <si>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</si>
  <si>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</si>
  <si>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</si>
  <si>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</si>
  <si>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</si>
  <si>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</si>
  <si>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</si>
  <si>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</si>
  <si>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</si>
  <si>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</si>
  <si>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</si>
  <si>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</si>
  <si>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</si>
  <si>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</si>
  <si>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</si>
  <si>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</si>
  <si>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</si>
  <si>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</si>
  <si>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</si>
  <si>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</si>
  <si>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</si>
  <si>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</si>
  <si>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</si>
  <si>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</si>
  <si>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</si>
  <si>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</si>
  <si>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</si>
  <si>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</si>
  <si>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</si>
  <si>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</si>
  <si>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</si>
  <si>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</si>
  <si>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</si>
  <si>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</si>
  <si>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</si>
  <si>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</si>
  <si>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</si>
  <si>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</si>
  <si>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</si>
  <si>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</si>
  <si>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</si>
  <si>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</si>
  <si>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</si>
  <si>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</si>
  <si>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</si>
  <si>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</si>
  <si>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</si>
  <si>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</si>
  <si>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</si>
  <si>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</si>
  <si>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</si>
  <si>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</si>
  <si>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</si>
  <si>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</si>
  <si>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</si>
  <si>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</si>
  <si>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</si>
  <si>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</si>
  <si>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</si>
  <si>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</si>
  <si>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</si>
  <si>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</si>
  <si>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</si>
  <si>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</si>
  <si>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</si>
  <si>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</si>
  <si>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</si>
  <si>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</si>
  <si>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</si>
  <si>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</si>
  <si>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</si>
  <si>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</si>
  <si>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</si>
  <si>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</si>
  <si>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</si>
  <si>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</si>
  <si>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</si>
  <si>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</si>
  <si>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</si>
  <si>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</si>
  <si>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</si>
  <si>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</si>
  <si>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</si>
  <si>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</si>
  <si>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</si>
  <si>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</si>
  <si>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</si>
  <si>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</si>
  <si>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</si>
  <si>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</si>
  <si>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</si>
  <si>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</si>
  <si>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</si>
  <si>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</si>
  <si>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</si>
  <si>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</si>
  <si>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</si>
  <si>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</si>
  <si>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</si>
  <si>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</si>
  <si>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</si>
  <si>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</si>
  <si>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</si>
  <si>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</si>
  <si>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</si>
  <si>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</si>
  <si>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</si>
  <si>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</si>
  <si>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</si>
  <si>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</si>
  <si>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</si>
  <si>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</si>
  <si>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</si>
  <si>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</si>
  <si>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</si>
  <si>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</si>
  <si>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</si>
  <si>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</si>
  <si>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</si>
  <si>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</si>
  <si>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</si>
  <si>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</si>
  <si>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</si>
  <si>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</si>
  <si>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</si>
  <si>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</si>
  <si>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</si>
  <si>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</si>
  <si>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</si>
  <si>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</si>
  <si>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</si>
  <si>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</si>
  <si>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</si>
  <si>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</si>
  <si>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</si>
  <si>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</si>
  <si>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</si>
  <si>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</si>
  <si>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</si>
  <si>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</si>
  <si>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</si>
  <si>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</si>
  <si>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</si>
  <si>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</si>
  <si>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</si>
  <si>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</si>
  <si>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</si>
  <si>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</si>
  <si>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</si>
  <si>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</si>
  <si>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</si>
  <si>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</si>
  <si>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</si>
  <si>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</si>
  <si>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</si>
  <si>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</si>
  <si>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</si>
  <si>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</si>
  <si>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</si>
  <si>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</si>
  <si>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</si>
  <si>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</si>
  <si>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</si>
  <si>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</si>
  <si>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</si>
  <si>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</si>
  <si>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</si>
  <si>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</si>
  <si>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</si>
  <si>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</si>
  <si>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</si>
  <si>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</si>
  <si>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</si>
  <si>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</si>
  <si>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</si>
  <si>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</si>
  <si>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</si>
  <si>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</si>
  <si>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</si>
  <si>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</si>
  <si>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</si>
  <si>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</si>
  <si>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</si>
  <si>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</si>
  <si>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</si>
  <si>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</si>
  <si>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</si>
  <si>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</si>
  <si>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</si>
  <si>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</si>
  <si>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</si>
  <si>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</si>
  <si>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</si>
  <si>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</si>
  <si>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</si>
  <si>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</si>
  <si>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</si>
  <si>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</si>
  <si>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</si>
  <si>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</si>
  <si>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</si>
  <si>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</si>
  <si>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</si>
  <si>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</si>
  <si>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</si>
  <si>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</si>
  <si>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</si>
  <si>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</si>
  <si>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</si>
  <si>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</si>
  <si>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</si>
  <si>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</si>
  <si>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</si>
  <si>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</si>
  <si>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</si>
  <si>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</si>
  <si>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</si>
  <si>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</si>
  <si>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</si>
  <si>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</si>
  <si>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</si>
  <si>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</si>
  <si>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</si>
  <si>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</si>
  <si>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</si>
  <si>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</si>
  <si>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</si>
  <si>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</si>
  <si>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</si>
  <si>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</si>
  <si>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</si>
  <si>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</si>
  <si>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</si>
  <si>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</si>
  <si>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</si>
  <si>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</si>
  <si>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</si>
  <si>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</si>
  <si>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</si>
  <si>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</si>
  <si>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</si>
  <si>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</si>
  <si>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</si>
  <si>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</si>
  <si>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</si>
  <si>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</si>
  <si>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</si>
  <si>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</si>
  <si>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</si>
  <si>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</si>
  <si>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</si>
  <si>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</si>
  <si>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</si>
  <si>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</si>
  <si>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</si>
  <si>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</si>
  <si>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</si>
  <si>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</si>
  <si>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</si>
  <si>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</si>
  <si>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</si>
  <si>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</si>
  <si>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</si>
  <si>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</si>
  <si>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</si>
  <si>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</si>
  <si>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</si>
  <si>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</si>
  <si>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</si>
  <si>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</si>
  <si>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</si>
  <si>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</si>
  <si>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</si>
  <si>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</si>
  <si>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</si>
  <si>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</si>
  <si>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</si>
  <si>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</si>
  <si>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</si>
  <si>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</si>
  <si>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</si>
  <si>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</si>
  <si>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</si>
  <si>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</si>
  <si>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</si>
  <si>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</si>
  <si>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</si>
  <si>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</si>
  <si>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</si>
  <si>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</si>
  <si>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</si>
  <si>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</si>
  <si>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</si>
  <si>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</si>
  <si>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</si>
  <si>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</si>
  <si>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</si>
  <si>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</si>
  <si>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</si>
  <si>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</si>
  <si>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</si>
  <si>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</si>
  <si>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</si>
  <si>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</si>
  <si>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</si>
  <si>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</si>
  <si>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</si>
  <si>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</si>
  <si>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</si>
  <si>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</si>
  <si>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</si>
  <si>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</si>
  <si>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</si>
  <si>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</si>
  <si>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</si>
  <si>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</si>
  <si>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</si>
  <si>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</si>
  <si>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</si>
  <si>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</si>
  <si>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</si>
  <si>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</si>
  <si>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</si>
  <si>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</si>
  <si>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</si>
  <si>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</si>
  <si>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</si>
  <si>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</si>
  <si>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</si>
  <si>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</si>
  <si>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</si>
  <si>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</si>
  <si>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</si>
  <si>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</si>
  <si>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</si>
  <si>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</si>
  <si>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</si>
  <si>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</si>
  <si>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</si>
  <si>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</si>
  <si>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</si>
  <si>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</si>
  <si>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</si>
  <si>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</si>
  <si>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</si>
  <si>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</si>
  <si>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</si>
  <si>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</si>
  <si>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</si>
  <si>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</si>
  <si>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</si>
  <si>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</si>
  <si>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</si>
  <si>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</si>
  <si>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</si>
  <si>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</si>
  <si>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</si>
  <si>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</si>
  <si>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</si>
  <si>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</si>
  <si>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</si>
  <si>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</si>
  <si>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</si>
  <si>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</si>
  <si>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</si>
  <si>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</si>
  <si>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</si>
  <si>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</si>
  <si>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</si>
  <si>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</si>
  <si>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</si>
  <si>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</si>
  <si>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</si>
  <si>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</si>
  <si>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</si>
  <si>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</si>
  <si>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</si>
  <si>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</si>
  <si>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</si>
  <si>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</si>
  <si>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</si>
  <si>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</si>
  <si>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</si>
  <si>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</si>
  <si>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</si>
  <si>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</si>
  <si>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</si>
  <si>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</si>
  <si>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</si>
  <si>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</si>
  <si>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</si>
  <si>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</si>
  <si>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</si>
  <si>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</si>
  <si>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</si>
  <si>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</si>
  <si>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</si>
  <si>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</si>
  <si>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</si>
  <si>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</si>
  <si>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</si>
  <si>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</si>
  <si>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</si>
  <si>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</si>
  <si>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</si>
  <si>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</si>
  <si>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</si>
  <si>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</si>
  <si>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</si>
  <si>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</si>
  <si>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</si>
  <si>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</si>
  <si>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</si>
  <si>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</si>
  <si>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</si>
  <si>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</si>
  <si>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</si>
  <si>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</si>
  <si>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</si>
  <si>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</si>
  <si>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</si>
  <si>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</si>
  <si>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</si>
  <si>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</si>
  <si>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</si>
  <si>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</si>
  <si>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</si>
  <si>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</si>
  <si>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</si>
  <si>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</si>
  <si>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</si>
  <si>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</si>
  <si>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</si>
  <si>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</si>
  <si>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</si>
  <si>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</si>
  <si>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</si>
  <si>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</si>
  <si>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</si>
  <si>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</si>
  <si>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</si>
  <si>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</si>
  <si>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</si>
  <si>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</si>
  <si>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</si>
  <si>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</si>
  <si>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</si>
  <si>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</si>
  <si>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</si>
  <si>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</si>
  <si>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</si>
  <si>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</si>
  <si>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</si>
  <si>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</si>
  <si>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</si>
  <si>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</si>
  <si>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</si>
  <si>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</si>
  <si>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</si>
  <si>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</si>
  <si>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</si>
  <si>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</si>
  <si>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</si>
  <si>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</si>
  <si>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</si>
  <si>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</si>
  <si>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</si>
  <si>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</si>
  <si>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</si>
  <si>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</si>
  <si>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</si>
  <si>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</si>
  <si>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</si>
  <si>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</si>
  <si>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</si>
  <si>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</si>
  <si>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</si>
  <si>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</si>
  <si>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</si>
  <si>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</si>
  <si>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</si>
  <si>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</si>
  <si>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</si>
  <si>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</si>
  <si>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</si>
  <si>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</si>
  <si>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</si>
  <si>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</si>
  <si>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</si>
  <si>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</si>
  <si>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</si>
  <si>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</si>
  <si>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</si>
  <si>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</si>
  <si>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</si>
  <si>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</si>
  <si>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</si>
  <si>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</si>
  <si>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</si>
  <si>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</si>
  <si>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</si>
  <si>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</si>
  <si>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</si>
  <si>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</si>
  <si>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</si>
  <si>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</si>
  <si>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</si>
  <si>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</si>
  <si>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</si>
  <si>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</si>
  <si>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</si>
  <si>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</si>
  <si>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</si>
  <si>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</si>
  <si>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</si>
  <si>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</si>
  <si>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</si>
  <si>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</si>
  <si>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</si>
  <si>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</si>
  <si>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</si>
  <si>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</si>
  <si>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</si>
  <si>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</si>
  <si>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</si>
  <si>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</si>
  <si>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</si>
  <si>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</si>
  <si>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</si>
  <si>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</si>
  <si>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</si>
  <si>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</si>
  <si>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</si>
  <si>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</si>
  <si>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</si>
  <si>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</si>
  <si>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</si>
  <si>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</si>
  <si>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</si>
  <si>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</si>
  <si>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</si>
  <si>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</si>
  <si>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</si>
  <si>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</si>
  <si>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</si>
  <si>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</si>
  <si>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</si>
  <si>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</si>
  <si>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</si>
  <si>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</si>
  <si>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</si>
  <si>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</si>
  <si>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</si>
  <si>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</si>
  <si>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</si>
  <si>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</si>
  <si>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</si>
  <si>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</si>
  <si>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</si>
  <si>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</si>
  <si>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</si>
  <si>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</si>
  <si>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</si>
  <si>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</si>
  <si>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</si>
  <si>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</si>
  <si>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</si>
  <si>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</si>
  <si>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</si>
  <si>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</si>
  <si>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</si>
  <si>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</si>
  <si>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</si>
  <si>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</si>
  <si>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</si>
  <si>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</si>
  <si>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</si>
  <si>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</si>
  <si>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</si>
  <si>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</si>
  <si>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</si>
  <si>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</si>
  <si>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</si>
  <si>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</si>
  <si>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</si>
  <si>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</si>
  <si>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</si>
  <si>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</si>
  <si>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</si>
  <si>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</si>
  <si>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</si>
  <si>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</si>
  <si>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</si>
  <si>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</si>
  <si>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</si>
  <si>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</si>
  <si>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</si>
  <si>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</si>
  <si>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</si>
  <si>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</si>
  <si>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</si>
  <si>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</si>
  <si>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</si>
  <si>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</si>
  <si>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</si>
  <si>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</si>
  <si>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</si>
  <si>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</si>
  <si>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</si>
  <si>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</si>
  <si>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</si>
  <si>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</si>
  <si>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</si>
  <si>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</si>
  <si>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</si>
  <si>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</si>
  <si>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</si>
  <si>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</si>
  <si>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</si>
  <si>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</si>
  <si>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</si>
  <si>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</si>
  <si>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</si>
  <si>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</si>
  <si>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</si>
  <si>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</si>
  <si>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</si>
  <si>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</si>
  <si>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</si>
  <si>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</si>
  <si>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</si>
  <si>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</si>
  <si>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</si>
  <si>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</si>
  <si>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</si>
  <si>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</si>
  <si>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</si>
  <si>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</si>
  <si>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</si>
  <si>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</si>
  <si>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</si>
  <si>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</si>
  <si>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</si>
  <si>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</si>
  <si>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</si>
  <si>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</si>
  <si>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</si>
  <si>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</si>
  <si>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</si>
  <si>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</si>
  <si>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</si>
  <si>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</si>
  <si>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</si>
  <si>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</si>
  <si>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</si>
  <si>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</si>
  <si>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</si>
  <si>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</si>
  <si>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</si>
  <si>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</si>
  <si>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</si>
  <si>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</si>
  <si>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</si>
  <si>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</si>
  <si>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</si>
  <si>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</si>
  <si>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</si>
  <si>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</si>
  <si>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</si>
  <si>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</si>
  <si>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</si>
  <si>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</si>
  <si>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</si>
  <si>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</si>
  <si>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</si>
  <si>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</si>
  <si>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</si>
  <si>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</si>
  <si>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</si>
  <si>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</si>
  <si>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</si>
  <si>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</si>
  <si>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</si>
  <si>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</si>
  <si>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</si>
  <si>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</si>
  <si>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</si>
  <si>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</si>
  <si>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</si>
  <si>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</si>
  <si>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</si>
  <si>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</si>
  <si>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</si>
  <si>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</si>
  <si>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</si>
  <si>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</si>
  <si>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</si>
  <si>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</si>
  <si>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</si>
  <si>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</si>
  <si>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</si>
  <si>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</si>
  <si>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</si>
  <si>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</si>
  <si>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</si>
  <si>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</si>
  <si>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</si>
  <si>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</si>
  <si>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</si>
  <si>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</si>
  <si>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</si>
  <si>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</si>
  <si>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</si>
  <si>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</si>
  <si>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</si>
  <si>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</si>
  <si>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</si>
  <si>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</si>
  <si>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</si>
  <si>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</si>
  <si>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</si>
  <si>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</si>
  <si>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</si>
  <si>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</si>
  <si>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</si>
  <si>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</si>
  <si>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</si>
  <si>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</si>
  <si>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</si>
  <si>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</si>
  <si>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</si>
  <si>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</si>
  <si>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</si>
  <si>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</si>
  <si>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</si>
  <si>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</si>
  <si>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</si>
  <si>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</si>
  <si>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</si>
  <si>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</si>
  <si>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</si>
  <si>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</si>
  <si>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</si>
  <si>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</si>
  <si>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</si>
  <si>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</si>
  <si>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</si>
  <si>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</si>
  <si>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</si>
  <si>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</si>
  <si>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</si>
  <si>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</si>
  <si>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</si>
  <si>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</si>
  <si>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</si>
  <si>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</si>
  <si>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</si>
  <si>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</si>
  <si>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</si>
  <si>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</si>
  <si>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</si>
  <si>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</si>
  <si>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</si>
  <si>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</si>
  <si>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</si>
  <si>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</si>
  <si>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</si>
  <si>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</si>
  <si>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</si>
  <si>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</si>
  <si>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</si>
  <si>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</si>
  <si>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</si>
  <si>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</si>
  <si>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</si>
  <si>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</si>
  <si>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</si>
  <si>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</si>
  <si>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</si>
  <si>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</si>
  <si>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</si>
  <si>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</si>
  <si>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</si>
  <si>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</si>
  <si>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</si>
  <si>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</si>
  <si>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</si>
  <si>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</si>
  <si>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</si>
  <si>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</si>
  <si>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</si>
  <si>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</si>
  <si>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</si>
  <si>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</si>
  <si>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</si>
  <si>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</si>
  <si>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</si>
  <si>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</si>
  <si>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</si>
  <si>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</si>
  <si>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</si>
  <si>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</si>
  <si>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</si>
  <si>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</si>
  <si>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</si>
  <si>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</si>
  <si>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</si>
  <si>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</si>
  <si>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</si>
  <si>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</si>
  <si>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</si>
  <si>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</si>
  <si>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</si>
  <si>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</si>
  <si>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</si>
  <si>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</si>
  <si>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</si>
  <si>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</si>
  <si>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</si>
  <si>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</si>
  <si>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</si>
  <si>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</si>
  <si>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</si>
  <si>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</si>
  <si>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</si>
  <si>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</si>
  <si>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</si>
  <si>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</si>
  <si>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</si>
  <si>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</si>
  <si>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</si>
  <si>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</si>
  <si>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</si>
  <si>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</si>
  <si>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</si>
  <si>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</si>
  <si>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</si>
  <si>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</si>
  <si>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</si>
  <si>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</si>
  <si>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</si>
  <si>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</si>
  <si>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</si>
  <si>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</si>
  <si>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</si>
  <si>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</si>
  <si>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</si>
  <si>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</si>
  <si>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</si>
  <si>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</si>
  <si>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</si>
  <si>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</si>
  <si>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</si>
  <si>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</si>
  <si>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</si>
  <si>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</si>
  <si>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</si>
  <si>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</si>
  <si>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</si>
  <si>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</si>
  <si>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</si>
  <si>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</si>
  <si>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</si>
  <si>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</si>
  <si>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</si>
  <si>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</si>
  <si>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</si>
  <si>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</si>
  <si>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</si>
  <si>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</si>
  <si>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</si>
  <si>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</si>
  <si>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</si>
  <si>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</si>
  <si>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</si>
  <si>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</si>
  <si>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</si>
  <si>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</si>
  <si>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</si>
  <si>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</si>
  <si>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</si>
  <si>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</si>
  <si>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</si>
  <si>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</si>
  <si>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</si>
  <si>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</si>
  <si>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</si>
  <si>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</si>
  <si>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</si>
  <si>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</si>
  <si>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</si>
  <si>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</si>
  <si>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</si>
  <si>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</si>
  <si>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</si>
  <si>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</si>
  <si>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</si>
  <si>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</si>
  <si>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</si>
  <si>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</si>
  <si>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</si>
  <si>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</si>
  <si>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</si>
  <si>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</si>
  <si>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</si>
  <si>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</si>
  <si>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</si>
  <si>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</si>
  <si>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</si>
  <si>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</si>
  <si>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</si>
  <si>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</si>
  <si>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</si>
  <si>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</si>
  <si>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</si>
  <si>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</si>
  <si>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</si>
  <si>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</si>
  <si>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</si>
  <si>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</si>
  <si>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</si>
  <si>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</si>
  <si>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</si>
  <si>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</si>
  <si>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</si>
  <si>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</si>
  <si>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</si>
  <si>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</si>
  <si>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</si>
  <si>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</si>
  <si>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</si>
  <si>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</si>
  <si>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</si>
  <si>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</si>
  <si>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</si>
  <si>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</si>
  <si>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</si>
  <si>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</si>
  <si>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</si>
  <si>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</si>
  <si>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</si>
  <si>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</si>
  <si>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</si>
  <si>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</si>
  <si>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</si>
  <si>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</si>
  <si>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</si>
  <si>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</si>
  <si>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</si>
  <si>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</si>
  <si>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</si>
  <si>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</si>
  <si>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</si>
  <si>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</si>
  <si>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</si>
  <si>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</si>
  <si>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</si>
  <si>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</si>
  <si>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</si>
  <si>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</si>
  <si>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</si>
  <si>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</si>
  <si>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</si>
  <si>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</si>
  <si>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</si>
  <si>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</si>
  <si>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</si>
  <si>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</si>
  <si>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</si>
  <si>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</si>
  <si>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</si>
  <si>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</si>
  <si>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</si>
  <si>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</si>
  <si>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</si>
  <si>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</si>
  <si>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</si>
  <si>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</si>
  <si>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</si>
  <si>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</si>
  <si>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</si>
  <si>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</si>
  <si>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</si>
  <si>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</si>
  <si>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</si>
  <si>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</si>
  <si>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</si>
  <si>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</si>
  <si>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</si>
  <si>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</si>
  <si>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</si>
  <si>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</si>
  <si>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</si>
  <si>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</si>
  <si>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</si>
  <si>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</si>
  <si>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</si>
  <si>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</si>
  <si>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</si>
  <si>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</si>
  <si>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</si>
  <si>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</si>
  <si>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</si>
  <si>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</si>
  <si>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</si>
  <si>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</si>
  <si>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</si>
  <si>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</si>
  <si>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</si>
  <si>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</si>
  <si>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</si>
  <si>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</si>
  <si>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</si>
  <si>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</si>
  <si>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</si>
  <si>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</si>
  <si>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</si>
  <si>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</si>
  <si>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</si>
  <si>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</si>
  <si>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</si>
  <si>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</si>
  <si>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</si>
  <si>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</si>
  <si>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</si>
  <si>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</si>
  <si>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</si>
  <si>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</si>
  <si>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</si>
  <si>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</si>
  <si>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</si>
  <si>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</si>
  <si>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</si>
  <si>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</si>
  <si>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</si>
  <si>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</si>
  <si>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</si>
  <si>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</si>
  <si>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</si>
  <si>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</si>
  <si>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</si>
  <si>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</si>
  <si>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</si>
  <si>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</si>
  <si>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</si>
  <si>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</si>
  <si>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</si>
  <si>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</si>
  <si>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</si>
  <si>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</si>
  <si>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</si>
  <si>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</si>
  <si>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</si>
  <si>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</si>
  <si>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</si>
  <si>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</si>
  <si>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</si>
  <si>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</si>
  <si>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</si>
  <si>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</si>
  <si>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</si>
  <si>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</si>
  <si>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</si>
  <si>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</si>
  <si>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</si>
  <si>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</si>
  <si>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</si>
  <si>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</si>
  <si>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</si>
  <si>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</si>
  <si>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</si>
  <si>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</si>
  <si>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</si>
  <si>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</si>
  <si>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</si>
  <si>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</si>
  <si>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</si>
  <si>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</si>
  <si>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</si>
  <si>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</si>
  <si>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</si>
  <si>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</si>
  <si>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</si>
  <si>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</si>
  <si>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</si>
  <si>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</si>
  <si>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</si>
  <si>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</si>
  <si>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</si>
  <si>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</si>
  <si>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</si>
  <si>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</si>
  <si>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</si>
  <si>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</si>
  <si>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</si>
  <si>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</si>
  <si>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</si>
  <si>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</si>
  <si>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</si>
  <si>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</si>
  <si>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</si>
  <si>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</si>
  <si>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</si>
  <si>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</si>
  <si>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</si>
  <si>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</si>
  <si>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</si>
  <si>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</si>
  <si>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</si>
  <si>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</si>
  <si>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</si>
  <si>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</si>
  <si>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</si>
  <si>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</si>
  <si>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</si>
  <si>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</si>
  <si>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</si>
  <si>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</si>
  <si>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</si>
  <si>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</si>
  <si>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</si>
  <si>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</si>
  <si>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</si>
  <si>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</si>
  <si>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</si>
  <si>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</si>
  <si>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</si>
  <si>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</si>
  <si>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</si>
  <si>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</si>
  <si>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</si>
  <si>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</si>
  <si>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</si>
  <si>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</si>
  <si>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</si>
  <si>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</si>
  <si>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</si>
  <si>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</si>
  <si>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</si>
  <si>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</si>
  <si>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</si>
  <si>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</si>
  <si>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</si>
  <si>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</si>
  <si>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</si>
  <si>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</si>
  <si>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</si>
  <si>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</si>
  <si>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</si>
  <si>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</si>
  <si>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</si>
  <si>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</si>
  <si>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</si>
  <si>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</si>
  <si>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</si>
  <si>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</si>
  <si>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</si>
  <si>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</si>
  <si>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</si>
  <si>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</si>
  <si>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</si>
  <si>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</si>
  <si>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</si>
  <si>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</si>
  <si>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</si>
  <si>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</si>
  <si>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</si>
  <si>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</si>
  <si>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</si>
  <si>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</si>
  <si>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</si>
  <si>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</si>
  <si>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</si>
  <si>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</si>
  <si>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</si>
  <si>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</si>
  <si>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</si>
  <si>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</si>
  <si>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</si>
  <si>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</si>
  <si>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</si>
  <si>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</si>
  <si>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</si>
  <si>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</si>
  <si>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</si>
  <si>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</si>
  <si>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</si>
  <si>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</si>
  <si>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</si>
  <si>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</si>
  <si>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</si>
  <si>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</si>
  <si>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</si>
  <si>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</si>
  <si>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</si>
  <si>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</si>
  <si>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</si>
  <si>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</si>
  <si>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</si>
  <si>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</si>
  <si>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</si>
  <si>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</si>
  <si>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</si>
  <si>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</si>
  <si>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</si>
  <si>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</si>
  <si>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</si>
  <si>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</si>
  <si>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</si>
  <si>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</si>
  <si>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</si>
  <si>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</si>
  <si>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</si>
  <si>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</si>
  <si>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</si>
  <si>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</si>
  <si>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</si>
  <si>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</si>
  <si>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</si>
  <si>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</si>
  <si>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</si>
  <si>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</si>
  <si>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</si>
  <si>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</si>
  <si>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</si>
  <si>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</si>
  <si>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</si>
  <si>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</si>
  <si>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</si>
  <si>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</si>
  <si>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</si>
  <si>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</si>
  <si>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</si>
  <si>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</si>
  <si>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</si>
  <si>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</si>
  <si>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</si>
  <si>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</si>
  <si>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</si>
  <si>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</si>
  <si>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</si>
  <si>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</si>
  <si>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</si>
  <si>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</si>
  <si>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</si>
  <si>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</si>
  <si>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</si>
  <si>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</si>
  <si>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</si>
  <si>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</si>
  <si>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</si>
  <si>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</si>
  <si>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</si>
  <si>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</si>
  <si>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</si>
  <si>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</si>
  <si>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</si>
  <si>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</si>
  <si>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</si>
  <si>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</si>
  <si>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</si>
  <si>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</si>
  <si>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</si>
  <si>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</si>
  <si>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</si>
  <si>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</si>
  <si>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</si>
  <si>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</si>
  <si>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</si>
  <si>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</si>
  <si>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</si>
  <si>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</si>
  <si>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</si>
  <si>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</si>
  <si>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</si>
  <si>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</si>
  <si>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</si>
  <si>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</si>
  <si>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</si>
  <si>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</si>
  <si>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</si>
  <si>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</si>
  <si>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</si>
  <si>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</si>
  <si>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</si>
  <si>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</si>
  <si>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</si>
  <si>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</si>
  <si>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</si>
  <si>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</si>
  <si>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</si>
  <si>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</si>
  <si>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</si>
  <si>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</si>
  <si>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</si>
  <si>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</si>
  <si>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</si>
  <si>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</si>
  <si>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</si>
  <si>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</si>
  <si>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</si>
  <si>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</si>
  <si>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</si>
  <si>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</si>
  <si>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</si>
  <si>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</si>
  <si>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</si>
  <si>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</si>
  <si>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</si>
  <si>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</si>
  <si>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</si>
  <si>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</si>
  <si>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</si>
  <si>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</si>
  <si>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</si>
  <si>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</si>
  <si>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</si>
  <si>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</si>
  <si>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</si>
  <si>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</si>
  <si>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</si>
  <si>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</si>
  <si>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</si>
  <si>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</si>
  <si>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</si>
  <si>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</si>
  <si>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</si>
  <si>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</si>
  <si>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</si>
  <si>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</si>
  <si>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</si>
  <si>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</si>
  <si>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</si>
  <si>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</si>
  <si>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</si>
  <si>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</si>
  <si>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</si>
  <si>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</si>
  <si>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</si>
  <si>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</si>
  <si>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</si>
  <si>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</si>
  <si>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</si>
  <si>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</si>
  <si>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</si>
  <si>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</si>
  <si>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</si>
  <si>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</si>
  <si>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</si>
  <si>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</si>
  <si>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</si>
  <si>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</si>
  <si>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</si>
  <si>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</si>
  <si>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</si>
  <si>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</si>
  <si>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</si>
  <si>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</si>
  <si>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</si>
  <si>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</si>
  <si>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</si>
  <si>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</si>
  <si>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</si>
  <si>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</si>
  <si>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</si>
  <si>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</si>
  <si>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</si>
  <si>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</si>
  <si>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</si>
  <si>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</si>
  <si>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</si>
  <si>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</si>
  <si>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</si>
  <si>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</si>
  <si>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</si>
  <si>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</si>
  <si>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</si>
  <si>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</si>
  <si>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</si>
  <si>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</si>
  <si>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</si>
  <si>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</si>
  <si>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</si>
  <si>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</si>
  <si>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</si>
  <si>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</si>
  <si>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</si>
  <si>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</si>
  <si>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</si>
  <si>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</si>
  <si>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</si>
  <si>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</si>
  <si>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</si>
  <si>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</si>
  <si>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</si>
  <si>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</si>
  <si>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</si>
  <si>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</si>
  <si>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</si>
  <si>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</si>
  <si>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</si>
  <si>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</si>
  <si>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</si>
  <si>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</si>
  <si>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</si>
  <si>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</si>
  <si>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</si>
  <si>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</si>
  <si>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</si>
  <si>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</si>
  <si>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</si>
  <si>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</si>
  <si>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</si>
  <si>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</si>
  <si>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</si>
  <si>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</si>
  <si>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</si>
  <si>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</si>
  <si>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</si>
  <si>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</si>
  <si>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</si>
  <si>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</si>
  <si>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</si>
  <si>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</si>
  <si>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</si>
  <si>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</si>
  <si>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</si>
  <si>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</si>
  <si>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</si>
  <si>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</si>
  <si>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</si>
  <si>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</si>
  <si>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</si>
  <si>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</si>
  <si>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</si>
  <si>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</si>
  <si>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</si>
  <si>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</si>
  <si>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</si>
  <si>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</si>
  <si>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</si>
  <si>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</si>
  <si>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</si>
  <si>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</si>
  <si>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</si>
  <si>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</si>
  <si>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</si>
  <si>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</si>
  <si>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</si>
  <si>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</si>
  <si>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</si>
  <si>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</si>
  <si>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</si>
  <si>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</si>
  <si>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</si>
  <si>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</si>
  <si>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</si>
  <si>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</si>
  <si>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</si>
  <si>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</si>
  <si>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</si>
  <si>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</si>
  <si>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</si>
  <si>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</si>
  <si>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</si>
  <si>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</si>
  <si>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</si>
  <si>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</si>
  <si>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</si>
  <si>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</si>
  <si>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</si>
  <si>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</si>
  <si>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</si>
  <si>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</si>
  <si>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</si>
  <si>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</si>
  <si>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</si>
  <si>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</si>
  <si>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</si>
  <si>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</si>
  <si>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</si>
  <si>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</si>
  <si>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</si>
  <si>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</si>
  <si>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</si>
  <si>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</si>
  <si>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</si>
  <si>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</si>
  <si>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</si>
  <si>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</si>
  <si>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</si>
  <si>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</si>
  <si>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</si>
  <si>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</si>
  <si>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</si>
  <si>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</si>
  <si>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</si>
  <si>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</si>
  <si>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</si>
  <si>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</si>
  <si>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</si>
  <si>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</si>
  <si>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</si>
  <si>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</si>
  <si>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</si>
  <si>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</si>
  <si>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</si>
  <si>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</si>
  <si>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</si>
  <si>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</si>
  <si>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</si>
  <si>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</si>
  <si>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</si>
  <si>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</si>
  <si>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</si>
  <si>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</si>
  <si>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</si>
  <si>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</si>
  <si>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</si>
  <si>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</si>
  <si>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</si>
  <si>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</si>
  <si>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</si>
  <si>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</si>
  <si>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</si>
  <si>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</si>
  <si>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</si>
  <si>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</si>
  <si>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</si>
  <si>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</si>
  <si>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</si>
  <si>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</si>
  <si>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</si>
  <si>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</si>
  <si>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</si>
  <si>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</si>
  <si>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</si>
  <si>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</si>
  <si>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</si>
  <si>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</si>
  <si>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</si>
  <si>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</si>
  <si>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</si>
  <si>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</si>
  <si>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</si>
  <si>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</si>
  <si>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</si>
  <si>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</si>
  <si>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</si>
  <si>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</si>
  <si>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</si>
  <si>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</si>
  <si>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</si>
  <si>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</si>
  <si>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</si>
  <si>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</si>
  <si>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</si>
  <si>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</si>
  <si>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</si>
  <si>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</si>
  <si>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</si>
  <si>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</si>
  <si>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</si>
  <si>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</si>
  <si>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</si>
  <si>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</si>
  <si>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</si>
  <si>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</si>
  <si>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</si>
  <si>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</si>
  <si>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</si>
  <si>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</si>
  <si>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</si>
  <si>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</si>
  <si>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</si>
  <si>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</si>
  <si>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</si>
  <si>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</si>
  <si>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</si>
  <si>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</si>
  <si>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</si>
  <si>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</si>
  <si>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</si>
  <si>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</si>
  <si>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</si>
  <si>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</si>
  <si>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</si>
  <si>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</si>
  <si>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</si>
  <si>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</si>
  <si>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</si>
  <si>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</si>
  <si>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</si>
  <si>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</si>
  <si>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</si>
  <si>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</si>
  <si>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</si>
  <si>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</si>
  <si>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</si>
  <si>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</si>
  <si>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</si>
  <si>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</si>
  <si>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</si>
  <si>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</si>
  <si>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</si>
  <si>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</si>
  <si>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</si>
  <si>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</si>
  <si>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</si>
  <si>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</si>
  <si>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</si>
  <si>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</si>
  <si>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</si>
  <si>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</si>
  <si>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</si>
  <si>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</si>
  <si>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</si>
  <si>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</si>
  <si>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</si>
  <si>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</si>
  <si>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</si>
  <si>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</si>
  <si>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</si>
  <si>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</si>
  <si>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</si>
  <si>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</si>
  <si>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</si>
  <si>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</si>
  <si>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</si>
  <si>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</si>
  <si>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</si>
  <si>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</si>
  <si>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</si>
  <si>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</si>
  <si>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</si>
  <si>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</si>
  <si>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</si>
  <si>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</si>
  <si>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</si>
  <si>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</si>
  <si>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</si>
  <si>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</si>
  <si>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</si>
  <si>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</si>
  <si>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</si>
  <si>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</si>
  <si>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</si>
  <si>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</si>
  <si>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</si>
  <si>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</si>
  <si>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</si>
  <si>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</si>
  <si>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</si>
  <si>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</si>
  <si>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</si>
  <si>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</si>
  <si>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</si>
  <si>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</si>
  <si>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</si>
  <si>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</si>
  <si>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</si>
  <si>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</si>
  <si>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</si>
  <si>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</si>
  <si>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</si>
  <si>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</si>
  <si>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</si>
  <si>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</si>
  <si>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</si>
  <si>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</si>
  <si>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</si>
  <si>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</si>
  <si>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</si>
  <si>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</si>
  <si>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</si>
  <si>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</si>
  <si>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</si>
  <si>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</si>
  <si>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</si>
  <si>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</si>
  <si>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</si>
  <si>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</si>
  <si>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</si>
  <si>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</si>
  <si>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</si>
  <si>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</si>
  <si>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</si>
  <si>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</si>
  <si>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</si>
  <si>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</si>
  <si>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</si>
  <si>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</si>
  <si>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</si>
  <si>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</si>
  <si>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</si>
  <si>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</si>
  <si>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</si>
  <si>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</si>
  <si>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</si>
  <si>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</si>
  <si>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</si>
  <si>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</si>
  <si>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</si>
  <si>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</si>
  <si>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</si>
  <si>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</si>
  <si>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</si>
  <si>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</si>
  <si>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</si>
  <si>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</si>
  <si>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</si>
  <si>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</si>
  <si>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</si>
  <si>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</si>
  <si>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</si>
  <si>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</si>
  <si>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</si>
  <si>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</si>
  <si>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</si>
  <si>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</si>
  <si>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</si>
  <si>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</si>
  <si>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</si>
  <si>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</si>
  <si>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</si>
  <si>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</si>
  <si>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</si>
  <si>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</si>
  <si>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</si>
  <si>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</si>
  <si>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</si>
  <si>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</si>
  <si>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</si>
  <si>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</si>
  <si>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</si>
  <si>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</si>
  <si>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</si>
  <si>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</si>
  <si>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</si>
  <si>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</si>
  <si>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</si>
  <si>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</si>
  <si>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</si>
  <si>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</si>
  <si>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</si>
  <si>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</si>
  <si>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</si>
  <si>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</si>
  <si>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</si>
  <si>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</si>
  <si>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</si>
  <si>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</si>
  <si>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</si>
  <si>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</si>
  <si>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</si>
  <si>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</si>
  <si>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</si>
  <si>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</si>
  <si>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</si>
  <si>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</si>
  <si>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</si>
  <si>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</si>
  <si>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</si>
  <si>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</si>
  <si>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</si>
  <si>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</si>
  <si>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</si>
  <si>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</si>
  <si>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</si>
  <si>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</si>
  <si>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</si>
  <si>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</si>
  <si>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</si>
  <si>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</si>
  <si>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</si>
  <si>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</si>
  <si>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</si>
  <si>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</si>
  <si>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</si>
  <si>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</si>
  <si>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</si>
  <si>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</si>
  <si>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</si>
  <si>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</si>
  <si>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</si>
  <si>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</si>
  <si>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</si>
  <si>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</si>
  <si>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</si>
  <si>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</si>
  <si>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</si>
  <si>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</si>
  <si>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</si>
  <si>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</si>
  <si>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</si>
  <si>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</si>
  <si>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</si>
  <si>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</si>
  <si>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</si>
  <si>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</si>
  <si>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</si>
  <si>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</si>
  <si>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</si>
  <si>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</si>
  <si>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</si>
  <si>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</si>
  <si>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</si>
  <si>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</si>
  <si>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</si>
  <si>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</si>
  <si>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</si>
  <si>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</si>
  <si>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</si>
  <si>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</si>
  <si>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</si>
  <si>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</si>
  <si>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</si>
  <si>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</si>
  <si>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</si>
  <si>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</si>
  <si>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</si>
  <si>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</si>
  <si>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</si>
  <si>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</si>
  <si>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</si>
  <si>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</si>
  <si>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</si>
  <si>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</si>
  <si>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</si>
  <si>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</si>
  <si>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</si>
  <si>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</si>
  <si>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</si>
  <si>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</si>
  <si>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</si>
  <si>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</si>
  <si>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</si>
  <si>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</si>
  <si>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</si>
  <si>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</si>
  <si>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</si>
  <si>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</si>
  <si>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</si>
  <si>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</si>
  <si>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</si>
  <si>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</si>
  <si>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</si>
  <si>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</si>
  <si>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</si>
  <si>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</si>
  <si>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</si>
  <si>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</si>
  <si>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</si>
  <si>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</si>
  <si>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</si>
  <si>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</si>
  <si>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</si>
  <si>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</si>
  <si>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</si>
  <si>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</si>
  <si>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</si>
  <si>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</si>
  <si>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</si>
  <si>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</si>
  <si>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</si>
  <si>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</si>
  <si>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</si>
  <si>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</si>
  <si>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</si>
  <si>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</si>
  <si>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</si>
  <si>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</si>
  <si>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</si>
  <si>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</si>
  <si>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</si>
  <si>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</si>
  <si>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</si>
  <si>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</si>
  <si>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</si>
  <si>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</si>
  <si>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</si>
  <si>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</si>
  <si>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</si>
  <si>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</si>
  <si>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</si>
  <si>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</si>
  <si>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</si>
  <si>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</si>
  <si>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</si>
  <si>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</si>
  <si>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</si>
  <si>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</si>
  <si>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</si>
  <si>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</si>
  <si>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</si>
  <si>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</si>
  <si>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</si>
  <si>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</si>
  <si>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</si>
  <si>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</si>
  <si>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</si>
  <si>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</si>
  <si>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</si>
  <si>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</si>
  <si>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</si>
  <si>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</si>
  <si>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</si>
  <si>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</si>
  <si>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</si>
  <si>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</si>
  <si>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</si>
  <si>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</si>
  <si>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</si>
  <si>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</si>
  <si>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</si>
  <si>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</si>
  <si>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</si>
  <si>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</si>
  <si>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</si>
  <si>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</si>
  <si>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</si>
  <si>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</si>
  <si>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</si>
  <si>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</si>
  <si>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</si>
  <si>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</si>
  <si>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</si>
  <si>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</si>
  <si>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</si>
  <si>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</si>
  <si>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</si>
  <si>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</si>
  <si>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</si>
  <si>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</si>
  <si>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</si>
  <si>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</si>
  <si>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</si>
  <si>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</si>
  <si>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</si>
  <si>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</si>
  <si>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</si>
  <si>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</si>
  <si>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</si>
  <si>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</si>
  <si>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</si>
  <si>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</si>
  <si>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</si>
  <si>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</si>
  <si>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</si>
  <si>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</si>
  <si>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</si>
  <si>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</si>
  <si>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</si>
  <si>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</si>
  <si>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</si>
  <si>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</si>
  <si>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</si>
  <si>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</si>
  <si>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</si>
  <si>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</si>
  <si>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</si>
  <si>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</si>
  <si>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</si>
  <si>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</si>
  <si>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</si>
  <si>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</si>
  <si>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</si>
  <si>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</si>
  <si>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</si>
  <si>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</si>
  <si>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</si>
  <si>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</si>
  <si>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</si>
  <si>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</si>
  <si>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</si>
  <si>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</si>
  <si>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</si>
  <si>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</si>
  <si>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</si>
  <si>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</si>
  <si>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</si>
  <si>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</si>
  <si>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</si>
  <si>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</si>
  <si>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</si>
  <si>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</si>
  <si>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</si>
  <si>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</si>
  <si>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</si>
  <si>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</si>
  <si>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</si>
  <si>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</si>
  <si>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</si>
  <si>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</si>
  <si>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</si>
  <si>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</si>
  <si>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</si>
  <si>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</si>
  <si>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</si>
  <si>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</si>
  <si>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</si>
  <si>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</si>
  <si>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</si>
  <si>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</si>
  <si>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</si>
  <si>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</si>
  <si>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</si>
  <si>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</si>
  <si>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</si>
  <si>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</si>
  <si>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</si>
  <si>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</si>
  <si>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</si>
  <si>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</si>
  <si>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</si>
  <si>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</si>
  <si>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</si>
  <si>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</si>
  <si>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</si>
  <si>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</si>
  <si>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</si>
  <si>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</si>
  <si>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</si>
  <si>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</si>
  <si>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</si>
  <si>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</si>
  <si>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</si>
  <si>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</si>
  <si>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</si>
  <si>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</si>
  <si>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</si>
  <si>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</si>
  <si>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</si>
  <si>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</si>
  <si>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</si>
  <si>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</si>
  <si>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</si>
  <si>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</si>
  <si>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</si>
  <si>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</si>
  <si>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</si>
  <si>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</si>
  <si>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</si>
  <si>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</si>
  <si>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</si>
  <si>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</si>
  <si>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</si>
  <si>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</si>
  <si>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</si>
  <si>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</si>
  <si>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</si>
  <si>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</si>
  <si>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</si>
  <si>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</si>
  <si>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</si>
  <si>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</si>
  <si>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</si>
  <si>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</si>
  <si>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</si>
  <si>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</si>
  <si>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</si>
  <si>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</si>
  <si>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</si>
  <si>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</si>
  <si>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</si>
  <si>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</si>
  <si>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</si>
  <si>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</si>
  <si>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</si>
  <si>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</si>
  <si>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</si>
  <si>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</si>
  <si>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</si>
  <si>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</si>
  <si>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</si>
  <si>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</si>
  <si>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</si>
  <si>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</si>
  <si>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</si>
  <si>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</si>
  <si>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</si>
  <si>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</si>
  <si>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</si>
  <si>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</si>
  <si>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</si>
  <si>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</si>
  <si>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</si>
  <si>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</si>
  <si>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</si>
  <si>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</si>
  <si>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</si>
  <si>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</si>
  <si>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</si>
  <si>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</si>
  <si>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</si>
  <si>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</si>
  <si>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</si>
  <si>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</si>
  <si>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</si>
  <si>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</si>
  <si>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</si>
  <si>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</si>
  <si>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</si>
  <si>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</si>
  <si>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</si>
  <si>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</si>
  <si>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</si>
  <si>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</si>
  <si>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</si>
  <si>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</si>
  <si>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</si>
  <si>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</si>
  <si>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</si>
  <si>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</si>
  <si>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</si>
  <si>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</si>
  <si>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</si>
  <si>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</si>
  <si>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</si>
  <si>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</si>
  <si>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</si>
  <si>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</si>
  <si>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</si>
  <si>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</si>
  <si>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</si>
  <si>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</si>
  <si>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</si>
  <si>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</si>
  <si>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</si>
  <si>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</si>
  <si>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</si>
  <si>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</si>
  <si>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</si>
  <si>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</si>
  <si>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</si>
  <si>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</si>
  <si>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</si>
  <si>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</si>
  <si>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</si>
  <si>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</si>
  <si>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</si>
  <si>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</si>
  <si>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</si>
  <si>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</si>
  <si>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</si>
  <si>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</si>
  <si>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</si>
  <si>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</si>
  <si>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</si>
  <si>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</si>
  <si>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</si>
  <si>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</si>
  <si>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</si>
  <si>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</si>
  <si>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</si>
  <si>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</si>
  <si>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</si>
  <si>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</si>
  <si>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</si>
  <si>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</si>
  <si>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</si>
  <si>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</si>
  <si>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</si>
  <si>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</si>
  <si>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</si>
  <si>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</si>
  <si>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</si>
  <si>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</si>
  <si>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</si>
  <si>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</si>
  <si>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</si>
  <si>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</si>
  <si>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</si>
  <si>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</si>
  <si>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</si>
  <si>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</si>
  <si>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</si>
  <si>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</si>
  <si>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</si>
  <si>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</si>
  <si>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</si>
  <si>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</si>
  <si>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</si>
  <si>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</si>
  <si>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</si>
  <si>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</si>
  <si>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</si>
  <si>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</si>
  <si>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</si>
  <si>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</si>
  <si>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</si>
  <si>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</si>
  <si>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</si>
  <si>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</si>
  <si>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</si>
  <si>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</si>
  <si>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</si>
  <si>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</si>
  <si>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</si>
  <si>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</si>
  <si>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</si>
  <si>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</si>
  <si>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</si>
  <si>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</si>
  <si>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</si>
  <si>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</si>
  <si>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</si>
  <si>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</si>
  <si>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</si>
  <si>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</si>
  <si>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</si>
  <si>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</si>
  <si>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</si>
  <si>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</si>
  <si>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</si>
  <si>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</si>
  <si>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</si>
  <si>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</si>
  <si>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</si>
  <si>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</si>
  <si>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</si>
  <si>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</si>
  <si>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</si>
  <si>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</si>
  <si>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</si>
  <si>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</si>
  <si>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</si>
  <si>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</si>
  <si>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</si>
  <si>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</si>
  <si>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</si>
  <si>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</si>
  <si>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</si>
  <si>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</si>
  <si>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</si>
  <si>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</si>
  <si>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</si>
  <si>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</si>
  <si>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</si>
  <si>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</si>
  <si>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</si>
  <si>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</si>
  <si>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</si>
  <si>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</si>
  <si>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</si>
  <si>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</si>
  <si>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</si>
  <si>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</si>
  <si>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</si>
  <si>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</si>
  <si>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</si>
  <si>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</si>
  <si>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</si>
  <si>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</si>
  <si>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</si>
  <si>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</si>
  <si>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</si>
  <si>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</si>
  <si>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</si>
  <si>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</si>
  <si>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</si>
  <si>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</si>
  <si>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</si>
  <si>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</si>
  <si>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</si>
  <si>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</si>
  <si>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</si>
  <si>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</si>
  <si>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</si>
  <si>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</si>
  <si>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</si>
  <si>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</si>
  <si>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</si>
  <si>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</si>
  <si>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</si>
  <si>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</si>
  <si>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</si>
  <si>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</si>
  <si>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</si>
  <si>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</si>
  <si>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</si>
  <si>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</si>
  <si>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</si>
  <si>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</si>
  <si>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</si>
  <si>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</si>
  <si>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</si>
  <si>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</si>
  <si>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</si>
  <si>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</si>
  <si>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</si>
  <si>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</si>
  <si>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</si>
  <si>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</si>
  <si>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</si>
  <si>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</si>
  <si>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</si>
  <si>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</si>
  <si>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</si>
  <si>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</si>
  <si>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</si>
  <si>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</si>
  <si>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</si>
  <si>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</si>
  <si>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</si>
  <si>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</si>
  <si>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</si>
  <si>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</si>
  <si>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</si>
  <si>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</si>
  <si>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</si>
  <si>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</si>
  <si>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</si>
  <si>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</si>
  <si>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</si>
  <si>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</si>
  <si>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</si>
  <si>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</si>
  <si>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</si>
  <si>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</si>
  <si>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</si>
  <si>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</si>
  <si>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</si>
  <si>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</si>
  <si>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</si>
  <si>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</si>
  <si>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</si>
  <si>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</si>
  <si>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</si>
  <si>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</si>
  <si>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</si>
  <si>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</si>
  <si>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</si>
  <si>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</si>
  <si>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</si>
  <si>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</si>
  <si>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</si>
  <si>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</si>
  <si>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</si>
  <si>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</si>
  <si>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</si>
  <si>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</si>
  <si>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</si>
  <si>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</si>
  <si>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</si>
  <si>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</si>
  <si>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</si>
  <si>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</si>
  <si>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</si>
  <si>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</si>
  <si>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</si>
  <si>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</si>
  <si>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</si>
  <si>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</si>
  <si>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</si>
  <si>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</si>
  <si>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</si>
  <si>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</si>
  <si>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</si>
  <si>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</si>
  <si>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</si>
  <si>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</si>
  <si>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</si>
  <si>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</si>
  <si>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</si>
  <si>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</si>
  <si>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</si>
  <si>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</si>
  <si>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</si>
  <si>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</si>
  <si>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</si>
  <si>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</si>
  <si>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</si>
  <si>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</si>
  <si>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</si>
  <si>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</si>
  <si>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</si>
  <si>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</si>
  <si>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</si>
  <si>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</si>
  <si>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</si>
  <si>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</si>
  <si>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</si>
  <si>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</si>
  <si>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</si>
  <si>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</si>
  <si>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</si>
  <si>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</si>
  <si>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</si>
  <si>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</si>
  <si>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</si>
  <si>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</si>
  <si>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</si>
  <si>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</si>
  <si>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</si>
  <si>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</si>
  <si>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</si>
  <si>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</si>
  <si>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</si>
  <si>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</si>
  <si>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</si>
  <si>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</si>
  <si>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</si>
  <si>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</si>
  <si>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</si>
  <si>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</si>
  <si>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</si>
  <si>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</si>
  <si>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</si>
  <si>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</si>
  <si>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</si>
  <si>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</si>
  <si>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</si>
  <si>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</si>
  <si>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</si>
  <si>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</si>
  <si>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</si>
  <si>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</si>
  <si>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</si>
  <si>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</si>
  <si>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</si>
  <si>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</si>
  <si>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</si>
  <si>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</si>
  <si>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</si>
  <si>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</si>
  <si>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</si>
  <si>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</si>
  <si>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</si>
  <si>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</si>
  <si>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</si>
  <si>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</si>
  <si>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</si>
  <si>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</si>
  <si>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</si>
  <si>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</si>
  <si>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</si>
  <si>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</si>
  <si>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</si>
  <si>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</si>
  <si>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</si>
  <si>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</si>
  <si>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</si>
  <si>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</si>
  <si>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</si>
  <si>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</si>
  <si>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</si>
  <si>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</si>
  <si>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</si>
  <si>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</si>
  <si>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</si>
  <si>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</si>
  <si>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</si>
  <si>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</si>
  <si>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</si>
  <si>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</si>
  <si>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</si>
  <si>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</si>
  <si>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</si>
  <si>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</si>
  <si>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</si>
  <si>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</si>
  <si>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</si>
  <si>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</si>
  <si>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</si>
  <si>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</si>
  <si>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</si>
  <si>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</si>
  <si>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</si>
  <si>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</si>
  <si>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</si>
  <si>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</si>
  <si>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</si>
  <si>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</si>
  <si>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</si>
  <si>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</si>
  <si>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</si>
  <si>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</si>
  <si>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</si>
  <si>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</si>
  <si>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</si>
  <si>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</si>
  <si>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</si>
  <si>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</si>
  <si>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</si>
  <si>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</si>
  <si>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</si>
  <si>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</si>
  <si>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</si>
  <si>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</si>
  <si>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</si>
  <si>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</si>
  <si>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</si>
  <si>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</si>
  <si>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</si>
  <si>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</si>
  <si>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</si>
  <si>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</si>
  <si>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</si>
  <si>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</si>
  <si>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</si>
  <si>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</si>
  <si>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</si>
  <si>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</si>
  <si>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</si>
  <si>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</si>
  <si>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</si>
  <si>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</si>
  <si>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</si>
  <si>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</si>
  <si>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</si>
  <si>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</si>
  <si>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</si>
  <si>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</si>
  <si>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</si>
  <si>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</si>
  <si>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</si>
  <si>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</si>
  <si>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</si>
  <si>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</si>
  <si>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</si>
  <si>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</si>
  <si>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</si>
  <si>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</si>
  <si>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</si>
  <si>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</si>
  <si>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</si>
  <si>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</si>
  <si>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</si>
  <si>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</si>
  <si>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</si>
  <si>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</si>
  <si>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</si>
  <si>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</si>
  <si>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</si>
  <si>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</si>
  <si>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</si>
  <si>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</si>
  <si>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</si>
  <si>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</si>
  <si>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</si>
  <si>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</si>
  <si>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</si>
  <si>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</si>
  <si>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</si>
  <si>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</si>
  <si>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</si>
  <si>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</si>
  <si>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</si>
  <si>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</si>
  <si>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</si>
  <si>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</si>
  <si>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</si>
  <si>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</si>
  <si>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</si>
  <si>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</si>
  <si>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</si>
  <si>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</si>
  <si>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</si>
  <si>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</si>
  <si>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</si>
  <si>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</si>
  <si>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</si>
  <si>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</si>
  <si>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</si>
  <si>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</si>
  <si>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</si>
  <si>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</si>
  <si>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</si>
  <si>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</si>
  <si>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</si>
  <si>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</si>
  <si>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</si>
  <si>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</si>
  <si>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</si>
  <si>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</si>
  <si>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</si>
  <si>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</si>
  <si>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</si>
  <si>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</si>
  <si>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</si>
  <si>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</si>
  <si>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</si>
  <si>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</si>
  <si>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</si>
  <si>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</si>
  <si>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</si>
  <si>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</si>
  <si>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</si>
  <si>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</si>
  <si>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</si>
  <si>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</si>
  <si>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</si>
  <si>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</si>
  <si>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</si>
  <si>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</si>
  <si>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</si>
  <si>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</si>
  <si>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</si>
  <si>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</si>
  <si>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</si>
  <si>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</si>
  <si>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</si>
  <si>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</si>
  <si>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</si>
  <si>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</si>
  <si>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</si>
  <si>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</si>
  <si>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</si>
  <si>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</si>
  <si>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</si>
  <si>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</si>
  <si>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</si>
  <si>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</si>
  <si>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</si>
  <si>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</si>
  <si>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</si>
  <si>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</si>
  <si>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</si>
  <si>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</si>
  <si>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</si>
  <si>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</si>
  <si>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</si>
  <si>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</si>
  <si>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</si>
  <si>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</si>
  <si>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</si>
  <si>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</si>
  <si>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</si>
  <si>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</si>
  <si>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</si>
  <si>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</si>
  <si>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</si>
  <si>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</si>
  <si>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</si>
  <si>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</si>
  <si>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</si>
  <si>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</si>
  <si>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</si>
  <si>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</si>
  <si>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</si>
  <si>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</si>
  <si>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</si>
  <si>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</si>
  <si>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</si>
  <si>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</si>
  <si>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</si>
  <si>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</si>
  <si>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</si>
  <si>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</si>
  <si>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</si>
  <si>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</si>
  <si>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</si>
  <si>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</si>
  <si>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</si>
  <si>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</si>
  <si>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</si>
  <si>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</si>
  <si>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</si>
  <si>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</si>
  <si>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</si>
  <si>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</si>
  <si>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</si>
  <si>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</si>
  <si>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</si>
  <si>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</si>
  <si>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</si>
  <si>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</si>
  <si>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</si>
  <si>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</si>
  <si>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</si>
  <si>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</si>
  <si>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</si>
  <si>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</si>
  <si>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</si>
  <si>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</si>
  <si>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</si>
  <si>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</si>
  <si>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</si>
  <si>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</si>
  <si>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</si>
  <si>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</si>
  <si>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</si>
  <si>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</si>
  <si>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</si>
  <si>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</si>
  <si>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</si>
  <si>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</si>
  <si>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</si>
  <si>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</si>
  <si>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</si>
  <si>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</si>
  <si>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</si>
  <si>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</si>
  <si>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</si>
  <si>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</si>
  <si>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</si>
  <si>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</si>
  <si>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</si>
  <si>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</si>
  <si>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</si>
  <si>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</si>
  <si>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</si>
  <si>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</si>
  <si>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</si>
  <si>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</si>
  <si>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</si>
  <si>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</si>
  <si>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</si>
  <si>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</si>
  <si>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</si>
  <si>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</si>
  <si>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</si>
  <si>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</si>
  <si>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</si>
  <si>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</si>
  <si>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</si>
  <si>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</si>
  <si>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</si>
  <si>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</si>
  <si>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</si>
  <si>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</si>
  <si>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</si>
  <si>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</si>
  <si>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</si>
  <si>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</si>
  <si>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</si>
  <si>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</si>
  <si>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</si>
  <si>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</si>
  <si>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</si>
  <si>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</si>
  <si>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</si>
  <si>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</si>
  <si>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</si>
  <si>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</si>
  <si>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</si>
  <si>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</si>
  <si>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</si>
  <si>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</si>
  <si>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</si>
  <si>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</si>
  <si>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</si>
  <si>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</si>
  <si>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</si>
  <si>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</si>
  <si>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</si>
  <si>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</si>
  <si>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</si>
  <si>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</si>
  <si>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</si>
  <si>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</si>
  <si>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</si>
  <si>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</si>
  <si>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</si>
  <si>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</si>
  <si>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</si>
  <si>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</si>
  <si>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</si>
  <si>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</si>
  <si>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</si>
  <si>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</si>
  <si>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</si>
  <si>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</si>
  <si>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</si>
  <si>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</si>
  <si>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</si>
  <si>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</si>
  <si>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</si>
  <si>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</si>
  <si>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</si>
  <si>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</si>
  <si>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</si>
  <si>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</si>
  <si>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</si>
  <si>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</si>
  <si>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</si>
  <si>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</si>
  <si>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</si>
  <si>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</si>
  <si>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</si>
  <si>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</si>
  <si>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</si>
  <si>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</si>
  <si>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</si>
  <si>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</si>
  <si>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</si>
  <si>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</si>
  <si>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</si>
  <si>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</si>
  <si>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</si>
  <si>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</si>
  <si>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</si>
  <si>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</si>
  <si>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</si>
  <si>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</si>
  <si>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</si>
  <si>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</si>
  <si>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</si>
  <si>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</si>
  <si>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</si>
  <si>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</si>
  <si>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</si>
  <si>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</si>
  <si>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</si>
  <si>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</si>
  <si>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</si>
  <si>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</si>
  <si>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</si>
  <si>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</si>
  <si>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</si>
  <si>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</si>
  <si>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</si>
  <si>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</si>
  <si>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</si>
  <si>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</si>
  <si>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</si>
  <si>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</si>
  <si>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</si>
  <si>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</si>
  <si>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</si>
  <si>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</si>
  <si>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</si>
  <si>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</si>
  <si>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</si>
  <si>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</si>
  <si>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</si>
  <si>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</si>
  <si>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</si>
  <si>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</si>
  <si>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</si>
  <si>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</si>
  <si>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</si>
  <si>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</si>
  <si>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</si>
  <si>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</si>
  <si>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</si>
  <si>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</si>
  <si>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</si>
  <si>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</si>
  <si>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</si>
  <si>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</si>
  <si>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</si>
  <si>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</si>
  <si>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</si>
  <si>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</si>
  <si>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</si>
  <si>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</si>
  <si>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</si>
  <si>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</si>
  <si>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</si>
  <si>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</si>
  <si>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</si>
  <si>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</si>
  <si>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</si>
  <si>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</si>
  <si>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</si>
  <si>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</si>
  <si>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</si>
  <si>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</si>
  <si>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</si>
  <si>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</si>
  <si>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</si>
  <si>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</si>
  <si>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</si>
  <si>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</si>
  <si>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</si>
  <si>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</si>
  <si>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</si>
  <si>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</si>
  <si>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</si>
  <si>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</si>
  <si>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</si>
  <si>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</si>
  <si>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</si>
  <si>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</si>
  <si>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</si>
  <si>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</si>
  <si>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</si>
  <si>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</si>
  <si>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</si>
  <si>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</si>
  <si>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</si>
  <si>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</si>
  <si>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</si>
  <si>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</si>
  <si>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</si>
  <si>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</si>
  <si>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</si>
  <si>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</si>
  <si>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</si>
  <si>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</si>
  <si>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</si>
  <si>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</si>
  <si>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</si>
  <si>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</si>
  <si>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</si>
  <si>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</si>
  <si>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</si>
  <si>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</si>
  <si>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</si>
  <si>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</si>
  <si>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</si>
  <si>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</si>
  <si>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</si>
  <si>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</si>
  <si>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</si>
  <si>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</si>
  <si>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</si>
  <si>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</si>
  <si>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</si>
  <si>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</si>
  <si>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</si>
  <si>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</si>
  <si>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</si>
  <si>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</si>
  <si>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</si>
  <si>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</si>
  <si>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</si>
  <si>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</si>
  <si>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</si>
  <si>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</si>
  <si>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</si>
  <si>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</si>
  <si>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</si>
  <si>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</si>
  <si>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</si>
  <si>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</si>
  <si>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</si>
  <si>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</si>
  <si>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</si>
  <si>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</si>
  <si>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</si>
  <si>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</si>
  <si>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</si>
  <si>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</si>
  <si>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</si>
  <si>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</si>
  <si>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</si>
  <si>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</si>
  <si>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</si>
  <si>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</si>
  <si>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</si>
  <si>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</si>
  <si>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</si>
  <si>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</si>
  <si>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</si>
  <si>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</si>
  <si>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</si>
  <si>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</si>
  <si>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</si>
  <si>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</si>
  <si>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</si>
  <si>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</si>
  <si>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</si>
  <si>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</si>
  <si>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</si>
  <si>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</si>
  <si>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</si>
  <si>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</si>
  <si>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</si>
  <si>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</si>
  <si>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</si>
  <si>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</si>
  <si>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</si>
  <si>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</si>
  <si>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</si>
  <si>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</si>
  <si>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</si>
  <si>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</si>
  <si>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</si>
  <si>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</si>
  <si>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</si>
  <si>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</si>
  <si>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</si>
  <si>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</si>
  <si>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</si>
  <si>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</si>
  <si>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</si>
  <si>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</si>
  <si>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</si>
  <si>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</si>
  <si>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</si>
  <si>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</si>
  <si>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</si>
  <si>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</si>
  <si>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</si>
  <si>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</si>
  <si>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</si>
  <si>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</si>
  <si>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</si>
  <si>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</si>
  <si>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</si>
  <si>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</si>
  <si>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</si>
  <si>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</si>
  <si>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</si>
  <si>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</si>
  <si>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</si>
  <si>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</si>
  <si>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</si>
  <si>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</si>
  <si>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</si>
  <si>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</si>
  <si>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</si>
  <si>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</si>
  <si>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</si>
  <si>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</si>
  <si>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</si>
  <si>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</si>
  <si>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</si>
  <si>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</si>
  <si>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</si>
  <si>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</si>
  <si>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</si>
  <si>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</si>
  <si>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</si>
  <si>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</si>
  <si>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</si>
  <si>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</si>
  <si>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</si>
  <si>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</si>
  <si>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</si>
  <si>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</si>
  <si>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</si>
  <si>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</si>
  <si>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</si>
  <si>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</si>
  <si>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</si>
  <si>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</si>
  <si>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</si>
  <si>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</si>
  <si>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</si>
  <si>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</si>
  <si>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</si>
  <si>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</si>
  <si>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</si>
  <si>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</si>
  <si>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</si>
  <si>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</si>
  <si>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</si>
  <si>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</si>
  <si>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</si>
  <si>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</si>
  <si>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</si>
  <si>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</si>
  <si>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</si>
  <si>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</si>
  <si>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</si>
  <si>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</si>
  <si>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</si>
  <si>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</si>
  <si>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</si>
  <si>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</si>
  <si>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</si>
  <si>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</si>
  <si>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</si>
  <si>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</si>
  <si>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</si>
  <si>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</si>
  <si>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</si>
  <si>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</si>
  <si>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</si>
  <si>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</si>
  <si>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</si>
  <si>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</si>
  <si>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</si>
  <si>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</si>
  <si>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</si>
  <si>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</si>
  <si>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</si>
  <si>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</si>
  <si>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</si>
  <si>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</si>
  <si>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</si>
  <si>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</si>
  <si>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</si>
  <si>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</si>
  <si>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</si>
  <si>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</si>
  <si>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</si>
  <si>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</si>
  <si>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</si>
  <si>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</si>
  <si>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</si>
  <si>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</si>
  <si>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</si>
  <si>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</si>
  <si>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</si>
  <si>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</si>
  <si>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</si>
  <si>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</si>
  <si>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</si>
  <si>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</si>
  <si>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</si>
  <si>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</si>
  <si>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</si>
  <si>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</si>
  <si>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</si>
  <si>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</si>
  <si>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</si>
  <si>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</si>
  <si>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</si>
  <si>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</si>
  <si>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</si>
  <si>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</si>
  <si>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</si>
  <si>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</si>
  <si>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</si>
  <si>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</si>
  <si>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</si>
  <si>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</si>
  <si>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</si>
  <si>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</si>
  <si>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</si>
  <si>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</si>
  <si>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</si>
  <si>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</si>
  <si>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</si>
  <si>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</si>
  <si>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</si>
  <si>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</si>
  <si>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</si>
  <si>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</si>
  <si>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</si>
  <si>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</si>
  <si>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</si>
  <si>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</si>
  <si>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</si>
  <si>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</si>
  <si>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</si>
  <si>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</si>
  <si>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</si>
  <si>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</si>
  <si>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</si>
  <si>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</si>
  <si>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</si>
  <si>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</si>
  <si>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</si>
  <si>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</si>
  <si>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</si>
  <si>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</si>
  <si>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</si>
  <si>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</si>
  <si>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</si>
  <si>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</si>
  <si>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</si>
  <si>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</si>
  <si>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</si>
  <si>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</si>
  <si>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</si>
  <si>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</si>
  <si>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</si>
  <si>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</si>
  <si>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</si>
  <si>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</si>
  <si>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</si>
  <si>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</si>
  <si>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</si>
  <si>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</si>
  <si>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</si>
  <si>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</si>
  <si>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</si>
  <si>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</si>
  <si>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</si>
  <si>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</si>
  <si>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</si>
  <si>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</si>
  <si>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</si>
  <si>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</si>
  <si>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</si>
  <si>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</si>
  <si>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</si>
  <si>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</si>
  <si>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</si>
  <si>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</si>
  <si>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</si>
  <si>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</si>
  <si>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</si>
  <si>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</si>
  <si>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</si>
  <si>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</si>
  <si>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</si>
  <si>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</si>
  <si>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</si>
  <si>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</si>
  <si>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</si>
  <si>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</si>
  <si>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</si>
  <si>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</si>
  <si>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</si>
  <si>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</si>
  <si>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</si>
  <si>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</si>
  <si>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</si>
  <si>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</si>
  <si>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</si>
  <si>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</si>
  <si>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</si>
  <si>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</si>
  <si>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</si>
  <si>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</si>
  <si>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</si>
  <si>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</si>
  <si>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</si>
  <si>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</si>
  <si>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</si>
  <si>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</si>
  <si>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</si>
  <si>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</si>
  <si>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</si>
  <si>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</si>
  <si>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</si>
  <si>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</si>
  <si>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</si>
  <si>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</si>
  <si>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</si>
  <si>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</si>
  <si>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</si>
  <si>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</si>
  <si>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</si>
  <si>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</si>
  <si>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</si>
  <si>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</si>
  <si>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</si>
  <si>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</si>
  <si>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</si>
  <si>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</si>
  <si>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</si>
  <si>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</si>
  <si>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</si>
  <si>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</si>
  <si>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</si>
  <si>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</si>
  <si>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</si>
  <si>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</si>
  <si>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</si>
  <si>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</si>
  <si>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</si>
  <si>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</si>
  <si>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</si>
  <si>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</si>
  <si>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</si>
  <si>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</si>
  <si>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</si>
  <si>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</si>
  <si>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</si>
  <si>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</si>
  <si>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</si>
  <si>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</si>
  <si>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</si>
  <si>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</si>
  <si>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</si>
  <si>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</si>
  <si>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</si>
  <si>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</si>
  <si>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</si>
  <si>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</si>
  <si>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</si>
  <si>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</si>
  <si>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</si>
  <si>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</si>
  <si>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</si>
  <si>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</si>
  <si>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</si>
  <si>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</si>
  <si>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</si>
  <si>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</si>
  <si>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</si>
  <si>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</si>
  <si>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</si>
  <si>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</si>
  <si>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</si>
  <si>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</si>
  <si>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</si>
  <si>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</si>
  <si>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</si>
  <si>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</si>
  <si>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</si>
  <si>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</si>
  <si>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</si>
  <si>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</si>
  <si>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</si>
  <si>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</si>
  <si>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</si>
  <si>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</si>
  <si>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</si>
  <si>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</si>
  <si>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</si>
  <si>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</si>
  <si>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</si>
  <si>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</si>
  <si>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</si>
  <si>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</si>
  <si>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</si>
  <si>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</si>
  <si>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</si>
  <si>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</si>
  <si>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</si>
  <si>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</si>
  <si>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</si>
  <si>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</si>
  <si>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</si>
  <si>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</si>
  <si>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</si>
  <si>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</si>
  <si>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</si>
  <si>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</si>
  <si>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</si>
  <si>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</si>
  <si>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</si>
  <si>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</si>
  <si>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</si>
  <si>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</si>
  <si>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</si>
  <si>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</si>
  <si>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</si>
  <si>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</si>
  <si>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</si>
  <si>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</si>
  <si>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</si>
  <si>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</si>
  <si>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</si>
  <si>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</si>
  <si>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</si>
  <si>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</si>
  <si>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</si>
  <si>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</si>
  <si>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</si>
  <si>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</si>
  <si>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</si>
  <si>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</si>
  <si>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</si>
  <si>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</si>
  <si>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</si>
  <si>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</si>
  <si>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</si>
  <si>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</si>
  <si>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</si>
  <si>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</si>
  <si>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</si>
  <si>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</si>
  <si>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</si>
  <si>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</si>
  <si>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</si>
  <si>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</si>
  <si>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</si>
  <si>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</si>
  <si>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</si>
  <si>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</si>
  <si>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</si>
  <si>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</si>
  <si>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</si>
  <si>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</si>
  <si>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</si>
  <si>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</si>
  <si>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</si>
  <si>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</si>
  <si>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</si>
  <si>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</si>
  <si>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</si>
  <si>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</si>
  <si>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</si>
  <si>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</si>
  <si>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</si>
  <si>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</si>
  <si>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</si>
  <si>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</si>
  <si>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</si>
  <si>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</si>
  <si>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</si>
  <si>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</si>
  <si>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</si>
  <si>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</si>
  <si>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</si>
  <si>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</si>
  <si>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</si>
  <si>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</si>
  <si>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</si>
  <si>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</si>
  <si>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</si>
  <si>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</si>
  <si>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</si>
  <si>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</si>
  <si>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</si>
  <si>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</si>
  <si>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</si>
  <si>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</si>
  <si>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</si>
  <si>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</si>
  <si>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</si>
  <si>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</si>
  <si>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</si>
  <si>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</si>
  <si>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</si>
  <si>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</si>
  <si>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</si>
  <si>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</si>
  <si>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</si>
  <si>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</si>
  <si>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</si>
  <si>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</si>
  <si>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</si>
  <si>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</si>
  <si>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</si>
  <si>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</si>
  <si>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</si>
  <si>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</si>
  <si>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</si>
  <si>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</si>
  <si>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</si>
  <si>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</si>
  <si>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</si>
  <si>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</si>
  <si>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</si>
  <si>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</si>
  <si>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</si>
  <si>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</si>
  <si>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</si>
  <si>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</si>
  <si>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</si>
  <si>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</si>
  <si>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</si>
  <si>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</si>
  <si>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</si>
  <si>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</si>
  <si>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</si>
  <si>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</si>
  <si>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</si>
  <si>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</si>
  <si>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</si>
  <si>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</si>
  <si>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</si>
  <si>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</si>
  <si>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</si>
  <si>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</si>
  <si>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</si>
  <si>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</si>
  <si>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</si>
  <si>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</si>
  <si>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</si>
  <si>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</si>
  <si>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</si>
  <si>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</si>
  <si>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</si>
  <si>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</si>
  <si>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</si>
  <si>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</si>
  <si>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</si>
  <si>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</si>
  <si>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</si>
  <si>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</si>
  <si>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</si>
  <si>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</si>
  <si>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</si>
  <si>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</si>
  <si>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</si>
  <si>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</si>
  <si>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</si>
  <si>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</si>
  <si>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</si>
  <si>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</si>
  <si>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</si>
  <si>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</si>
  <si>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</si>
  <si>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</si>
  <si>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</si>
  <si>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</si>
  <si>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</si>
  <si>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</si>
  <si>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</si>
  <si>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</si>
  <si>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</si>
  <si>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</si>
  <si>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</si>
  <si>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</si>
  <si>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</si>
  <si>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</si>
  <si>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</si>
  <si>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</si>
  <si>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</si>
  <si>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</si>
  <si>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</si>
  <si>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</si>
  <si>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</si>
  <si>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</si>
  <si>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</si>
  <si>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</si>
  <si>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</si>
  <si>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</si>
  <si>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</si>
  <si>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</si>
  <si>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</si>
  <si>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</si>
  <si>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</si>
  <si>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</si>
  <si>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</si>
  <si>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</si>
  <si>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</si>
  <si>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</si>
  <si>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</si>
  <si>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</si>
  <si>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</si>
  <si>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</si>
  <si>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</si>
  <si>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</si>
  <si>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</si>
  <si>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</si>
  <si>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</si>
  <si>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</si>
  <si>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</si>
  <si>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</si>
  <si>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</si>
  <si>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</si>
  <si>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</si>
  <si>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</si>
  <si>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</si>
  <si>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</si>
  <si>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</si>
  <si>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</si>
  <si>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</si>
  <si>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</si>
  <si>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</si>
  <si>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</si>
  <si>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</si>
  <si>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</si>
  <si>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</si>
  <si>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</si>
  <si>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</si>
  <si>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</si>
  <si>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</si>
  <si>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</si>
  <si>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</si>
  <si>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</si>
  <si>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</si>
  <si>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</si>
  <si>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</si>
  <si>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</si>
  <si>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</si>
  <si>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</si>
  <si>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</si>
  <si>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</si>
  <si>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</si>
  <si>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</si>
  <si>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</si>
  <si>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</si>
  <si>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</si>
  <si>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</si>
  <si>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</si>
  <si>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</si>
  <si>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</si>
  <si>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</si>
  <si>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</si>
  <si>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</si>
  <si>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</si>
  <si>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</si>
  <si>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</si>
  <si>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</si>
  <si>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</si>
  <si>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</si>
  <si>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</si>
  <si>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</si>
  <si>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</si>
  <si>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</si>
  <si>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</si>
  <si>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</si>
  <si>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</si>
  <si>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</si>
  <si>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</si>
  <si>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</si>
  <si>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</si>
  <si>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</si>
  <si>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</si>
  <si>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</si>
  <si>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</si>
  <si>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</si>
  <si>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</si>
  <si>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</si>
  <si>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</si>
  <si>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</si>
  <si>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</si>
  <si>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</si>
  <si>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</si>
  <si>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</si>
  <si>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</si>
  <si>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</si>
  <si>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</si>
  <si>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</si>
  <si>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</si>
  <si>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</si>
  <si>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</si>
  <si>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</si>
  <si>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</si>
  <si>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</si>
  <si>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</si>
  <si>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</si>
  <si>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</si>
  <si>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</si>
  <si>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</si>
  <si>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</si>
  <si>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</si>
  <si>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</si>
  <si>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</si>
  <si>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</si>
  <si>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</si>
  <si>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</si>
  <si>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</si>
  <si>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</si>
  <si>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</si>
  <si>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</si>
  <si>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</si>
  <si>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</si>
  <si>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</si>
  <si>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</si>
  <si>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</si>
  <si>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</si>
  <si>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</si>
  <si>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</si>
  <si>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</si>
  <si>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</si>
  <si>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</si>
  <si>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</si>
  <si>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</si>
  <si>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</si>
  <si>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</si>
  <si>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</si>
  <si>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</si>
  <si>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</si>
  <si>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</si>
  <si>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</si>
  <si>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</si>
  <si>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</si>
  <si>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</si>
  <si>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</si>
  <si>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</si>
  <si>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</si>
  <si>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</si>
  <si>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</si>
  <si>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</si>
  <si>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</si>
  <si>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</si>
  <si>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</si>
  <si>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</si>
  <si>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</si>
  <si>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</si>
  <si>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</si>
  <si>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</si>
  <si>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</si>
  <si>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</si>
  <si>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</si>
  <si>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</si>
  <si>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</si>
  <si>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</si>
  <si>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</si>
  <si>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</si>
  <si>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</si>
  <si>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</si>
  <si>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</si>
  <si>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</si>
  <si>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</si>
  <si>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</si>
  <si>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</si>
  <si>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</si>
  <si>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</si>
  <si>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</si>
  <si>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</si>
  <si>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</si>
  <si>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</si>
  <si>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</si>
  <si>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</si>
  <si>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</si>
  <si>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</si>
  <si>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</si>
  <si>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</si>
  <si>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</si>
  <si>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</si>
  <si>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</si>
  <si>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</si>
  <si>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</si>
  <si>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</si>
  <si>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</si>
  <si>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</si>
  <si>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</si>
  <si>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</si>
  <si>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</si>
  <si>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</si>
  <si>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</si>
  <si>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</si>
  <si>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</si>
  <si>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</si>
  <si>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</si>
  <si>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</si>
  <si>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</si>
  <si>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</si>
  <si>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</si>
  <si>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</si>
  <si>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</si>
  <si>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</si>
  <si>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</si>
  <si>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</si>
  <si>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</si>
  <si>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</si>
  <si>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</si>
  <si>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</si>
  <si>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</si>
  <si>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</si>
  <si>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</si>
  <si>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</si>
  <si>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</si>
  <si>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</si>
  <si>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</si>
  <si>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</si>
  <si>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</si>
  <si>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</si>
  <si>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</si>
  <si>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</si>
  <si>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</si>
  <si>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</si>
  <si>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</si>
  <si>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</si>
  <si>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</si>
  <si>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</si>
  <si>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</si>
  <si>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</si>
  <si>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</si>
  <si>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</si>
  <si>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</si>
  <si>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</si>
  <si>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</si>
  <si>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</si>
  <si>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</si>
  <si>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</si>
  <si>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</si>
  <si>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</si>
  <si>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</si>
  <si>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</si>
  <si>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</si>
  <si>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</si>
  <si>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</si>
  <si>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</si>
  <si>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</si>
  <si>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</si>
  <si>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</si>
  <si>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</si>
  <si>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</si>
  <si>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</si>
  <si>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</si>
  <si>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</si>
  <si>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</si>
  <si>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</si>
  <si>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</si>
  <si>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</si>
  <si>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</si>
  <si>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</si>
  <si>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</si>
  <si>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</si>
  <si>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</si>
  <si>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</si>
  <si>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</si>
  <si>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</si>
  <si>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</si>
  <si>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</si>
  <si>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</si>
  <si>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</si>
  <si>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</si>
  <si>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</si>
  <si>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</si>
  <si>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</si>
  <si>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</si>
  <si>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</si>
  <si>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</si>
  <si>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</si>
  <si>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</si>
  <si>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</si>
  <si>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</si>
  <si>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</si>
  <si>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</si>
  <si>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</si>
  <si>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</si>
  <si>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</si>
  <si>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</si>
  <si>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</si>
  <si>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</si>
  <si>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</si>
  <si>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</si>
  <si>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</si>
  <si>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</si>
  <si>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</si>
  <si>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</si>
  <si>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</si>
  <si>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</si>
  <si>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</si>
  <si>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</si>
  <si>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</si>
  <si>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</si>
  <si>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</si>
  <si>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</si>
  <si>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</si>
  <si>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</si>
  <si>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</si>
  <si>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</si>
  <si>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</si>
  <si>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</si>
  <si>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</si>
  <si>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</si>
  <si>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</si>
  <si>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</si>
  <si>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</si>
  <si>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</si>
  <si>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</si>
  <si>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</si>
  <si>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</si>
  <si>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</si>
  <si>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</si>
  <si>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</si>
  <si>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</si>
  <si>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</si>
  <si>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</si>
  <si>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</si>
  <si>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</si>
  <si>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</si>
  <si>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</si>
  <si>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</si>
  <si>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</si>
  <si>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</si>
  <si>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</si>
  <si>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</si>
  <si>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</si>
  <si>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</si>
  <si>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</si>
  <si>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</si>
  <si>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</si>
  <si>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</si>
  <si>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</si>
  <si>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</si>
  <si>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</si>
  <si>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</si>
  <si>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</si>
  <si>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</si>
  <si>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</si>
  <si>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</si>
  <si>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</si>
  <si>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</si>
  <si>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</si>
  <si>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</si>
  <si>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</si>
  <si>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</si>
  <si>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</si>
  <si>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</si>
  <si>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</si>
  <si>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</si>
  <si>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</si>
  <si>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</si>
  <si>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</si>
  <si>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</si>
  <si>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</si>
  <si>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</si>
  <si>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</si>
  <si>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</si>
  <si>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</si>
  <si>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</si>
  <si>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</si>
  <si>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</si>
  <si>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</si>
  <si>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</si>
  <si>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</si>
  <si>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</si>
  <si>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</si>
  <si>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</si>
  <si>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</si>
  <si>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</si>
  <si>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</si>
  <si>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</si>
  <si>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</si>
  <si>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</si>
  <si>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</si>
  <si>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</si>
  <si>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</si>
  <si>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</si>
  <si>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</si>
  <si>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</si>
  <si>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</si>
  <si>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</si>
  <si>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</si>
  <si>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</si>
  <si>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</si>
  <si>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</si>
  <si>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</si>
  <si>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</si>
  <si>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</si>
  <si>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</si>
  <si>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</si>
  <si>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</si>
  <si>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</si>
  <si>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</si>
  <si>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</si>
  <si>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</si>
  <si>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</si>
  <si>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</si>
  <si>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</si>
  <si>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</si>
  <si>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</si>
  <si>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</si>
  <si>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</si>
  <si>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</si>
  <si>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</si>
  <si>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</si>
  <si>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</si>
  <si>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</si>
  <si>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</si>
  <si>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</si>
  <si>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</si>
  <si>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</si>
  <si>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</si>
  <si>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</si>
  <si>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</si>
  <si>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</si>
  <si>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</si>
  <si>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</si>
  <si>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</si>
  <si>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</si>
  <si>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</si>
  <si>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</si>
  <si>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</si>
  <si>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</si>
  <si>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</si>
  <si>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</si>
  <si>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</si>
  <si>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</si>
  <si>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</si>
  <si>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</si>
  <si>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</si>
  <si>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</si>
  <si>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</si>
  <si>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</si>
  <si>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</si>
  <si>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</si>
  <si>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</si>
  <si>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</si>
  <si>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</si>
  <si>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</si>
  <si>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</si>
  <si>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</si>
  <si>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</si>
  <si>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</si>
  <si>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</si>
  <si>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</si>
  <si>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</si>
  <si>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</si>
  <si>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</si>
  <si>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</si>
  <si>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</si>
  <si>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</si>
  <si>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</si>
  <si>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</si>
  <si>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</si>
  <si>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</si>
  <si>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</si>
  <si>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</si>
  <si>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</si>
  <si>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</si>
  <si>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</si>
  <si>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</si>
  <si>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</si>
  <si>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</si>
  <si>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</si>
  <si>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</si>
  <si>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</si>
  <si>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</si>
  <si>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</si>
  <si>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</si>
  <si>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</si>
  <si>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</si>
  <si>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</si>
  <si>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</si>
  <si>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</si>
  <si>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</si>
  <si>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</si>
  <si>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</si>
  <si>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</si>
  <si>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</si>
  <si>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</si>
  <si>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</si>
  <si>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</si>
  <si>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</si>
  <si>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</si>
  <si>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</si>
  <si>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</si>
  <si>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</si>
  <si>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</si>
  <si>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</si>
  <si>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</si>
  <si>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</si>
  <si>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</si>
  <si>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</si>
  <si>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</si>
  <si>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</si>
  <si>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</si>
  <si>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</si>
  <si>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</si>
  <si>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</si>
  <si>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</si>
  <si>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</si>
  <si>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</si>
  <si>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</si>
  <si>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</si>
  <si>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</si>
  <si>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</si>
  <si>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</si>
  <si>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</si>
  <si>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</si>
  <si>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</si>
  <si>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</si>
  <si>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</si>
  <si>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</si>
  <si>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</si>
  <si>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</si>
  <si>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</si>
  <si>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</si>
  <si>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</si>
  <si>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</si>
  <si>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</si>
  <si>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</si>
  <si>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</si>
  <si>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</si>
  <si>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</si>
  <si>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</si>
  <si>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</si>
  <si>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</si>
  <si>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</si>
  <si>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</si>
  <si>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</si>
  <si>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</si>
  <si>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</si>
  <si>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</si>
  <si>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</si>
  <si>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</si>
  <si>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</si>
  <si>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</si>
  <si>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</si>
  <si>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</si>
  <si>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</si>
  <si>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</si>
  <si>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</si>
  <si>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</si>
  <si>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</si>
  <si>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</si>
  <si>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</si>
  <si>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</si>
  <si>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</si>
  <si>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</si>
  <si>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</si>
  <si>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</si>
  <si>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</si>
  <si>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</si>
  <si>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</si>
  <si>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</si>
  <si>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</si>
  <si>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</si>
  <si>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</si>
  <si>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</si>
  <si>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</si>
  <si>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</si>
  <si>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</si>
  <si>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</si>
  <si>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</si>
  <si>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</si>
  <si>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</si>
  <si>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</si>
  <si>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</si>
  <si>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</si>
  <si>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</si>
  <si>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</si>
  <si>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</si>
  <si>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</si>
  <si>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</si>
  <si>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</si>
  <si>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</si>
  <si>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</si>
  <si>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</si>
  <si>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</si>
  <si>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</si>
  <si>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</si>
  <si>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</si>
  <si>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</si>
  <si>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</si>
  <si>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</si>
  <si>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</si>
  <si>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</si>
  <si>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</si>
  <si>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</si>
  <si>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</si>
  <si>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</si>
  <si>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</si>
  <si>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</si>
  <si>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</si>
  <si>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</si>
  <si>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</si>
  <si>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</si>
  <si>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</si>
  <si>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</si>
  <si>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</si>
  <si>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</si>
  <si>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</si>
  <si>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</si>
  <si>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</si>
  <si>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</si>
  <si>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</si>
  <si>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</si>
  <si>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</si>
  <si>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</si>
  <si>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</si>
  <si>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</si>
  <si>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</si>
  <si>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</si>
  <si>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</si>
  <si>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</si>
  <si>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</si>
  <si>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</si>
  <si>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</si>
  <si>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</si>
  <si>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</si>
  <si>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</si>
  <si>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</si>
  <si>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</si>
  <si>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</si>
  <si>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</si>
  <si>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</si>
  <si>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</si>
  <si>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</si>
  <si>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</si>
  <si>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</si>
  <si>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</si>
  <si>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</si>
  <si>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</si>
  <si>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</si>
  <si>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</si>
  <si>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</si>
  <si>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</si>
  <si>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</si>
  <si>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</si>
  <si>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</si>
  <si>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</si>
  <si>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</si>
  <si>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</si>
  <si>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</si>
  <si>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</si>
  <si>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</si>
  <si>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</si>
  <si>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</si>
  <si>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</si>
  <si>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</si>
  <si>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</si>
  <si>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</si>
  <si>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</si>
  <si>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</si>
  <si>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</si>
  <si>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</si>
  <si>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</si>
  <si>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</si>
  <si>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</si>
  <si>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</si>
  <si>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</si>
  <si>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</si>
  <si>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</si>
  <si>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</si>
  <si>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</si>
  <si>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</si>
  <si>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</si>
  <si>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</si>
  <si>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</si>
  <si>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</si>
  <si>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</si>
  <si>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</si>
  <si>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</si>
  <si>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</si>
  <si>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</si>
  <si>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</si>
  <si>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</si>
  <si>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</si>
  <si>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</si>
  <si>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</si>
  <si>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</si>
  <si>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</si>
  <si>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</si>
  <si>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</si>
  <si>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</si>
  <si>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</si>
  <si>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</si>
  <si>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</si>
  <si>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</si>
  <si>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</si>
  <si>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</si>
  <si>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</si>
  <si>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</si>
  <si>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</si>
  <si>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</si>
  <si>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</si>
  <si>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</si>
  <si>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</si>
  <si>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</si>
  <si>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</si>
  <si>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</si>
  <si>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</si>
  <si>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</si>
  <si>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</si>
  <si>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</si>
  <si>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</si>
  <si>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</si>
  <si>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</si>
  <si>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</si>
  <si>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</si>
  <si>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</si>
  <si>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</si>
  <si>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</si>
  <si>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</si>
  <si>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</si>
  <si>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</si>
  <si>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</si>
  <si>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</si>
  <si>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</si>
  <si>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</si>
  <si>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</si>
  <si>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</si>
  <si>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</si>
  <si>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</si>
  <si>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</si>
  <si>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</si>
  <si>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</si>
  <si>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</si>
  <si>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</si>
  <si>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</si>
  <si>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</si>
  <si>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</si>
  <si>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</si>
  <si>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</si>
  <si>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</si>
  <si>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</si>
  <si>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</si>
  <si>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</si>
  <si>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</si>
  <si>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</si>
  <si>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</si>
  <si>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</si>
  <si>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</si>
  <si>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</si>
  <si>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</si>
  <si>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</si>
  <si>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</si>
  <si>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</si>
  <si>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</si>
  <si>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</si>
  <si>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</si>
  <si>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</si>
  <si>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</si>
  <si>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</si>
  <si>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</si>
  <si>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</si>
  <si>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</si>
  <si>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</si>
  <si>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</si>
  <si>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</si>
  <si>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</si>
  <si>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</si>
  <si>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</si>
  <si>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</si>
  <si>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</si>
  <si>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</si>
  <si>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</si>
  <si>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</si>
  <si>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</si>
  <si>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</si>
  <si>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</si>
  <si>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</si>
  <si>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</si>
  <si>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</si>
  <si>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</si>
  <si>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</si>
  <si>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</si>
  <si>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</si>
  <si>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</si>
  <si>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</si>
  <si>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</si>
  <si>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</si>
  <si>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</si>
  <si>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</si>
  <si>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</si>
  <si>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</si>
  <si>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</si>
  <si>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</si>
  <si>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</si>
  <si>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</si>
  <si>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</si>
  <si>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</si>
  <si>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</si>
  <si>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</si>
  <si>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</si>
  <si>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</si>
  <si>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</si>
  <si>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</si>
  <si>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</si>
  <si>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</si>
  <si>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</si>
  <si>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</si>
  <si>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</si>
  <si>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</si>
  <si>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</si>
  <si>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</si>
  <si>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</si>
  <si>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</si>
  <si>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</si>
  <si>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</si>
  <si>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</si>
  <si>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</si>
  <si>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</si>
  <si>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</si>
  <si>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</si>
  <si>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</si>
  <si>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</si>
  <si>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</si>
  <si>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</si>
  <si>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</si>
  <si>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</si>
  <si>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</si>
  <si>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</si>
  <si>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</si>
  <si>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</si>
  <si>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</si>
  <si>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</si>
  <si>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</si>
  <si>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</si>
  <si>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</si>
  <si>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</si>
  <si>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</si>
  <si>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</si>
  <si>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</si>
  <si>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</si>
  <si>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</si>
  <si>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</si>
  <si>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</si>
  <si>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</si>
  <si>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</si>
  <si>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</si>
  <si>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</si>
  <si>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</si>
  <si>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</si>
  <si>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</si>
  <si>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</si>
  <si>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</si>
  <si>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</si>
  <si>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</si>
  <si>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</si>
  <si>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</si>
  <si>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</si>
  <si>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</si>
  <si>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</si>
  <si>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</si>
  <si>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</si>
  <si>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</si>
  <si>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</si>
  <si>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</si>
  <si>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</si>
  <si>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</si>
  <si>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</si>
  <si>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</si>
  <si>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</si>
  <si>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</si>
  <si>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</si>
  <si>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</si>
  <si>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</si>
  <si>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</si>
  <si>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</si>
  <si>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</si>
  <si>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</si>
  <si>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</si>
  <si>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</si>
  <si>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</si>
  <si>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</si>
  <si>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</si>
  <si>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</si>
  <si>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</si>
  <si>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</si>
  <si>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</si>
  <si>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</si>
  <si>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</si>
  <si>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</si>
  <si>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</si>
  <si>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</si>
  <si>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</si>
  <si>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</si>
  <si>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</si>
  <si>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</si>
  <si>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</si>
  <si>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</si>
  <si>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</si>
  <si>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</si>
  <si>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</si>
  <si>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</si>
  <si>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</si>
  <si>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</si>
  <si>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</si>
  <si>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</si>
  <si>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</si>
  <si>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</si>
  <si>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</si>
  <si>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</si>
  <si>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</si>
  <si>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</si>
  <si>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</si>
  <si>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</si>
  <si>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</si>
  <si>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</si>
  <si>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</si>
  <si>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</si>
  <si>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</si>
  <si>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</si>
  <si>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</si>
  <si>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</si>
  <si>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</si>
  <si>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</si>
  <si>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</si>
  <si>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</si>
  <si>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</si>
  <si>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</si>
  <si>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</si>
  <si>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</si>
  <si>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</si>
  <si>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</si>
  <si>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</si>
  <si>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</si>
  <si>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</si>
  <si>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</si>
  <si>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</si>
  <si>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</si>
  <si>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</si>
  <si>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</si>
  <si>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</si>
  <si>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</si>
  <si>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</si>
  <si>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</si>
  <si>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</si>
  <si>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</si>
  <si>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</si>
  <si>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</si>
  <si>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</si>
  <si>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</si>
  <si>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</si>
  <si>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</si>
  <si>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</si>
  <si>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</si>
  <si>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</si>
  <si>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</si>
  <si>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</si>
  <si>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</si>
  <si>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</si>
  <si>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</si>
  <si>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</si>
  <si>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</si>
  <si>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</si>
  <si>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</si>
  <si>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</si>
  <si>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</si>
  <si>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</si>
  <si>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</si>
  <si>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</si>
  <si>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</si>
  <si>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</si>
  <si>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</si>
  <si>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</si>
  <si>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</si>
  <si>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</si>
  <si>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</si>
  <si>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</si>
  <si>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</si>
  <si>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</si>
  <si>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</si>
  <si>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</si>
  <si>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</si>
  <si>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</si>
  <si>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</si>
  <si>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</si>
  <si>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</si>
  <si>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</si>
  <si>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</si>
  <si>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</si>
  <si>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</si>
  <si>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</si>
  <si>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</si>
  <si>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</si>
  <si>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</si>
  <si>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</si>
  <si>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</si>
  <si>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</si>
  <si>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</si>
  <si>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</si>
  <si>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</si>
  <si>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</si>
  <si>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</si>
  <si>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</si>
  <si>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</si>
  <si>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</si>
  <si>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</si>
  <si>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</si>
  <si>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</si>
  <si>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</si>
  <si>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</si>
  <si>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</si>
  <si>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</si>
  <si>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</si>
  <si>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</si>
  <si>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</si>
  <si>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</si>
  <si>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</si>
  <si>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</si>
  <si>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</si>
  <si>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</si>
  <si>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</si>
  <si>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</si>
  <si>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</si>
  <si>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</si>
  <si>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</si>
  <si>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</si>
  <si>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</si>
  <si>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</si>
  <si>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</si>
  <si>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</si>
  <si>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</si>
  <si>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</si>
  <si>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</si>
  <si>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</si>
  <si>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</si>
  <si>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</si>
  <si>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</si>
  <si>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</si>
  <si>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</si>
  <si>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</si>
  <si>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</si>
  <si>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</si>
  <si>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</si>
  <si>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</si>
  <si>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</si>
  <si>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</si>
  <si>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</si>
  <si>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</si>
  <si>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</si>
  <si>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</si>
  <si>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</si>
  <si>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</si>
  <si>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</si>
  <si>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</si>
  <si>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</si>
  <si>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</si>
  <si>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</si>
  <si>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</si>
  <si>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</si>
  <si>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</si>
  <si>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</si>
  <si>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</si>
  <si>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</si>
  <si>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</si>
  <si>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</si>
  <si>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</si>
  <si>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</si>
  <si>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</si>
  <si>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</si>
  <si>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</si>
  <si>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</si>
  <si>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</si>
  <si>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</si>
  <si>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</si>
  <si>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</si>
  <si>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</si>
  <si>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</si>
  <si>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</si>
  <si>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</si>
  <si>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</si>
  <si>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</si>
  <si>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</si>
  <si>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</si>
  <si>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</si>
  <si>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</si>
  <si>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</si>
  <si>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</si>
  <si>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</si>
  <si>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</si>
  <si>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</si>
  <si>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</si>
  <si>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</si>
  <si>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</si>
  <si>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</si>
  <si>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</si>
  <si>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</si>
  <si>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</si>
  <si>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</si>
  <si>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</si>
  <si>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</si>
  <si>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</si>
  <si>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</si>
  <si>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</si>
  <si>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</si>
  <si>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</si>
  <si>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</si>
  <si>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</si>
  <si>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</si>
  <si>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</si>
  <si>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</si>
  <si>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</si>
  <si>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</si>
  <si>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</si>
  <si>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</si>
  <si>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</si>
  <si>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</si>
  <si>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</si>
  <si>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</si>
  <si>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</si>
  <si>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</si>
  <si>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</si>
  <si>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</si>
  <si>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</si>
  <si>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</si>
  <si>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</si>
  <si>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</si>
  <si>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</si>
  <si>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</si>
  <si>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</si>
  <si>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</si>
  <si>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</si>
  <si>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</si>
  <si>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</si>
  <si>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</si>
  <si>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</si>
  <si>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</si>
  <si>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</si>
  <si>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</si>
  <si>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</si>
  <si>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</si>
  <si>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</si>
  <si>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</si>
  <si>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</si>
  <si>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</si>
  <si>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</si>
  <si>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</si>
  <si>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</si>
  <si>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</si>
  <si>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</si>
  <si>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</si>
  <si>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</si>
  <si>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</si>
  <si>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</si>
  <si>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</si>
  <si>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</si>
  <si>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</si>
  <si>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</si>
  <si>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</si>
  <si>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</si>
  <si>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</si>
  <si>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</si>
  <si>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</si>
  <si>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</si>
  <si>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</si>
  <si>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</si>
  <si>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</si>
  <si>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</si>
  <si>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</si>
  <si>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</si>
  <si>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</si>
  <si>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</si>
  <si>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</si>
  <si>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</si>
  <si>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</si>
  <si>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</si>
  <si>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</si>
  <si>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</si>
  <si>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</si>
  <si>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</si>
  <si>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</si>
  <si>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</si>
  <si>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</si>
  <si>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</si>
  <si>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</si>
  <si>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</si>
  <si>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</si>
  <si>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</si>
  <si>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</si>
  <si>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</si>
  <si>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</si>
  <si>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</si>
  <si>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</si>
  <si>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</si>
  <si>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</si>
  <si>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</si>
  <si>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</si>
  <si>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</si>
  <si>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</si>
  <si>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</si>
  <si>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</si>
  <si>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</si>
  <si>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</si>
  <si>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</si>
  <si>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</si>
  <si>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</si>
  <si>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</si>
  <si>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</si>
  <si>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</si>
  <si>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</si>
  <si>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</si>
  <si>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</si>
  <si>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</si>
  <si>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</si>
  <si>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</si>
  <si>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</si>
  <si>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</si>
  <si>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</si>
  <si>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</si>
  <si>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</si>
  <si>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</si>
  <si>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</si>
  <si>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</si>
  <si>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</si>
  <si>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</si>
  <si>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</si>
  <si>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</si>
  <si>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</si>
  <si>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</si>
  <si>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</si>
  <si>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</si>
  <si>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</si>
  <si>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</si>
  <si>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</si>
  <si>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</si>
  <si>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</si>
  <si>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</si>
  <si>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</si>
  <si>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</si>
  <si>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</si>
  <si>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</si>
  <si>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</si>
  <si>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</si>
  <si>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</si>
  <si>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</si>
  <si>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</si>
  <si>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</si>
  <si>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</si>
  <si>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</si>
  <si>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</si>
  <si>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</si>
  <si>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</si>
  <si>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</si>
  <si>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</si>
  <si>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</si>
  <si>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</si>
  <si>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</si>
  <si>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</si>
  <si>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</si>
  <si>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</si>
  <si>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</si>
  <si>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</si>
  <si>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</si>
  <si>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</si>
  <si>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</si>
  <si>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</si>
  <si>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</si>
  <si>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</si>
  <si>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</si>
  <si>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</si>
  <si>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</si>
  <si>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</si>
  <si>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</si>
  <si>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</si>
  <si>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</si>
  <si>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</si>
  <si>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</si>
  <si>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</si>
  <si>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</si>
  <si>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</si>
  <si>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</si>
  <si>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</si>
  <si>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</si>
  <si>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</si>
  <si>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</si>
  <si>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</si>
  <si>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</si>
  <si>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</si>
  <si>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</si>
  <si>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</si>
  <si>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</si>
  <si>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</si>
  <si>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</si>
  <si>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</si>
  <si>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</si>
  <si>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</si>
  <si>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</si>
  <si>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</si>
  <si>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</si>
  <si>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</si>
  <si>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</si>
  <si>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</si>
  <si>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</si>
  <si>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</si>
  <si>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</si>
  <si>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</si>
  <si>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</si>
  <si>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</si>
  <si>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</si>
  <si>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</si>
  <si>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</si>
  <si>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</si>
  <si>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</si>
  <si>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</si>
  <si>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</si>
  <si>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</si>
  <si>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</si>
  <si>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</si>
  <si>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</si>
  <si>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</si>
  <si>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</si>
  <si>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</si>
  <si>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</si>
  <si>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</si>
  <si>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</si>
  <si>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</si>
  <si>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</si>
  <si>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</si>
  <si>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</si>
  <si>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</si>
  <si>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</si>
  <si>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</si>
  <si>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</si>
  <si>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</si>
  <si>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</si>
  <si>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</si>
  <si>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</si>
  <si>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</si>
  <si>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</si>
  <si>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</si>
  <si>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</si>
  <si>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</si>
  <si>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</si>
  <si>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</si>
  <si>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</si>
  <si>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</si>
  <si>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</si>
  <si>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</si>
  <si>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</si>
  <si>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</si>
  <si>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</si>
  <si>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</si>
  <si>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</si>
  <si>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</si>
  <si>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</si>
  <si>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</si>
  <si>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</si>
  <si>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</si>
  <si>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</si>
  <si>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</si>
  <si>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</si>
  <si>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</si>
  <si>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</si>
  <si>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</si>
  <si>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</si>
  <si>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</si>
  <si>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</si>
  <si>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</si>
  <si>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</si>
  <si>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</si>
  <si>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</si>
  <si>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</si>
  <si>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</si>
  <si>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</si>
  <si>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</si>
  <si>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</si>
  <si>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</si>
  <si>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</si>
  <si>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</si>
  <si>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</si>
  <si>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</si>
  <si>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</si>
  <si>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</si>
  <si>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</si>
  <si>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</si>
  <si>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</si>
  <si>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</si>
  <si>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</si>
  <si>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</si>
  <si>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</si>
  <si>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</si>
  <si>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</si>
  <si>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</si>
  <si>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</si>
  <si>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</si>
  <si>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</si>
  <si>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</si>
  <si>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</si>
  <si>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</si>
  <si>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</si>
  <si>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</si>
  <si>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</si>
  <si>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</si>
  <si>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</si>
  <si>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</si>
  <si>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</si>
  <si>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</si>
  <si>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</si>
  <si>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</si>
  <si>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</si>
  <si>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</si>
  <si>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</si>
  <si>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</si>
  <si>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</si>
  <si>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</si>
  <si>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</si>
  <si>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</si>
  <si>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</si>
  <si>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</si>
  <si>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</si>
  <si>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</si>
  <si>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</si>
  <si>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</si>
  <si>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</si>
  <si>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</si>
  <si>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</si>
  <si>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</si>
  <si>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</si>
  <si>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</si>
  <si>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</si>
  <si>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</si>
  <si>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</si>
  <si>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</si>
  <si>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</si>
  <si>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</si>
  <si>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</si>
  <si>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</si>
  <si>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</si>
  <si>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</si>
  <si>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</si>
  <si>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</si>
  <si>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</si>
  <si>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</si>
  <si>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</si>
  <si>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</si>
  <si>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</si>
  <si>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</si>
  <si>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</si>
  <si>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</si>
  <si>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</si>
  <si>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</si>
  <si>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</si>
  <si>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</si>
  <si>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</si>
  <si>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</si>
  <si>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</si>
  <si>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</si>
  <si>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</si>
  <si>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</si>
  <si>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</si>
  <si>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</si>
  <si>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</si>
  <si>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</si>
  <si>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</si>
  <si>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</si>
  <si>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</si>
  <si>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</si>
  <si>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</si>
  <si>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</si>
  <si>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</si>
  <si>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</si>
  <si>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</si>
  <si>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</si>
  <si>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</si>
  <si>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</si>
  <si>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</si>
  <si>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</si>
  <si>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</si>
  <si>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</si>
  <si>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</si>
  <si>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</si>
  <si>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</si>
  <si>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</si>
  <si>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</si>
  <si>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</si>
  <si>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</si>
  <si>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</si>
  <si>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</si>
  <si>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</si>
  <si>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</si>
  <si>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</si>
  <si>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</si>
  <si>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</si>
  <si>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</si>
  <si>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</si>
  <si>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</si>
  <si>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</si>
  <si>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</si>
  <si>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</si>
  <si>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</si>
  <si>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</si>
  <si>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</si>
  <si>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</si>
  <si>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</si>
  <si>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</si>
  <si>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</si>
  <si>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</si>
  <si>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</si>
  <si>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</si>
  <si>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</si>
  <si>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</si>
  <si>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</si>
  <si>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</si>
  <si>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</si>
  <si>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</si>
  <si>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</si>
  <si>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</si>
  <si>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</si>
  <si>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</si>
  <si>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</si>
  <si>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</si>
  <si>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</si>
  <si>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</si>
  <si>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</si>
  <si>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</si>
  <si>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</si>
  <si>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</si>
  <si>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</si>
  <si>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</si>
  <si>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</si>
  <si>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</si>
  <si>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</si>
  <si>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</si>
  <si>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</si>
  <si>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</si>
  <si>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</si>
  <si>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</si>
  <si>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</si>
  <si>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</si>
  <si>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</si>
  <si>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</si>
  <si>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</si>
  <si>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</si>
  <si>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</si>
  <si>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</si>
  <si>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</si>
  <si>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</si>
  <si>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</si>
  <si>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</si>
  <si>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</si>
  <si>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</si>
  <si>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</si>
  <si>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</si>
  <si>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</si>
  <si>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</si>
  <si>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</si>
  <si>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</si>
  <si>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</si>
  <si>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</si>
  <si>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</si>
  <si>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</si>
  <si>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</si>
  <si>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</si>
  <si>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</si>
  <si>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</si>
  <si>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</si>
  <si>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</si>
  <si>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</si>
  <si>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</si>
  <si>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</si>
  <si>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</si>
  <si>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</si>
  <si>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</si>
  <si>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</si>
  <si>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</si>
  <si>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</si>
  <si>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</si>
  <si>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</si>
  <si>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</si>
  <si>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</si>
  <si>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</si>
  <si>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</si>
  <si>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</si>
  <si>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</si>
  <si>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</si>
  <si>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</si>
  <si>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</si>
  <si>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</si>
  <si>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</si>
  <si>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</si>
  <si>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</si>
  <si>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</si>
  <si>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</si>
  <si>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</si>
  <si>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</si>
  <si>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</si>
  <si>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</si>
  <si>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</si>
  <si>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</si>
  <si>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</si>
  <si>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</si>
  <si>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</si>
  <si>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</si>
  <si>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</si>
  <si>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</si>
  <si>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</si>
  <si>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</si>
  <si>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</si>
  <si>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</si>
  <si>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</si>
  <si>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</si>
  <si>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</si>
  <si>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</si>
  <si>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</si>
  <si>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</si>
  <si>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</si>
  <si>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</si>
  <si>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</si>
  <si>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</si>
  <si>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</si>
  <si>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</si>
  <si>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</si>
  <si>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</si>
  <si>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</si>
  <si>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</si>
  <si>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</si>
  <si>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</si>
  <si>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</si>
  <si>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</si>
  <si>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</si>
  <si>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</si>
  <si>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</si>
  <si>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</si>
  <si>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</si>
  <si>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</si>
  <si>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</si>
  <si>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</si>
  <si>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</si>
  <si>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</si>
  <si>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</si>
  <si>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</si>
  <si>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</si>
  <si>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</si>
  <si>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</si>
  <si>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</si>
  <si>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</si>
  <si>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</si>
  <si>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</si>
  <si>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</si>
  <si>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</si>
  <si>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</si>
  <si>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</si>
  <si>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</si>
  <si>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</si>
  <si>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</si>
  <si>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</si>
  <si>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</si>
  <si>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</si>
  <si>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</si>
  <si>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</si>
  <si>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</si>
  <si>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</si>
  <si>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</si>
  <si>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</si>
  <si>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</si>
  <si>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</si>
  <si>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</si>
  <si>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</si>
  <si>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</si>
  <si>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</si>
  <si>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</si>
  <si>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</si>
  <si>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</si>
  <si>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</si>
  <si>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</si>
  <si>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</si>
  <si>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</si>
  <si>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</si>
  <si>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</si>
  <si>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</si>
  <si>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</si>
  <si>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</si>
  <si>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</si>
  <si>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</si>
  <si>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</si>
  <si>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</si>
  <si>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</si>
  <si>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</si>
  <si>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</si>
  <si>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</si>
  <si>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</si>
  <si>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</si>
  <si>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</si>
  <si>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</si>
  <si>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</si>
  <si>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</si>
  <si>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</si>
  <si>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</si>
  <si>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</si>
  <si>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</si>
  <si>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</si>
  <si>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</si>
  <si>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</si>
  <si>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</si>
  <si>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</si>
  <si>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</si>
  <si>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</si>
  <si>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</si>
  <si>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</si>
  <si>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</si>
  <si>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</si>
  <si>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</si>
  <si>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</si>
  <si>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</si>
  <si>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</si>
  <si>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</si>
  <si>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</si>
  <si>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</si>
  <si>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</si>
  <si>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</si>
  <si>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</si>
  <si>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</si>
  <si>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</si>
  <si>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</si>
  <si>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</si>
  <si>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</si>
  <si>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</si>
  <si>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</si>
  <si>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</si>
  <si>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</si>
  <si>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</si>
  <si>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</si>
  <si>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</si>
  <si>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</si>
  <si>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</si>
  <si>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</si>
  <si>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</si>
  <si>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</si>
  <si>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</si>
  <si>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</si>
  <si>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</si>
  <si>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</si>
  <si>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</si>
  <si>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</si>
  <si>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</si>
  <si>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</si>
  <si>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</si>
  <si>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</si>
  <si>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</si>
  <si>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</si>
  <si>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</si>
  <si>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</si>
  <si>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</si>
  <si>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</si>
  <si>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</si>
  <si>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</si>
  <si>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</si>
  <si>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</si>
  <si>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</si>
  <si>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</si>
  <si>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</si>
  <si>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</si>
  <si>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</si>
  <si>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</si>
  <si>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</si>
  <si>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</si>
  <si>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</si>
  <si>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</si>
  <si>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</si>
  <si>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</si>
  <si>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</si>
  <si>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</si>
  <si>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</si>
  <si>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</si>
  <si>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</si>
  <si>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</si>
  <si>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</si>
  <si>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</si>
  <si>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</si>
  <si>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</si>
  <si>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</si>
  <si>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</si>
  <si>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</si>
  <si>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</si>
  <si>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</si>
  <si>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</si>
  <si>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</si>
  <si>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</si>
  <si>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</si>
  <si>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</si>
  <si>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</si>
  <si>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</si>
  <si>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</si>
  <si>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</si>
  <si>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</si>
  <si>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</si>
  <si>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</si>
  <si>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</si>
  <si>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</si>
  <si>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</si>
  <si>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</si>
  <si>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</si>
  <si>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</si>
  <si>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</si>
  <si>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</si>
  <si>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</si>
  <si>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</si>
  <si>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</si>
  <si>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</si>
  <si>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</si>
  <si>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</si>
  <si>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</si>
  <si>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</si>
  <si>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</si>
  <si>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</si>
  <si>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</si>
  <si>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</si>
  <si>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</si>
  <si>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</si>
  <si>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</si>
  <si>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</si>
  <si>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</si>
  <si>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</si>
  <si>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</si>
  <si>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</si>
  <si>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</si>
  <si>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</si>
  <si>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</si>
  <si>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</si>
  <si>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</si>
  <si>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</si>
  <si>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</si>
  <si>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</si>
  <si>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</si>
  <si>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</si>
  <si>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</si>
  <si>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</si>
  <si>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</si>
  <si>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</si>
  <si>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</si>
  <si>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</si>
  <si>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</si>
  <si>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</si>
  <si>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</si>
  <si>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</si>
  <si>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</si>
  <si>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</si>
  <si>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</si>
  <si>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</si>
  <si>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</si>
  <si>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</si>
  <si>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</si>
  <si>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</si>
  <si>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</si>
  <si>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</si>
  <si>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</si>
  <si>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</si>
  <si>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</si>
  <si>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</si>
  <si>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</si>
  <si>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</si>
  <si>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</si>
  <si>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</si>
  <si>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</si>
  <si>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</si>
  <si>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</si>
  <si>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</si>
  <si>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</si>
  <si>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</si>
  <si>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</si>
  <si>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</si>
  <si>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</si>
  <si>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</si>
  <si>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</si>
  <si>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</si>
  <si>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</si>
  <si>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</si>
  <si>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</si>
  <si>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</si>
  <si>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</si>
  <si>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</si>
  <si>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</si>
  <si>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</si>
  <si>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</si>
  <si>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</si>
  <si>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</si>
  <si>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</si>
  <si>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</si>
  <si>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</si>
  <si>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</si>
  <si>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</si>
  <si>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</si>
  <si>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</si>
  <si>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</si>
  <si>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</si>
  <si>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</si>
  <si>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</si>
  <si>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</si>
  <si>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</si>
  <si>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</si>
  <si>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</si>
  <si>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</si>
  <si>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</si>
  <si>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</si>
  <si>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</si>
  <si>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</si>
  <si>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</si>
  <si>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</si>
  <si>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</si>
  <si>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</si>
  <si>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</si>
  <si>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</si>
  <si>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</si>
  <si>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</si>
  <si>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</si>
  <si>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</si>
  <si>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</si>
  <si>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</si>
  <si>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</si>
  <si>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</si>
  <si>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</si>
  <si>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</si>
  <si>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</si>
  <si>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</si>
  <si>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</si>
  <si>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</si>
  <si>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</si>
  <si>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</si>
  <si>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</si>
  <si>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</si>
  <si>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</si>
  <si>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</si>
  <si>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</si>
  <si>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</si>
  <si>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</si>
  <si>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</si>
  <si>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</si>
  <si>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</si>
  <si>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</si>
  <si>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</si>
  <si>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</si>
  <si>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</si>
  <si>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</si>
  <si>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</si>
  <si>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</si>
  <si>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</si>
  <si>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</si>
  <si>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</si>
  <si>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</si>
  <si>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</si>
  <si>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</si>
  <si>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</si>
  <si>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</si>
  <si>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</si>
  <si>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</si>
  <si>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</si>
  <si>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</si>
  <si>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</si>
  <si>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</si>
  <si>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</si>
  <si>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</si>
  <si>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</si>
  <si>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</si>
  <si>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</si>
  <si>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</si>
  <si>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</si>
  <si>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</si>
  <si>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</si>
  <si>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</si>
  <si>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</si>
  <si>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</si>
  <si>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</si>
  <si>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</si>
  <si>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</si>
  <si>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</si>
  <si>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</si>
  <si>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</si>
  <si>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</si>
  <si>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</si>
  <si>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</si>
  <si>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</si>
  <si>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</si>
  <si>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</si>
  <si>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</si>
  <si>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</si>
  <si>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</si>
  <si>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</si>
  <si>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</si>
  <si>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</si>
  <si>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</si>
  <si>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</si>
  <si>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</si>
  <si>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</si>
  <si>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</si>
  <si>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</si>
  <si>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</si>
  <si>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</si>
  <si>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</si>
  <si>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</si>
  <si>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</si>
  <si>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</si>
  <si>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</si>
  <si>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</si>
  <si>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</si>
  <si>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</si>
  <si>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</si>
  <si>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</si>
  <si>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</si>
  <si>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</si>
  <si>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</si>
  <si>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</si>
  <si>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</si>
  <si>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</si>
  <si>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</si>
  <si>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</si>
  <si>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</si>
  <si>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</si>
  <si>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</si>
  <si>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</si>
  <si>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</si>
  <si>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</si>
  <si>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</si>
  <si>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</si>
  <si>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</si>
  <si>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</si>
  <si>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</si>
  <si>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</si>
  <si>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</si>
  <si>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</si>
  <si>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</si>
  <si>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</si>
  <si>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</si>
  <si>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</si>
  <si>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</si>
  <si>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</si>
  <si>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</si>
  <si>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</si>
  <si>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</si>
  <si>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</si>
  <si>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</si>
  <si>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</si>
  <si>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</si>
  <si>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</si>
  <si>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</si>
  <si>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</si>
  <si>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</si>
  <si>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</si>
  <si>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</si>
  <si>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</si>
  <si>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</si>
  <si>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</si>
  <si>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</si>
  <si>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</si>
  <si>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</si>
  <si>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</si>
  <si>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</si>
  <si>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</si>
  <si>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</si>
  <si>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</si>
  <si>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</si>
  <si>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</si>
  <si>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</si>
  <si>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</si>
  <si>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</si>
  <si>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</si>
  <si>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</si>
  <si>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</si>
  <si>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</si>
  <si>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</si>
  <si>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</si>
  <si>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</si>
  <si>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</si>
  <si>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</si>
  <si>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</si>
  <si>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</si>
  <si>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</si>
  <si>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</si>
  <si>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</si>
  <si>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</si>
  <si>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</si>
  <si>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</si>
  <si>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</si>
  <si>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</si>
  <si>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</si>
  <si>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</si>
  <si>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</si>
  <si>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</si>
  <si>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</si>
  <si>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</si>
  <si>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</si>
  <si>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</si>
  <si>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</si>
  <si>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</si>
  <si>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</si>
  <si>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</si>
  <si>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</si>
  <si>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</si>
  <si>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</si>
  <si>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</si>
  <si>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</si>
  <si>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</si>
  <si>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</si>
  <si>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</si>
  <si>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</si>
  <si>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</si>
  <si>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</si>
  <si>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</si>
  <si>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</si>
  <si>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</si>
  <si>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</si>
  <si>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</si>
  <si>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</si>
  <si>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</si>
  <si>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</si>
  <si>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</si>
  <si>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</si>
  <si>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</si>
  <si>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</si>
  <si>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</si>
  <si>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</si>
  <si>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</si>
  <si>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</si>
  <si>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</si>
  <si>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</si>
  <si>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</si>
  <si>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</si>
  <si>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</si>
  <si>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</si>
  <si>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</si>
  <si>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</si>
  <si>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</si>
  <si>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</si>
  <si>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</si>
  <si>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</si>
  <si>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</si>
  <si>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</si>
  <si>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</si>
  <si>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</si>
  <si>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</si>
  <si>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</si>
  <si>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</si>
  <si>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</si>
  <si>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</si>
  <si>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</si>
  <si>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</si>
  <si>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</si>
  <si>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</si>
  <si>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</si>
  <si>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</si>
  <si>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</si>
  <si>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</si>
  <si>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</si>
  <si>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</si>
  <si>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</si>
  <si>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</si>
  <si>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</si>
  <si>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</si>
  <si>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</si>
  <si>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</si>
  <si>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</si>
  <si>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</si>
  <si>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</si>
  <si>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</si>
  <si>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</si>
  <si>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</si>
  <si>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</si>
  <si>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</si>
  <si>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</si>
  <si>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</si>
  <si>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</si>
  <si>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</si>
  <si>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</si>
  <si>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</si>
  <si>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</si>
  <si>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</si>
  <si>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</si>
  <si>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</si>
  <si>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</si>
  <si>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</si>
  <si>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</si>
  <si>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</si>
  <si>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</si>
  <si>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</si>
  <si>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</si>
  <si>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</si>
  <si>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</si>
  <si>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</si>
  <si>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</si>
  <si>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</si>
  <si>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</si>
  <si>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</si>
  <si>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</si>
  <si>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</si>
  <si>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</si>
  <si>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</si>
  <si>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</si>
  <si>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</si>
  <si>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</si>
  <si>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</si>
  <si>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</si>
  <si>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</si>
  <si>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</si>
  <si>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</si>
  <si>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</si>
  <si>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</si>
  <si>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</si>
  <si>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</si>
  <si>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</si>
  <si>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</si>
  <si>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</si>
  <si>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</si>
  <si>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</si>
  <si>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</si>
  <si>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</si>
  <si>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</si>
  <si>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</si>
  <si>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</si>
  <si>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</si>
  <si>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</si>
  <si>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</si>
  <si>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</si>
  <si>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</si>
  <si>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</si>
  <si>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</si>
  <si>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</si>
  <si>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</si>
  <si>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</si>
  <si>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</si>
  <si>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</si>
  <si>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</si>
  <si>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</si>
  <si>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</si>
  <si>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</si>
  <si>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</si>
  <si>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</si>
  <si>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</si>
  <si>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</si>
  <si>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</si>
  <si>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</si>
  <si>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</si>
  <si>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</si>
  <si>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</si>
  <si>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</si>
  <si>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</si>
  <si>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</si>
  <si>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</si>
  <si>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</si>
  <si>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</si>
  <si>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</si>
  <si>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</si>
  <si>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</si>
  <si>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</si>
  <si>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</si>
  <si>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</si>
  <si>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</si>
  <si>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</si>
  <si>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</si>
  <si>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</si>
  <si>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</si>
  <si>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</si>
  <si>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</si>
  <si>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</si>
  <si>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</si>
  <si>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</si>
  <si>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</si>
  <si>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</si>
  <si>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</si>
  <si>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</si>
  <si>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</si>
  <si>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</si>
  <si>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</si>
  <si>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</si>
  <si>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</si>
  <si>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</si>
  <si>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</si>
  <si>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</si>
  <si>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</si>
  <si>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</si>
  <si>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</si>
  <si>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</si>
  <si>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</si>
  <si>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</si>
  <si>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</si>
  <si>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</si>
  <si>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</si>
  <si>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</si>
  <si>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</si>
  <si>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</si>
  <si>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</si>
  <si>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</si>
  <si>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</si>
  <si>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</si>
  <si>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</si>
  <si>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</si>
  <si>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</si>
  <si>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</si>
  <si>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</si>
  <si>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</si>
  <si>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</si>
  <si>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</si>
  <si>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</si>
  <si>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</si>
  <si>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</si>
  <si>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</si>
  <si>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</si>
  <si>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</si>
  <si>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</si>
  <si>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</si>
  <si>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</si>
  <si>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</si>
  <si>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</si>
  <si>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</si>
  <si>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</si>
  <si>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</si>
  <si>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</si>
  <si>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</si>
  <si>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</si>
  <si>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</si>
  <si>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</si>
  <si>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</si>
  <si>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</si>
  <si>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</si>
  <si>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</si>
  <si>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</si>
  <si>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</si>
  <si>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</si>
  <si>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</si>
  <si>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</si>
  <si>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</si>
  <si>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</si>
  <si>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</si>
  <si>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</si>
  <si>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</si>
  <si>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</si>
  <si>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</si>
  <si>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</si>
  <si>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</si>
  <si>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</si>
  <si>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</si>
  <si>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</si>
  <si>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</si>
  <si>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</si>
  <si>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</si>
  <si>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</si>
  <si>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</si>
  <si>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</si>
  <si>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</si>
  <si>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</si>
  <si>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</si>
  <si>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</si>
  <si>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</si>
  <si>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</si>
  <si>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</si>
  <si>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</si>
  <si>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</si>
  <si>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</si>
  <si>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</si>
  <si>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</si>
  <si>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</si>
  <si>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</si>
  <si>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</si>
  <si>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</si>
  <si>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</si>
  <si>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</si>
  <si>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</si>
  <si>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</si>
  <si>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</si>
  <si>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</si>
  <si>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</si>
  <si>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</si>
  <si>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</si>
  <si>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</si>
  <si>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</si>
  <si>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</si>
  <si>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</si>
  <si>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</si>
  <si>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</si>
  <si>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</si>
  <si>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</si>
  <si>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</si>
  <si>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</si>
  <si>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</si>
  <si>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</si>
  <si>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</si>
  <si>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</si>
  <si>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</si>
  <si>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</si>
  <si>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</si>
  <si>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</si>
  <si>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</si>
  <si>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</si>
  <si>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</si>
  <si>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</si>
  <si>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</si>
  <si>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</si>
  <si>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</si>
  <si>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</si>
  <si>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</si>
  <si>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</si>
  <si>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</si>
  <si>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</si>
  <si>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</si>
  <si>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</si>
  <si>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</si>
  <si>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</si>
  <si>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</si>
  <si>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</si>
  <si>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</si>
  <si>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</si>
  <si>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</si>
  <si>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</si>
  <si>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</si>
  <si>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</si>
  <si>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</si>
  <si>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</si>
  <si>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</si>
  <si>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</si>
  <si>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</si>
  <si>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</si>
  <si>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</si>
  <si>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</si>
  <si>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</si>
  <si>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</si>
  <si>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</si>
  <si>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</si>
  <si>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</si>
  <si>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</si>
  <si>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</si>
  <si>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</si>
  <si>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</si>
  <si>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</si>
  <si>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</si>
  <si>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</si>
  <si>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</si>
  <si>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</si>
  <si>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</si>
  <si>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</si>
  <si>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</si>
  <si>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</si>
  <si>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</si>
  <si>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</si>
  <si>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</si>
  <si>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</si>
  <si>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</si>
  <si>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</si>
  <si>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</si>
  <si>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</si>
  <si>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</si>
  <si>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</si>
  <si>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</si>
  <si>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</si>
  <si>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</si>
  <si>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</si>
  <si>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</si>
  <si>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</si>
  <si>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</si>
  <si>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</si>
  <si>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</si>
  <si>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</si>
  <si>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</si>
  <si>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</si>
  <si>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</si>
  <si>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</si>
  <si>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</si>
  <si>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</si>
  <si>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</si>
  <si>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</si>
  <si>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</si>
  <si>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</si>
  <si>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</si>
  <si>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</si>
  <si>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</si>
  <si>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</si>
  <si>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</si>
  <si>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</si>
  <si>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</si>
  <si>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</si>
  <si>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</si>
  <si>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</si>
  <si>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</si>
  <si>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</si>
  <si>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</si>
  <si>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</si>
  <si>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</si>
  <si>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</si>
  <si>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</si>
  <si>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</si>
  <si>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</si>
  <si>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</si>
  <si>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</si>
  <si>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</si>
  <si>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</si>
  <si>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</si>
  <si>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</si>
  <si>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</si>
  <si>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</si>
  <si>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</si>
  <si>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</si>
  <si>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</si>
  <si>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</si>
  <si>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</si>
  <si>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</si>
  <si>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</si>
  <si>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</si>
  <si>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</si>
  <si>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</si>
  <si>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</si>
  <si>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</si>
  <si>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</si>
  <si>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</si>
  <si>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</si>
  <si>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</si>
  <si>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</si>
  <si>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</si>
  <si>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</si>
  <si>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</si>
  <si>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</si>
  <si>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</si>
  <si>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</si>
  <si>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</si>
  <si>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</si>
  <si>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</si>
  <si>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</si>
  <si>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</si>
  <si>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</si>
  <si>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</si>
  <si>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</si>
  <si>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</si>
  <si>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</si>
  <si>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</si>
  <si>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</si>
  <si>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</si>
  <si>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</si>
  <si>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</si>
  <si>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</si>
  <si>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</si>
  <si>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</si>
  <si>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</si>
  <si>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</si>
  <si>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</si>
  <si>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</si>
  <si>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</si>
  <si>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</si>
  <si>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</si>
  <si>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</si>
  <si>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</si>
  <si>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</si>
  <si>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</si>
  <si>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</si>
  <si>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</si>
  <si>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</si>
  <si>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</si>
  <si>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</si>
  <si>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</si>
  <si>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</si>
  <si>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</si>
  <si>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</si>
  <si>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</si>
  <si>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</si>
  <si>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</si>
  <si>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</si>
  <si>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</si>
  <si>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</si>
  <si>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</si>
  <si>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</si>
  <si>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</si>
  <si>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</si>
  <si>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</si>
  <si>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</si>
  <si>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</si>
  <si>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</si>
  <si>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</si>
  <si>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</si>
  <si>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</si>
  <si>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</si>
  <si>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</si>
  <si>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</si>
  <si>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</si>
  <si>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</si>
  <si>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</si>
  <si>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</si>
  <si>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</si>
  <si>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</si>
  <si>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</si>
  <si>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</si>
  <si>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</si>
  <si>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</si>
  <si>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</si>
  <si>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</si>
  <si>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</si>
  <si>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</si>
  <si>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</si>
  <si>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</si>
  <si>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</si>
  <si>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</si>
  <si>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</si>
  <si>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</si>
  <si>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</si>
  <si>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</si>
  <si>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</si>
  <si>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</si>
  <si>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</si>
  <si>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</si>
  <si>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</si>
  <si>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</si>
  <si>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</si>
  <si>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</si>
  <si>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</si>
  <si>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</si>
  <si>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</si>
  <si>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</si>
  <si>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</si>
  <si>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</si>
  <si>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</si>
  <si>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</si>
  <si>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</si>
  <si>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</si>
  <si>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</si>
  <si>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</si>
  <si>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</si>
  <si>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</si>
  <si>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</si>
  <si>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</si>
  <si>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</si>
  <si>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</si>
  <si>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</si>
  <si>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</si>
  <si>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</si>
  <si>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</si>
  <si>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</si>
  <si>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</si>
  <si>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</si>
  <si>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</si>
  <si>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</si>
  <si>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</si>
  <si>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</si>
  <si>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</si>
  <si>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</si>
  <si>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</si>
  <si>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</si>
  <si>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</si>
  <si>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</si>
  <si>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</si>
  <si>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</si>
  <si>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</si>
  <si>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</si>
  <si>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</si>
  <si>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</si>
  <si>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</si>
  <si>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</si>
  <si>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</si>
  <si>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</si>
  <si>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</si>
  <si>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</si>
  <si>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</si>
  <si>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</si>
  <si>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</si>
  <si>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</si>
  <si>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</si>
  <si>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</si>
  <si>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</si>
  <si>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</si>
  <si>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</si>
  <si>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</si>
  <si>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</si>
  <si>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</si>
  <si>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</si>
  <si>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</si>
  <si>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</si>
  <si>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</si>
  <si>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</si>
  <si>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</si>
  <si>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</si>
  <si>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</si>
  <si>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</si>
  <si>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</si>
  <si>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</si>
  <si>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</si>
  <si>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</si>
  <si>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</si>
  <si>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</si>
  <si>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</si>
  <si>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</si>
  <si>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</si>
  <si>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</si>
  <si>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</si>
  <si>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</si>
  <si>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</si>
  <si>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</si>
  <si>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</si>
  <si>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</si>
  <si>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</si>
  <si>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</si>
  <si>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</si>
  <si>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</si>
  <si>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</si>
  <si>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</si>
  <si>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</si>
  <si>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</si>
  <si>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</si>
  <si>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</si>
  <si>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</si>
  <si>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</si>
  <si>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</si>
  <si>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</si>
  <si>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</si>
  <si>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</si>
  <si>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</si>
  <si>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</si>
  <si>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</si>
  <si>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</si>
  <si>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</si>
  <si>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</si>
  <si>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</si>
  <si>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</si>
  <si>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</si>
  <si>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</si>
  <si>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</si>
  <si>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</si>
  <si>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</si>
  <si>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</si>
  <si>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</si>
  <si>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</si>
  <si>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</si>
  <si>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</si>
  <si>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</si>
  <si>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</si>
  <si>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</si>
  <si>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</si>
  <si>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</si>
  <si>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</si>
  <si>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</si>
  <si>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</si>
  <si>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</si>
  <si>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</si>
  <si>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</si>
  <si>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</si>
  <si>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</si>
  <si>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</si>
  <si>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</si>
  <si>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</si>
  <si>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</si>
  <si>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</si>
  <si>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</si>
  <si>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</si>
  <si>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</si>
  <si>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</si>
  <si>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</si>
  <si>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</si>
  <si>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</si>
  <si>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</si>
  <si>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</si>
  <si>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</si>
  <si>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</si>
  <si>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</si>
  <si>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</si>
  <si>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</si>
  <si>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</si>
  <si>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</si>
  <si>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</si>
  <si>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</si>
  <si>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</si>
  <si>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</si>
  <si>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</si>
  <si>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</si>
  <si>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</si>
  <si>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</si>
  <si>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</si>
  <si>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</si>
  <si>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</si>
  <si>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</si>
  <si>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</si>
  <si>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</si>
  <si>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</si>
  <si>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</si>
  <si>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</si>
  <si>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</si>
  <si>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</si>
  <si>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</si>
  <si>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</si>
  <si>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</si>
  <si>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</si>
  <si>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</si>
  <si>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</si>
  <si>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</si>
  <si>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</si>
  <si>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</si>
  <si>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</si>
  <si>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</si>
  <si>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</si>
  <si>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</si>
  <si>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</si>
  <si>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</si>
  <si>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</si>
  <si>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</si>
  <si>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</si>
  <si>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</si>
  <si>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</si>
  <si>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</si>
  <si>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</si>
  <si>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</si>
  <si>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</si>
  <si>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</si>
  <si>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</si>
  <si>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</si>
  <si>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</si>
  <si>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</si>
  <si>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</si>
  <si>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</si>
  <si>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</si>
  <si>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</si>
  <si>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</si>
  <si>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</si>
  <si>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</si>
  <si>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</si>
  <si>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</si>
  <si>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</si>
  <si>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</si>
  <si>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</si>
  <si>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</si>
  <si>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</si>
  <si>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</si>
  <si>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</si>
  <si>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</si>
  <si>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</si>
  <si>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</si>
  <si>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</si>
  <si>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</si>
  <si>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</si>
  <si>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</si>
  <si>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</si>
  <si>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</si>
  <si>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</si>
  <si>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</si>
  <si>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</si>
  <si>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</si>
  <si>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</si>
  <si>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</si>
  <si>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</si>
  <si>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</si>
  <si>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</si>
  <si>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</si>
  <si>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</si>
  <si>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</si>
  <si>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</si>
  <si>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</si>
  <si>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</si>
  <si>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</si>
  <si>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</si>
  <si>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</si>
  <si>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</si>
  <si>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</si>
  <si>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</si>
  <si>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</si>
  <si>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</si>
  <si>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</si>
  <si>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</si>
  <si>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</si>
  <si>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</si>
  <si>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</si>
  <si>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</si>
  <si>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</si>
  <si>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</si>
  <si>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</si>
  <si>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</si>
  <si>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</si>
  <si>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</si>
  <si>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</si>
  <si>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</si>
  <si>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</si>
  <si>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</si>
  <si>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</si>
  <si>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</si>
  <si>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</si>
  <si>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</si>
  <si>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</si>
  <si>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</si>
  <si>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</si>
  <si>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</si>
  <si>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</si>
  <si>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</si>
  <si>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</si>
  <si>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</si>
  <si>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</si>
  <si>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</si>
  <si>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</si>
  <si>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</si>
  <si>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</si>
  <si>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</si>
  <si>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</si>
  <si>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</si>
  <si>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</si>
  <si>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</si>
  <si>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</si>
  <si>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</si>
  <si>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</si>
  <si>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</si>
  <si>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</si>
  <si>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</si>
  <si>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</si>
  <si>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</si>
  <si>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</si>
  <si>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</si>
  <si>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</si>
  <si>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</si>
  <si>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</si>
  <si>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</si>
  <si>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</si>
  <si>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</si>
  <si>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</si>
  <si>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</si>
  <si>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</si>
  <si>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</si>
  <si>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</si>
  <si>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</si>
  <si>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</si>
  <si>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</si>
  <si>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</si>
  <si>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</si>
  <si>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</si>
  <si>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</si>
  <si>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</si>
  <si>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</si>
  <si>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</si>
  <si>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</si>
  <si>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</si>
  <si>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</si>
  <si>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</si>
  <si>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</si>
  <si>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</si>
  <si>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</si>
  <si>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</si>
  <si>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</si>
  <si>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</si>
  <si>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</si>
  <si>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</si>
  <si>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</si>
  <si>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</si>
  <si>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</si>
  <si>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</si>
  <si>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</si>
  <si>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</si>
  <si>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</si>
  <si>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</si>
  <si>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</si>
  <si>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</si>
  <si>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</si>
  <si>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</si>
  <si>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</si>
  <si>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</si>
  <si>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</si>
  <si>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</si>
  <si>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</si>
  <si>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</si>
  <si>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</si>
  <si>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</si>
  <si>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</si>
  <si>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</si>
  <si>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</si>
  <si>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</si>
  <si>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</si>
  <si>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</si>
  <si>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</si>
  <si>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</si>
  <si>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</si>
  <si>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</si>
  <si>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</si>
  <si>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</si>
  <si>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</si>
  <si>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</si>
  <si>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</si>
  <si>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</si>
  <si>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</si>
  <si>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</si>
  <si>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</si>
  <si>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</si>
  <si>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</si>
  <si>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</si>
  <si>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</si>
  <si>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</si>
  <si>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</si>
  <si>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</si>
  <si>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</si>
  <si>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</si>
  <si>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</si>
  <si>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</si>
  <si>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</si>
  <si>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</si>
  <si>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</si>
  <si>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</si>
  <si>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</si>
  <si>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</si>
  <si>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</si>
  <si>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</si>
  <si>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</si>
  <si>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</si>
  <si>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</si>
  <si>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</si>
  <si>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</si>
  <si>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</si>
  <si>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</si>
  <si>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</si>
  <si>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</si>
  <si>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</si>
  <si>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</si>
  <si>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</si>
  <si>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</si>
  <si>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</si>
  <si>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</si>
  <si>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</si>
  <si>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</si>
  <si>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</si>
  <si>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</si>
  <si>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</si>
  <si>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</si>
  <si>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</si>
  <si>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</si>
  <si>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</si>
  <si>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</si>
  <si>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</si>
  <si>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</si>
  <si>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</si>
  <si>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</si>
  <si>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</si>
  <si>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</si>
  <si>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</si>
  <si>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</si>
  <si>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</si>
  <si>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</si>
  <si>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</si>
  <si>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</si>
  <si>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</si>
  <si>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</si>
  <si>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</si>
  <si>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</si>
  <si>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</si>
  <si>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</si>
  <si>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</si>
  <si>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</si>
  <si>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</si>
  <si>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</si>
  <si>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</si>
  <si>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</si>
  <si>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</si>
  <si>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</si>
  <si>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</si>
  <si>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</si>
  <si>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</si>
  <si>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</si>
  <si>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</si>
  <si>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</si>
  <si>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</si>
  <si>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</si>
  <si>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</si>
  <si>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</si>
  <si>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</si>
  <si>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</si>
  <si>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</si>
  <si>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</si>
  <si>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</si>
  <si>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</si>
  <si>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</si>
  <si>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</si>
  <si>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</si>
  <si>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</si>
  <si>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</si>
  <si>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</si>
  <si>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</si>
  <si>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</si>
  <si>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</si>
  <si>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</si>
  <si>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</si>
  <si>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</si>
  <si>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</si>
  <si>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</si>
  <si>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</si>
  <si>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</si>
  <si>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</si>
  <si>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</si>
  <si>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</si>
  <si>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</si>
  <si>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</si>
  <si>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</si>
  <si>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</si>
  <si>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</si>
  <si>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</si>
  <si>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</si>
  <si>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</si>
  <si>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</si>
  <si>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</si>
  <si>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</si>
  <si>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</si>
  <si>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</si>
  <si>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</si>
  <si>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</si>
  <si>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</si>
  <si>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</si>
  <si>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</si>
  <si>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</si>
  <si>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</si>
  <si>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</si>
  <si>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</si>
  <si>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</si>
  <si>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</si>
  <si>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</si>
  <si>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</si>
  <si>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</si>
  <si>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</si>
  <si>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</si>
  <si>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</si>
  <si>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</si>
  <si>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</si>
  <si>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</si>
  <si>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</si>
  <si>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</si>
  <si>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</si>
  <si>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</si>
  <si>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</si>
  <si>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</si>
  <si>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</si>
  <si>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</si>
  <si>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</si>
  <si>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</si>
  <si>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</si>
  <si>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</si>
  <si>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</si>
  <si>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</si>
  <si>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</si>
  <si>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</si>
  <si>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</si>
  <si>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</si>
  <si>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</si>
  <si>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</si>
  <si>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</si>
  <si>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</si>
  <si>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</si>
  <si>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</si>
  <si>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</si>
  <si>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</si>
  <si>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</si>
  <si>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</si>
  <si>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</si>
  <si>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</si>
  <si>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</si>
  <si>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</si>
  <si>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</si>
  <si>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</si>
  <si>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</si>
  <si>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</si>
  <si>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</si>
  <si>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</si>
  <si>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</si>
  <si>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</si>
  <si>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</si>
  <si>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</si>
  <si>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</si>
  <si>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</si>
  <si>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</si>
  <si>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</si>
  <si>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</si>
  <si>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</si>
  <si>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</si>
  <si>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</si>
  <si>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</si>
  <si>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</si>
  <si>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</si>
  <si>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</si>
  <si>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</si>
  <si>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</si>
  <si>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</si>
  <si>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</si>
  <si>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</si>
  <si>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</si>
  <si>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</si>
  <si>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</si>
  <si>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</si>
  <si>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</si>
  <si>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</si>
  <si>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</si>
  <si>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</si>
  <si>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</si>
  <si>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</si>
  <si>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</si>
  <si>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</si>
  <si>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</si>
  <si>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</si>
  <si>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</si>
  <si>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</si>
  <si>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</si>
  <si>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</si>
  <si>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</si>
  <si>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</si>
  <si>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</si>
  <si>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</si>
  <si>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</si>
  <si>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</si>
  <si>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</si>
  <si>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</si>
  <si>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</si>
  <si>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</si>
  <si>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</si>
  <si>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</si>
  <si>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</si>
  <si>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</si>
  <si>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</si>
  <si>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</si>
  <si>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</si>
  <si>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</si>
  <si>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</si>
  <si>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</si>
  <si>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</si>
  <si>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</si>
  <si>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</si>
  <si>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</si>
  <si>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</si>
  <si>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</si>
  <si>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</si>
  <si>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</si>
  <si>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</si>
  <si>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</si>
  <si>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</si>
  <si>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</si>
  <si>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</si>
  <si>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</si>
  <si>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</si>
  <si>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</si>
  <si>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</si>
  <si>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</si>
  <si>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</si>
  <si>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</si>
  <si>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</si>
  <si>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</si>
  <si>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</si>
  <si>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</si>
  <si>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</si>
  <si>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</si>
  <si>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</si>
  <si>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</si>
  <si>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</si>
  <si>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</si>
  <si>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</si>
  <si>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</si>
  <si>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</si>
  <si>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</si>
  <si>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</si>
  <si>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</si>
  <si>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</si>
  <si>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</si>
  <si>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</si>
  <si>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</si>
  <si>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</si>
  <si>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</si>
  <si>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</si>
  <si>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</si>
  <si>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</si>
  <si>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</si>
  <si>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</si>
  <si>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</si>
  <si>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</si>
  <si>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</si>
  <si>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</si>
  <si>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</si>
  <si>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</si>
  <si>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</si>
  <si>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</si>
  <si>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</si>
  <si>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</si>
  <si>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</si>
  <si>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</si>
  <si>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</si>
  <si>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</si>
  <si>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</si>
  <si>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</si>
  <si>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</si>
  <si>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</si>
  <si>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</si>
  <si>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</si>
  <si>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</si>
  <si>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</si>
  <si>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</si>
  <si>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</si>
  <si>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</si>
  <si>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</si>
  <si>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</si>
  <si>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</si>
  <si>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</si>
  <si>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</si>
  <si>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</si>
  <si>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</si>
  <si>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</si>
  <si>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</si>
  <si>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</si>
  <si>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</si>
  <si>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</si>
  <si>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</si>
  <si>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</si>
  <si>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</si>
  <si>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</si>
  <si>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</si>
  <si>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</si>
  <si>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</si>
  <si>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</si>
  <si>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</si>
  <si>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</si>
  <si>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</si>
  <si>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</si>
  <si>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</si>
  <si>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</si>
  <si>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</si>
  <si>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</si>
  <si>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</si>
  <si>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</si>
  <si>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</si>
  <si>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</si>
  <si>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</si>
  <si>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</si>
  <si>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</si>
  <si>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</si>
  <si>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</si>
  <si>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</si>
  <si>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</si>
  <si>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</si>
  <si>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</si>
  <si>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</si>
  <si>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</si>
  <si>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</si>
  <si>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</si>
  <si>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</si>
  <si>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</si>
  <si>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</si>
  <si>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</si>
  <si>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</si>
  <si>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</si>
  <si>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</si>
  <si>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</si>
  <si>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</si>
  <si>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</si>
  <si>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</si>
  <si>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</si>
  <si>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</si>
  <si>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</si>
  <si>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</si>
  <si>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</si>
  <si>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</si>
  <si>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</si>
  <si>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</si>
  <si>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</si>
  <si>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</si>
  <si>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</si>
  <si>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</si>
  <si>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</si>
  <si>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</si>
  <si>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</si>
  <si>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</si>
  <si>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</si>
  <si>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</si>
  <si>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</si>
  <si>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</si>
  <si>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</si>
  <si>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</si>
  <si>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</si>
  <si>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</si>
  <si>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</si>
  <si>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</si>
  <si>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</si>
  <si>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</si>
  <si>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</si>
  <si>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</si>
  <si>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</si>
  <si>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</si>
  <si>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</si>
  <si>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</si>
  <si>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</si>
  <si>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</si>
  <si>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</si>
  <si>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</si>
  <si>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</si>
  <si>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</si>
  <si>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</si>
  <si>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</si>
  <si>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</si>
  <si>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</si>
  <si>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</si>
  <si>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</si>
  <si>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</si>
  <si>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</si>
  <si>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</si>
  <si>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</si>
  <si>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</si>
  <si>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</si>
  <si>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</si>
  <si>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</si>
  <si>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</si>
  <si>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</si>
  <si>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</si>
  <si>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</si>
  <si>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</si>
  <si>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</si>
  <si>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</si>
  <si>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</si>
  <si>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</si>
  <si>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</si>
  <si>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</si>
  <si>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</si>
  <si>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</si>
  <si>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</si>
  <si>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</si>
  <si>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</si>
  <si>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</si>
  <si>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</si>
  <si>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</si>
  <si>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</si>
  <si>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</si>
  <si>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</si>
  <si>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</si>
  <si>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</si>
  <si>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</si>
  <si>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</si>
  <si>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</si>
  <si>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</si>
  <si>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</si>
  <si>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</si>
  <si>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</si>
  <si>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</si>
  <si>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</si>
  <si>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</si>
  <si>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</si>
  <si>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</si>
  <si>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</si>
  <si>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</si>
  <si>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</si>
  <si>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</si>
  <si>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</si>
  <si>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</si>
  <si>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</si>
  <si>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</si>
  <si>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</si>
  <si>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</si>
  <si>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</si>
  <si>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</si>
  <si>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</si>
  <si>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</si>
  <si>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</si>
  <si>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</si>
  <si>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</si>
  <si>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</si>
  <si>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</si>
  <si>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</si>
  <si>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</si>
  <si>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</si>
  <si>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</si>
  <si>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</si>
  <si>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</si>
  <si>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</si>
  <si>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</si>
  <si>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</si>
  <si>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</si>
  <si>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</si>
  <si>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</si>
  <si>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</si>
  <si>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</si>
  <si>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</si>
  <si>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</si>
  <si>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</si>
  <si>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</si>
  <si>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</si>
  <si>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</si>
  <si>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</si>
  <si>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</si>
  <si>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</si>
  <si>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</si>
  <si>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</si>
  <si>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</si>
  <si>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</si>
  <si>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</si>
  <si>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</si>
  <si>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</si>
  <si>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</si>
  <si>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</si>
  <si>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</si>
  <si>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</si>
  <si>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</si>
  <si>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</si>
  <si>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</si>
  <si>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</si>
  <si>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</si>
  <si>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</si>
  <si>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</si>
  <si>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</si>
  <si>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</si>
  <si>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</si>
  <si>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</si>
  <si>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</si>
  <si>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</si>
  <si>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</si>
  <si>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</si>
  <si>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</si>
  <si>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</si>
  <si>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</si>
  <si>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</si>
  <si>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</si>
  <si>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</si>
  <si>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</si>
  <si>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</si>
  <si>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</si>
  <si>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</si>
  <si>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</si>
  <si>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</si>
  <si>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</si>
  <si>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</si>
  <si>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</si>
  <si>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</si>
  <si>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</si>
  <si>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</si>
  <si>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</si>
  <si>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</si>
  <si>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</si>
  <si>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</si>
  <si>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</si>
  <si>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</si>
  <si>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</si>
  <si>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</si>
  <si>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</si>
  <si>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</si>
  <si>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</si>
  <si>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</si>
  <si>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</si>
  <si>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</si>
  <si>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</si>
  <si>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</si>
  <si>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</si>
  <si>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</si>
  <si>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</si>
  <si>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</si>
  <si>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</si>
  <si>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</si>
  <si>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</si>
  <si>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</si>
  <si>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</si>
  <si>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</si>
  <si>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</si>
  <si>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</si>
  <si>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</si>
  <si>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</si>
  <si>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</si>
  <si>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</si>
  <si>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</si>
  <si>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</si>
  <si>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</si>
  <si>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</si>
  <si>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</si>
  <si>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</si>
  <si>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</si>
  <si>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</si>
  <si>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</si>
  <si>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</si>
  <si>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</si>
  <si>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</si>
  <si>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</si>
  <si>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</si>
  <si>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</si>
  <si>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</si>
  <si>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</si>
  <si>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</si>
  <si>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</si>
  <si>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</si>
  <si>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</si>
  <si>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</si>
  <si>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</si>
  <si>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</si>
  <si>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</si>
  <si>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</si>
  <si>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</si>
  <si>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</si>
  <si>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</si>
  <si>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</si>
  <si>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</si>
  <si>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</si>
  <si>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</si>
  <si>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</si>
  <si>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</si>
  <si>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</si>
  <si>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</si>
  <si>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</si>
  <si>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</si>
  <si>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</si>
  <si>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</si>
  <si>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</si>
  <si>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</si>
  <si>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</si>
  <si>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</si>
  <si>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</si>
  <si>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</si>
  <si>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</si>
  <si>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</si>
  <si>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</si>
  <si>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</si>
  <si>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</si>
  <si>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</si>
  <si>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</si>
  <si>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</si>
  <si>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</si>
  <si>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</si>
  <si>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</si>
  <si>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</si>
  <si>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</si>
  <si>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</si>
  <si>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</si>
  <si>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</si>
  <si>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</si>
  <si>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</si>
  <si>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</si>
  <si>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</si>
  <si>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</si>
  <si>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</si>
  <si>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</si>
  <si>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</si>
  <si>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</si>
  <si>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</si>
  <si>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</si>
  <si>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</si>
  <si>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</si>
  <si>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</si>
  <si>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</si>
  <si>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</si>
  <si>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</si>
  <si>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</si>
  <si>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</si>
  <si>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</si>
  <si>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</si>
  <si>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</si>
  <si>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</si>
  <si>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</si>
  <si>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</si>
  <si>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</si>
  <si>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</si>
  <si>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</si>
  <si>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</si>
  <si>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</si>
  <si>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</si>
  <si>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</si>
  <si>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</si>
  <si>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</si>
  <si>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</si>
  <si>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</si>
  <si>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</si>
  <si>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</si>
  <si>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</si>
  <si>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</si>
  <si>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</si>
  <si>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</si>
  <si>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</si>
  <si>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</si>
  <si>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</si>
  <si>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</si>
  <si>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</si>
  <si>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</si>
  <si>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</si>
  <si>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</si>
  <si>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</si>
  <si>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</si>
  <si>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</si>
  <si>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</si>
  <si>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</si>
  <si>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</si>
  <si>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</si>
  <si>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</si>
  <si>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</si>
  <si>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</si>
  <si>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</si>
  <si>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</si>
  <si>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</si>
  <si>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</si>
  <si>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</si>
  <si>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</si>
  <si>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</si>
  <si>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</si>
  <si>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</si>
  <si>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</si>
  <si>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</si>
  <si>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</si>
  <si>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</si>
  <si>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</si>
  <si>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</si>
  <si>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</si>
  <si>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</si>
  <si>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</si>
  <si>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</si>
  <si>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</si>
  <si>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</si>
  <si>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</si>
  <si>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</si>
  <si>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</si>
  <si>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</si>
  <si>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</si>
  <si>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</si>
  <si>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</si>
  <si>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</si>
  <si>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</si>
  <si>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</si>
  <si>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</si>
  <si>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</si>
  <si>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</si>
  <si>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</si>
  <si>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</si>
  <si>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</si>
  <si>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</si>
  <si>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</si>
  <si>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</si>
  <si>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</si>
  <si>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</si>
  <si>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</si>
  <si>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</si>
  <si>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</si>
  <si>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</si>
  <si>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</si>
  <si>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</si>
  <si>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</si>
  <si>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</si>
  <si>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</si>
  <si>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</si>
  <si>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</si>
  <si>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</si>
  <si>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</si>
  <si>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</si>
  <si>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</si>
  <si>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</si>
  <si>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</si>
  <si>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</si>
  <si>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</si>
  <si>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</si>
  <si>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</si>
  <si>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</si>
  <si>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</si>
  <si>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</si>
  <si>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</si>
  <si>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</si>
  <si>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</si>
  <si>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</si>
  <si>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</si>
  <si>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</si>
  <si>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</si>
  <si>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</si>
  <si>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</si>
  <si>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</si>
  <si>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</si>
  <si>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</si>
  <si>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</si>
  <si>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</si>
  <si>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</si>
  <si>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</si>
  <si>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</si>
  <si>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</si>
  <si>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</si>
  <si>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</si>
  <si>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</si>
  <si>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</si>
  <si>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</si>
  <si>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</si>
  <si>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</si>
  <si>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</si>
  <si>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</si>
  <si>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</si>
  <si>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</si>
  <si>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</si>
  <si>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</si>
  <si>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</si>
  <si>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</si>
  <si>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</si>
  <si>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</si>
  <si>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</si>
  <si>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</si>
  <si>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</si>
  <si>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</si>
  <si>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</si>
  <si>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</si>
  <si>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</si>
  <si>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</si>
  <si>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</si>
  <si>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</si>
  <si>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</si>
  <si>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</si>
  <si>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</si>
  <si>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</si>
  <si>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</si>
  <si>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</si>
  <si>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</si>
  <si>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</si>
  <si>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</si>
  <si>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</si>
  <si>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</si>
  <si>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</si>
  <si>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</si>
  <si>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</si>
  <si>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</si>
  <si>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</si>
  <si>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</si>
  <si>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</si>
  <si>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</si>
  <si>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</si>
  <si>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</si>
  <si>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</si>
  <si>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</si>
  <si>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</si>
  <si>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</si>
  <si>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</si>
  <si>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</si>
  <si>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</si>
  <si>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</si>
  <si>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</si>
  <si>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</si>
  <si>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</si>
  <si>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</si>
  <si>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</si>
  <si>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</si>
  <si>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</si>
  <si>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</si>
  <si>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</si>
  <si>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</si>
  <si>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</si>
  <si>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</si>
  <si>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</si>
  <si>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</si>
  <si>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</si>
  <si>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</si>
  <si>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</si>
  <si>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</si>
  <si>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</si>
  <si>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</si>
  <si>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</si>
  <si>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</si>
  <si>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</si>
  <si>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</si>
  <si>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</si>
  <si>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</si>
  <si>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</si>
  <si>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</si>
  <si>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</si>
  <si>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</si>
  <si>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</si>
  <si>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</si>
  <si>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</si>
  <si>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</si>
  <si>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</si>
  <si>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</si>
  <si>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</si>
  <si>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</si>
  <si>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</si>
  <si>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</si>
  <si>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</si>
  <si>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</si>
  <si>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</si>
  <si>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</si>
  <si>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</si>
  <si>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</si>
  <si>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</si>
  <si>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</si>
  <si>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</si>
  <si>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</si>
  <si>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</si>
  <si>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</si>
  <si>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</si>
  <si>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</si>
  <si>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</si>
  <si>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</si>
  <si>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</si>
  <si>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</si>
  <si>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</si>
  <si>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</si>
  <si>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</si>
  <si>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</si>
  <si>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</si>
  <si>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</si>
  <si>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</si>
  <si>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</si>
  <si>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</si>
  <si>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</si>
  <si>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</si>
  <si>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</si>
  <si>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</si>
  <si>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</si>
  <si>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</si>
  <si>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</si>
  <si>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</si>
  <si>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</si>
  <si>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</si>
  <si>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</si>
  <si>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</si>
  <si>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</si>
  <si>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</si>
  <si>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</si>
  <si>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</si>
  <si>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</si>
  <si>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</si>
  <si>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</si>
  <si>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</si>
  <si>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</si>
  <si>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</si>
  <si>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</si>
  <si>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</si>
  <si>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</si>
  <si>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</si>
  <si>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</si>
  <si>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</si>
  <si>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</si>
  <si>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</si>
  <si>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</si>
  <si>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</si>
  <si>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</si>
  <si>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</si>
  <si>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</si>
  <si>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</si>
  <si>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</si>
  <si>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</si>
  <si>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</si>
  <si>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</si>
  <si>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</si>
  <si>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</si>
  <si>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</si>
  <si>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</si>
  <si>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</si>
  <si>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</si>
  <si>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</si>
  <si>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</si>
  <si>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</si>
  <si>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</si>
  <si>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</si>
  <si>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</si>
  <si>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</si>
  <si>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</si>
  <si>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</si>
  <si>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</si>
  <si>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</si>
  <si>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</si>
  <si>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</si>
  <si>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</si>
  <si>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</si>
  <si>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</si>
  <si>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</si>
  <si>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</si>
  <si>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</si>
  <si>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</si>
  <si>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</si>
  <si>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</si>
  <si>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</si>
  <si>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</si>
  <si>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</si>
  <si>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</si>
  <si>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</si>
  <si>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</si>
  <si>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</si>
  <si>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</si>
  <si>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</si>
  <si>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</si>
  <si>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</si>
  <si>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</si>
  <si>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</si>
  <si>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</si>
  <si>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</si>
  <si>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</si>
  <si>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</si>
  <si>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</si>
  <si>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</si>
  <si>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</si>
  <si>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</si>
  <si>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</si>
  <si>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</si>
  <si>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</si>
  <si>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</si>
  <si>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</si>
  <si>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</si>
  <si>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</si>
  <si>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</si>
  <si>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</si>
  <si>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</si>
  <si>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</si>
  <si>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</si>
  <si>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</si>
  <si>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</si>
  <si>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</si>
  <si>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</si>
  <si>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</si>
  <si>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</si>
  <si>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</si>
  <si>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</si>
  <si>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</si>
  <si>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</si>
  <si>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</si>
  <si>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</si>
  <si>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</si>
  <si>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</si>
  <si>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</si>
  <si>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</si>
  <si>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</si>
  <si>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</si>
  <si>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</si>
  <si>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</si>
  <si>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</si>
  <si>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</si>
  <si>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</si>
  <si>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</si>
  <si>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</si>
  <si>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</si>
  <si>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</si>
  <si>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</si>
  <si>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</si>
  <si>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</si>
  <si>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</si>
  <si>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</si>
  <si>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</si>
  <si>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</si>
  <si>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</si>
  <si>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</si>
  <si>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</si>
  <si>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</si>
  <si>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</si>
  <si>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</si>
  <si>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</si>
  <si>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</si>
  <si>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</si>
  <si>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</si>
  <si>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</si>
  <si>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</si>
  <si>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</si>
  <si>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</si>
  <si>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</si>
  <si>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</si>
  <si>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</si>
  <si>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</si>
  <si>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</si>
  <si>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</si>
  <si>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</si>
  <si>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</si>
  <si>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</si>
  <si>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</si>
  <si>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</si>
  <si>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</si>
  <si>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</si>
  <si>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</si>
  <si>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</si>
  <si>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</si>
  <si>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</si>
  <si>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</si>
  <si>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</si>
  <si>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</si>
  <si>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</si>
  <si>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</si>
  <si>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</si>
  <si>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</si>
  <si>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</si>
  <si>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</si>
  <si>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</si>
  <si>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</si>
  <si>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</si>
  <si>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</si>
  <si>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</si>
  <si>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</si>
  <si>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</si>
  <si>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</si>
  <si>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</si>
  <si>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</si>
  <si>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</si>
  <si>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</si>
  <si>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</si>
  <si>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</si>
  <si>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</si>
  <si>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</si>
  <si>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</si>
  <si>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</si>
  <si>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</si>
  <si>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</si>
  <si>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</si>
  <si>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</si>
  <si>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</si>
  <si>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</si>
  <si>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</si>
  <si>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</si>
  <si>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</si>
  <si>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</si>
  <si>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</si>
  <si>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</si>
  <si>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</si>
  <si>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</si>
  <si>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</si>
  <si>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</si>
  <si>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</si>
  <si>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</si>
  <si>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</si>
  <si>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</si>
  <si>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</si>
  <si>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</si>
  <si>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</si>
  <si>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</si>
  <si>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</si>
  <si>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</si>
  <si>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</si>
  <si>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</si>
  <si>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</si>
  <si>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</si>
  <si>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</si>
  <si>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</si>
  <si>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</si>
  <si>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</si>
  <si>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</si>
  <si>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</si>
  <si>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</si>
  <si>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</si>
  <si>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</si>
  <si>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</si>
  <si>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</si>
  <si>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</si>
  <si>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</si>
  <si>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</si>
  <si>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</si>
  <si>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</si>
  <si>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</si>
  <si>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</si>
  <si>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</si>
  <si>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</si>
  <si>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</si>
  <si>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</si>
  <si>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</si>
  <si>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</si>
  <si>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</si>
  <si>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</si>
  <si>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</si>
  <si>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</si>
  <si>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</si>
  <si>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</si>
  <si>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</si>
  <si>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</si>
  <si>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</si>
  <si>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</si>
  <si>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</si>
  <si>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</si>
  <si>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</si>
  <si>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</si>
  <si>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</si>
  <si>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</si>
  <si>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</si>
  <si>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</si>
  <si>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</si>
  <si>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</si>
  <si>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</si>
  <si>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</si>
  <si>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</si>
  <si>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</si>
  <si>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</si>
  <si>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</si>
  <si>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</si>
  <si>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</si>
  <si>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</si>
  <si>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</si>
  <si>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</si>
  <si>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</si>
  <si>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</si>
  <si>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</si>
  <si>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</si>
  <si>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</si>
  <si>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</si>
  <si>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</si>
  <si>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</si>
  <si>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</si>
  <si>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</si>
  <si>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</si>
  <si>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</si>
  <si>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</si>
  <si>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</si>
  <si>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</si>
  <si>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</si>
  <si>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</si>
  <si>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</si>
  <si>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</si>
  <si>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</si>
  <si>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</si>
  <si>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</si>
  <si>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</si>
  <si>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</si>
  <si>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</si>
  <si>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</si>
  <si>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</si>
  <si>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</si>
  <si>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</si>
  <si>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</si>
  <si>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</si>
  <si>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</si>
  <si>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</si>
  <si>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</si>
  <si>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</si>
  <si>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</si>
  <si>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</si>
  <si>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</si>
  <si>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</si>
  <si>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</si>
  <si>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</si>
  <si>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</si>
  <si>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</si>
  <si>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</si>
  <si>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</si>
  <si>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</si>
  <si>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</si>
  <si>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</si>
  <si>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</si>
  <si>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</si>
  <si>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</si>
  <si>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</si>
  <si>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</si>
  <si>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</si>
  <si>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</si>
  <si>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</si>
  <si>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</si>
  <si>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</si>
  <si>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</si>
  <si>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</si>
  <si>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</si>
  <si>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</si>
  <si>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</si>
  <si>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</si>
  <si>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</si>
  <si>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</si>
  <si>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</si>
  <si>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</si>
  <si>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</si>
  <si>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</si>
  <si>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</si>
  <si>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</si>
  <si>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</si>
  <si>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</si>
  <si>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</si>
  <si>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</si>
  <si>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</si>
  <si>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</si>
  <si>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</si>
  <si>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</si>
  <si>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</si>
  <si>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</si>
  <si>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</si>
  <si>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</si>
  <si>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</si>
  <si>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</si>
  <si>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</si>
  <si>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</si>
  <si>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</si>
  <si>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</si>
  <si>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</si>
  <si>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</si>
  <si>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</si>
  <si>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</si>
  <si>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</si>
  <si>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</si>
  <si>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</si>
  <si>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</si>
  <si>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</si>
  <si>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</si>
  <si>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</si>
  <si>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</si>
  <si>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</si>
  <si>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</si>
  <si>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</si>
  <si>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</si>
  <si>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</si>
  <si>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</si>
  <si>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</si>
  <si>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</si>
  <si>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</si>
  <si>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</si>
  <si>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</si>
  <si>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</si>
  <si>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</si>
  <si>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</si>
  <si>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</si>
  <si>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</si>
  <si>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</si>
  <si>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</si>
  <si>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</si>
  <si>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</si>
  <si>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</si>
  <si>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</si>
  <si>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</si>
  <si>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</si>
  <si>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</si>
  <si>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</si>
  <si>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</si>
  <si>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</si>
  <si>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</si>
  <si>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</si>
  <si>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</si>
  <si>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</si>
  <si>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</si>
  <si>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</si>
  <si>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</si>
  <si>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</si>
  <si>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</si>
  <si>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</si>
  <si>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</si>
  <si>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</si>
  <si>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</si>
  <si>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</si>
  <si>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</si>
  <si>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</si>
  <si>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</si>
  <si>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</si>
  <si>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</si>
  <si>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</si>
  <si>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</si>
  <si>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</si>
  <si>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</si>
  <si>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</si>
  <si>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</si>
  <si>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</si>
  <si>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</si>
  <si>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</si>
  <si>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</si>
  <si>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</si>
  <si>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</si>
  <si>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</si>
  <si>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</si>
  <si>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</si>
  <si>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</si>
  <si>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</si>
  <si>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</si>
  <si>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</si>
  <si>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</si>
  <si>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</si>
  <si>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</si>
  <si>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</si>
  <si>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</si>
  <si>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</si>
  <si>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</si>
  <si>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</si>
  <si>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</si>
  <si>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</si>
  <si>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</si>
  <si>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</si>
  <si>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</si>
  <si>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</si>
  <si>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</si>
  <si>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</si>
  <si>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</si>
  <si>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</si>
  <si>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</si>
  <si>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</si>
  <si>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</si>
  <si>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</si>
  <si>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</si>
  <si>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</si>
  <si>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</si>
  <si>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</si>
  <si>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</si>
  <si>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</si>
  <si>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</si>
  <si>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</si>
  <si>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</si>
  <si>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</si>
  <si>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</si>
  <si>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</si>
  <si>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</si>
  <si>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</si>
  <si>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</si>
  <si>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</si>
  <si>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</si>
  <si>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</si>
  <si>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</si>
  <si>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</si>
  <si>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</si>
  <si>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</si>
  <si>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</si>
  <si>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</si>
  <si>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</si>
  <si>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</si>
  <si>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</si>
  <si>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</si>
  <si>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</si>
  <si>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</si>
  <si>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</si>
  <si>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</si>
  <si>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</si>
  <si>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</si>
  <si>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</si>
  <si>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</si>
  <si>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</si>
  <si>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</si>
  <si>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</si>
  <si>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</si>
  <si>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</si>
  <si>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</si>
  <si>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</si>
  <si>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</si>
  <si>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</si>
  <si>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</si>
  <si>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</si>
  <si>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</si>
  <si>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</si>
  <si>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</si>
  <si>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</si>
  <si>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</si>
  <si>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</si>
  <si>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</si>
  <si>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</si>
  <si>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</si>
  <si>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</si>
  <si>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</si>
  <si>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</si>
  <si>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</si>
  <si>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</si>
  <si>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</si>
  <si>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</si>
  <si>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</si>
  <si>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</si>
  <si>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</si>
  <si>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</si>
  <si>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</si>
  <si>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</si>
  <si>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</si>
  <si>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</si>
  <si>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</si>
  <si>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</si>
  <si>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</si>
  <si>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</si>
  <si>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</si>
  <si>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</si>
  <si>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</si>
  <si>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</si>
  <si>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</si>
  <si>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</si>
  <si>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</si>
  <si>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</si>
  <si>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</si>
  <si>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</si>
  <si>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</si>
  <si>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</si>
  <si>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</si>
  <si>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</si>
  <si>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</si>
  <si>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</si>
  <si>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</si>
  <si>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</si>
  <si>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</si>
  <si>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</si>
  <si>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</si>
  <si>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</si>
  <si>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</si>
  <si>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</si>
  <si>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</si>
  <si>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</si>
  <si>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</si>
  <si>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</si>
  <si>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</si>
  <si>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</si>
  <si>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</si>
  <si>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</si>
  <si>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</si>
  <si>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</si>
  <si>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</si>
  <si>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</si>
  <si>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</si>
  <si>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</si>
  <si>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</si>
  <si>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</si>
  <si>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</si>
  <si>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</si>
  <si>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</si>
  <si>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</si>
  <si>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</si>
  <si>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</si>
  <si>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</si>
  <si>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</si>
  <si>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</si>
  <si>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</si>
  <si>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</si>
  <si>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</si>
  <si>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</si>
  <si>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</si>
  <si>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</si>
  <si>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</si>
  <si>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</si>
  <si>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</si>
  <si>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</si>
  <si>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</si>
  <si>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</si>
  <si>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</si>
  <si>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</si>
  <si>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</si>
  <si>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</si>
  <si>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</si>
  <si>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</si>
  <si>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</si>
  <si>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</si>
  <si>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</si>
  <si>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</si>
  <si>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</si>
  <si>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</si>
  <si>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</si>
  <si>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</si>
  <si>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</si>
  <si>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</si>
  <si>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</si>
  <si>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</si>
  <si>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</si>
  <si>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</si>
  <si>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</si>
  <si>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</si>
  <si>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</si>
  <si>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</si>
  <si>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</si>
  <si>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</si>
  <si>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</si>
  <si>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</si>
  <si>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</si>
  <si>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</si>
  <si>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</si>
  <si>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</si>
  <si>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</si>
  <si>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</si>
  <si>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</si>
  <si>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</si>
  <si>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</si>
  <si>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</si>
  <si>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</si>
  <si>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</si>
  <si>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</si>
  <si>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</si>
  <si>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</si>
  <si>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</si>
  <si>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</si>
  <si>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</si>
  <si>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</si>
  <si>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</si>
  <si>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</si>
  <si>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</si>
  <si>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</si>
  <si>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</si>
  <si>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</si>
  <si>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</si>
  <si>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</si>
  <si>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</si>
  <si>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</si>
  <si>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</si>
  <si>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</si>
  <si>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</si>
  <si>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</si>
  <si>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</si>
  <si>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</si>
  <si>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</si>
  <si>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</si>
  <si>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</si>
  <si>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</si>
  <si>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</si>
  <si>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</si>
  <si>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</si>
  <si>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</si>
  <si>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</si>
  <si>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</si>
  <si>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</si>
  <si>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</si>
  <si>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</si>
  <si>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</si>
  <si>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</si>
  <si>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</si>
  <si>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</si>
  <si>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</si>
  <si>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</si>
  <si>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</si>
  <si>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</si>
  <si>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</si>
  <si>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</si>
  <si>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</si>
  <si>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</si>
  <si>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</si>
  <si>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</si>
  <si>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</si>
  <si>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</si>
  <si>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</si>
  <si>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</si>
  <si>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</si>
  <si>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</si>
  <si>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</si>
  <si>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</si>
  <si>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</si>
  <si>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</si>
  <si>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</si>
  <si>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</si>
  <si>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</si>
  <si>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</si>
  <si>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</si>
  <si>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</si>
  <si>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</si>
  <si>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</si>
  <si>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</si>
  <si>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</si>
  <si>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</si>
  <si>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</si>
  <si>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</si>
  <si>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</si>
  <si>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</si>
  <si>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</si>
  <si>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</si>
  <si>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</si>
  <si>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</si>
  <si>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</si>
  <si>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</si>
  <si>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</si>
  <si>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</si>
  <si>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</si>
  <si>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</si>
  <si>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</si>
  <si>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</si>
  <si>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</si>
  <si>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</si>
  <si>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</si>
  <si>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</si>
  <si>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</si>
  <si>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</si>
  <si>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</si>
  <si>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</si>
  <si>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</si>
  <si>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</si>
  <si>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</si>
  <si>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</si>
  <si>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</si>
  <si>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</si>
  <si>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</si>
  <si>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</si>
  <si>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</si>
  <si>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</si>
  <si>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</si>
  <si>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</si>
  <si>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</si>
  <si>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</si>
  <si>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</si>
  <si>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</si>
  <si>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</si>
  <si>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</si>
  <si>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</si>
  <si>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</si>
  <si>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</si>
  <si>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</si>
  <si>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</si>
  <si>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</si>
  <si>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</si>
  <si>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</si>
  <si>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</si>
  <si>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</si>
  <si>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</si>
  <si>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</si>
  <si>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</si>
  <si>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</si>
  <si>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</si>
  <si>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</si>
  <si>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</si>
  <si>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</si>
  <si>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</si>
  <si>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</si>
  <si>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</si>
  <si>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</si>
  <si>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</si>
  <si>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</si>
  <si>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</si>
  <si>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</si>
  <si>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</si>
  <si>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</si>
  <si>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</si>
  <si>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</si>
  <si>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</si>
  <si>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</si>
  <si>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</si>
  <si>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</si>
  <si>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</si>
  <si>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</si>
  <si>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</si>
  <si>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</si>
  <si>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</si>
  <si>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</si>
  <si>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</si>
  <si>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</si>
  <si>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</si>
  <si>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</si>
  <si>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</si>
  <si>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</si>
  <si>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</si>
  <si>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</si>
  <si>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</si>
  <si>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</si>
  <si>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</si>
  <si>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</si>
  <si>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</si>
  <si>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</si>
  <si>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</si>
  <si>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</si>
  <si>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</si>
  <si>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</si>
  <si>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</si>
  <si>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</si>
  <si>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</si>
  <si>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</si>
  <si>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</si>
  <si>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</si>
  <si>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</si>
  <si>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</si>
  <si>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</si>
  <si>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</si>
  <si>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</si>
  <si>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</si>
  <si>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</si>
  <si>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</si>
  <si>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</si>
  <si>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</si>
  <si>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</si>
  <si>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</si>
  <si>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</si>
  <si>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</si>
  <si>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</si>
  <si>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</si>
  <si>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</si>
  <si>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</si>
  <si>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</si>
  <si>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</si>
  <si>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</si>
  <si>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</si>
  <si>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</si>
  <si>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</si>
  <si>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</si>
  <si>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</si>
  <si>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</si>
  <si>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</si>
  <si>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</si>
  <si>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</si>
  <si>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</si>
  <si>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</si>
  <si>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</si>
  <si>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</si>
  <si>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</si>
  <si>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</si>
  <si>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</si>
  <si>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</si>
  <si>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</si>
  <si>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</si>
  <si>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</si>
  <si>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</si>
  <si>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</si>
  <si>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</si>
  <si>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</si>
  <si>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</si>
  <si>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</si>
  <si>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</si>
  <si>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</si>
  <si>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</si>
  <si>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</si>
  <si>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</si>
  <si>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</si>
  <si>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</si>
  <si>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</si>
  <si>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</si>
  <si>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</si>
  <si>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</si>
  <si>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</si>
  <si>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</si>
  <si>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</si>
  <si>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</si>
  <si>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</si>
  <si>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</si>
  <si>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</si>
  <si>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</si>
  <si>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</si>
  <si>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</si>
  <si>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</si>
  <si>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</si>
  <si>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</si>
  <si>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</si>
  <si>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</si>
  <si>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</si>
  <si>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</si>
  <si>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</si>
  <si>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</si>
  <si>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</si>
  <si>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</si>
  <si>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</si>
  <si>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</si>
  <si>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</si>
  <si>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</si>
  <si>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</si>
  <si>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</si>
  <si>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</si>
  <si>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</si>
  <si>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</si>
  <si>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</si>
  <si>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</si>
  <si>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</si>
  <si>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</si>
  <si>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</si>
  <si>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</si>
  <si>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</si>
  <si>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</si>
  <si>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</si>
  <si>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</si>
  <si>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</si>
  <si>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</si>
  <si>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</si>
  <si>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</si>
  <si>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</si>
  <si>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</si>
  <si>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</si>
  <si>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</si>
  <si>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</si>
  <si>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</si>
  <si>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</si>
  <si>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</si>
  <si>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</si>
  <si>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</si>
  <si>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</si>
  <si>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</si>
  <si>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</si>
  <si>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</si>
  <si>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</si>
  <si>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</si>
  <si>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</si>
  <si>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</si>
  <si>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</si>
  <si>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</si>
  <si>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</si>
  <si>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</si>
  <si>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</si>
  <si>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</si>
  <si>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</si>
  <si>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</si>
  <si>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</si>
  <si>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</si>
  <si>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</si>
  <si>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</si>
  <si>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</si>
  <si>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</si>
  <si>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</si>
  <si>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</si>
  <si>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</si>
  <si>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</si>
  <si>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</si>
  <si>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</si>
  <si>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</si>
  <si>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</si>
  <si>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</si>
  <si>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</si>
  <si>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</si>
  <si>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</si>
  <si>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</si>
  <si>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</si>
  <si>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</si>
  <si>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</si>
  <si>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</si>
  <si>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</si>
  <si>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</si>
  <si>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</si>
  <si>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</si>
  <si>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</si>
  <si>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</si>
  <si>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</si>
  <si>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</si>
  <si>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</si>
  <si>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</si>
  <si>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</si>
  <si>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</si>
  <si>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</si>
  <si>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</si>
  <si>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</si>
  <si>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</si>
  <si>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</si>
  <si>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</si>
  <si>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</si>
  <si>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</si>
  <si>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</si>
  <si>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</si>
  <si>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</si>
  <si>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</si>
  <si>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</si>
  <si>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</si>
  <si>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</si>
  <si>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</si>
  <si>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</si>
  <si>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</si>
  <si>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</si>
  <si>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</si>
  <si>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</si>
  <si>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</si>
  <si>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</si>
  <si>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</si>
  <si>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</si>
  <si>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</si>
  <si>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</si>
  <si>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</si>
  <si>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</si>
  <si>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</si>
  <si>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</si>
  <si>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</si>
  <si>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</si>
  <si>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</si>
  <si>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</si>
  <si>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</si>
  <si>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</si>
  <si>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</si>
  <si>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</si>
  <si>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</si>
  <si>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</si>
  <si>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</si>
  <si>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</si>
  <si>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</si>
  <si>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</si>
  <si>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</si>
  <si>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</si>
  <si>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</si>
  <si>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</si>
  <si>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</si>
  <si>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</si>
  <si>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</si>
  <si>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</si>
  <si>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</si>
  <si>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</si>
  <si>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</si>
  <si>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</si>
  <si>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</si>
  <si>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</si>
  <si>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</si>
  <si>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</si>
  <si>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</si>
  <si>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</si>
  <si>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</si>
  <si>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</si>
  <si>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</si>
  <si>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</si>
  <si>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</si>
  <si>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</si>
  <si>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</si>
  <si>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</si>
  <si>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</si>
  <si>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</si>
  <si>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</si>
  <si>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</si>
  <si>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</si>
  <si>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</si>
  <si>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</si>
  <si>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</si>
  <si>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</si>
  <si>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</si>
  <si>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</si>
  <si>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</si>
  <si>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</si>
  <si>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</si>
  <si>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</si>
  <si>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</si>
  <si>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</si>
  <si>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</si>
  <si>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</si>
  <si>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</si>
  <si>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</si>
  <si>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</si>
  <si>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</si>
  <si>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</si>
  <si>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</si>
  <si>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</si>
  <si>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</si>
  <si>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</si>
  <si>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</si>
  <si>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</si>
  <si>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</si>
  <si>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</si>
  <si>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</si>
  <si>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</si>
  <si>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</si>
  <si>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</si>
  <si>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</si>
  <si>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</si>
  <si>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</si>
  <si>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</si>
  <si>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</si>
  <si>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</si>
  <si>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</si>
  <si>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</si>
  <si>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</si>
  <si>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</si>
  <si>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</si>
  <si>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</si>
  <si>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</si>
  <si>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</si>
  <si>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</si>
  <si>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</si>
  <si>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</si>
  <si>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</si>
  <si>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</si>
  <si>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</si>
  <si>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</si>
  <si>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</si>
  <si>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</si>
  <si>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</si>
  <si>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</si>
  <si>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</si>
  <si>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</si>
  <si>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</si>
  <si>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</si>
  <si>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</si>
  <si>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</si>
  <si>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</si>
  <si>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</si>
  <si>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</si>
  <si>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</si>
  <si>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</si>
  <si>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</si>
  <si>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</si>
  <si>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</si>
  <si>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</si>
  <si>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</si>
  <si>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</si>
  <si>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</si>
  <si>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</si>
  <si>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</si>
  <si>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</si>
  <si>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</si>
  <si>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</si>
  <si>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</si>
  <si>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</si>
  <si>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</si>
  <si>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</si>
  <si>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</si>
  <si>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</si>
  <si>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</si>
  <si>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</si>
  <si>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</si>
  <si>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</si>
  <si>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</si>
  <si>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</si>
  <si>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</si>
  <si>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</si>
  <si>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</si>
  <si>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</si>
  <si>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</si>
  <si>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</si>
  <si>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</si>
  <si>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</si>
  <si>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</si>
  <si>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</si>
  <si>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</si>
  <si>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</si>
  <si>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</si>
  <si>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</si>
  <si>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</si>
  <si>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</si>
  <si>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</si>
  <si>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</si>
  <si>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</si>
  <si>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</si>
  <si>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</si>
  <si>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</si>
  <si>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</si>
  <si>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</si>
  <si>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</si>
  <si>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</si>
  <si>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</si>
  <si>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</si>
  <si>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</si>
  <si>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</si>
  <si>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</si>
  <si>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</si>
  <si>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</si>
  <si>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</si>
  <si>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</si>
  <si>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</si>
  <si>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</si>
  <si>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</si>
  <si>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</si>
  <si>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</si>
  <si>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</si>
  <si>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</si>
  <si>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</si>
  <si>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</si>
  <si>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</si>
  <si>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</si>
  <si>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</si>
  <si>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</si>
  <si>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</si>
  <si>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</si>
  <si>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</si>
  <si>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</si>
  <si>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</si>
  <si>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</si>
  <si>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</si>
  <si>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</si>
  <si>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</si>
  <si>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</si>
  <si>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</si>
  <si>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</si>
  <si>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</si>
  <si>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</si>
  <si>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</si>
  <si>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</si>
  <si>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</si>
  <si>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</si>
  <si>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</si>
  <si>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</si>
  <si>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</si>
  <si>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</si>
  <si>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</si>
  <si>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</si>
  <si>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</si>
  <si>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</si>
  <si>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</si>
  <si>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</si>
  <si>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</si>
  <si>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</si>
  <si>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</si>
  <si>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</si>
  <si>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</si>
  <si>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</si>
  <si>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</si>
  <si>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</si>
  <si>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</si>
  <si>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</si>
  <si>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</si>
  <si>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</si>
  <si>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</si>
  <si>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</si>
  <si>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</si>
  <si>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</si>
  <si>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</si>
  <si>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</si>
  <si>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</si>
  <si>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</si>
  <si>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</si>
  <si>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</si>
  <si>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</si>
  <si>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</si>
  <si>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</si>
  <si>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</si>
  <si>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</si>
  <si>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</si>
  <si>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</si>
  <si>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</si>
  <si>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</si>
  <si>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</si>
  <si>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</si>
  <si>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</si>
  <si>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</si>
  <si>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</si>
  <si>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</si>
  <si>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</si>
  <si>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</si>
  <si>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</si>
  <si>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</si>
  <si>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</si>
  <si>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</si>
  <si>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</si>
  <si>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</si>
  <si>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</si>
  <si>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</si>
  <si>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</si>
  <si>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</si>
  <si>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</si>
  <si>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</si>
  <si>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</si>
  <si>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</si>
  <si>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</si>
  <si>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</si>
  <si>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</si>
  <si>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</si>
  <si>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</si>
  <si>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</si>
  <si>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</si>
  <si>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</si>
  <si>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</si>
  <si>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</si>
  <si>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</si>
  <si>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</si>
  <si>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</si>
  <si>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</si>
  <si>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</si>
  <si>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</si>
  <si>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</si>
  <si>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</si>
  <si>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</si>
  <si>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</si>
  <si>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</si>
  <si>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</si>
  <si>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</si>
  <si>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</si>
  <si>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</si>
  <si>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</si>
  <si>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</si>
  <si>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</si>
  <si>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</si>
  <si>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</si>
  <si>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</si>
  <si>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</si>
  <si>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</si>
  <si>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</si>
  <si>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</si>
  <si>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</si>
  <si>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</si>
  <si>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</si>
  <si>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</si>
  <si>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</si>
  <si>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</si>
  <si>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</si>
  <si>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</si>
  <si>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</si>
  <si>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</si>
  <si>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</si>
  <si>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</si>
  <si>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</si>
  <si>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</si>
  <si>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</si>
  <si>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</si>
  <si>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</si>
  <si>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</si>
  <si>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</si>
  <si>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</si>
  <si>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</si>
  <si>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</si>
  <si>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</si>
  <si>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</si>
  <si>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</si>
  <si>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</si>
  <si>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</si>
  <si>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</si>
  <si>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</si>
  <si>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</si>
  <si>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</si>
  <si>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</si>
  <si>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</si>
  <si>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</si>
  <si>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</si>
  <si>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</si>
  <si>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</si>
  <si>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</si>
  <si>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</si>
  <si>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</si>
  <si>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</si>
  <si>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</si>
  <si>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</si>
  <si>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</si>
  <si>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</si>
  <si>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</si>
  <si>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</si>
  <si>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</si>
  <si>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</si>
  <si>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</si>
  <si>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</si>
  <si>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</si>
  <si>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</si>
  <si>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</si>
  <si>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</si>
  <si>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</si>
  <si>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</si>
  <si>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</si>
  <si>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</si>
  <si>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</si>
  <si>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</si>
  <si>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</si>
  <si>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</si>
  <si>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</si>
  <si>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</si>
  <si>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</si>
  <si>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</si>
  <si>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</si>
  <si>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</si>
  <si>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</si>
  <si>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</si>
  <si>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</si>
  <si>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</si>
  <si>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</si>
  <si>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</si>
  <si>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</si>
  <si>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</si>
  <si>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</si>
  <si>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</si>
  <si>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</si>
  <si>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</si>
  <si>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</si>
  <si>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</si>
  <si>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</si>
  <si>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</si>
  <si>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</si>
  <si>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</si>
  <si>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</si>
  <si>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</si>
  <si>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</si>
  <si>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</si>
  <si>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</si>
  <si>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</si>
  <si>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</si>
  <si>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</si>
  <si>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</si>
  <si>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</si>
  <si>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</si>
  <si>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</si>
  <si>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</si>
  <si>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</si>
  <si>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</si>
  <si>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</si>
  <si>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</si>
  <si>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</si>
  <si>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</si>
  <si>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</si>
  <si>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</si>
  <si>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</si>
  <si>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</si>
  <si>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</si>
  <si>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</si>
  <si>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</si>
  <si>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</si>
  <si>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</si>
  <si>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</si>
  <si>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</si>
  <si>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</si>
  <si>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</si>
  <si>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</si>
  <si>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</si>
  <si>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</si>
  <si>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</si>
  <si>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</si>
  <si>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</si>
  <si>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</si>
  <si>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</si>
  <si>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</si>
  <si>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</si>
  <si>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</si>
  <si>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</si>
  <si>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</si>
  <si>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</si>
  <si>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</si>
  <si>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</si>
  <si>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</si>
  <si>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</si>
  <si>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</si>
  <si>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</si>
  <si>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</si>
  <si>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</si>
  <si>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</si>
  <si>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</si>
  <si>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</si>
  <si>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</si>
  <si>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</si>
  <si>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</si>
  <si>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</si>
  <si>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</si>
  <si>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</si>
  <si>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</si>
  <si>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</si>
  <si>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</si>
  <si>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</si>
  <si>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</si>
  <si>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</si>
  <si>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</si>
  <si>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</si>
  <si>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</si>
  <si>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</si>
  <si>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</si>
  <si>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</si>
  <si>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</si>
  <si>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</si>
  <si>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</si>
  <si>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</si>
  <si>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</si>
  <si>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</si>
  <si>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</si>
  <si>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</si>
  <si>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</si>
  <si>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</si>
  <si>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</si>
  <si>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</si>
  <si>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</si>
  <si>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</si>
  <si>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</si>
  <si>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</si>
  <si>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</si>
  <si>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</si>
  <si>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</si>
  <si>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</si>
  <si>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</si>
  <si>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</si>
  <si>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</si>
  <si>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</si>
  <si>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</si>
  <si>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</si>
  <si>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</si>
  <si>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</si>
  <si>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</si>
  <si>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</si>
  <si>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</si>
  <si>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</si>
  <si>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</si>
  <si>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</si>
  <si>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</si>
  <si>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</si>
  <si>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</si>
  <si>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</si>
  <si>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</si>
  <si>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</si>
  <si>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</si>
  <si>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</si>
  <si>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</si>
  <si>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</si>
  <si>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</si>
  <si>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</si>
  <si>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</si>
  <si>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</si>
  <si>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</si>
  <si>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</si>
  <si>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</si>
  <si>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</si>
  <si>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</si>
  <si>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</si>
  <si>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</si>
  <si>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</si>
  <si>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</si>
  <si>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</si>
  <si>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</si>
  <si>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</si>
  <si>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</si>
  <si>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</si>
  <si>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</si>
  <si>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</si>
  <si>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</si>
  <si>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</si>
  <si>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</si>
  <si>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</si>
  <si>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</si>
  <si>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</si>
  <si>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</si>
  <si>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</si>
  <si>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</si>
  <si>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</si>
  <si>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</si>
  <si>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</si>
  <si>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</si>
  <si>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</si>
  <si>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</si>
  <si>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</si>
  <si>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</si>
  <si>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</si>
  <si>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</si>
  <si>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</si>
  <si>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</si>
  <si>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</si>
  <si>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</si>
  <si>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</si>
  <si>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</si>
  <si>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</si>
  <si>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</si>
  <si>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</si>
  <si>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</si>
  <si>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</si>
  <si>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</si>
  <si>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</si>
  <si>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</si>
  <si>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</si>
  <si>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</si>
  <si>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</si>
  <si>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</si>
  <si>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</si>
  <si>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</si>
  <si>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</si>
  <si>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</si>
  <si>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</si>
  <si>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</si>
  <si>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</si>
  <si>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</si>
  <si>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</si>
  <si>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</si>
  <si>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</si>
  <si>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</si>
  <si>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</si>
  <si>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</si>
  <si>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</si>
  <si>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</si>
  <si>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</si>
  <si>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</si>
  <si>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</si>
  <si>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</si>
  <si>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</si>
  <si>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</si>
  <si>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</si>
  <si>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</si>
  <si>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</si>
  <si>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</si>
  <si>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</si>
  <si>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</si>
  <si>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</si>
  <si>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</si>
  <si>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</si>
  <si>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</si>
  <si>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</si>
  <si>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</si>
  <si>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</si>
  <si>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</si>
  <si>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</si>
  <si>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</si>
  <si>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</si>
  <si>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</si>
  <si>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</si>
  <si>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</si>
  <si>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</si>
  <si>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</si>
  <si>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</si>
  <si>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</si>
  <si>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</si>
  <si>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</si>
  <si>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</si>
  <si>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</si>
  <si>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</si>
  <si>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</si>
  <si>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</si>
  <si>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</si>
  <si>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</si>
  <si>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</si>
  <si>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</si>
  <si>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</si>
  <si>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</si>
  <si>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</si>
  <si>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</si>
  <si>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</si>
  <si>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</si>
  <si>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</si>
  <si>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</si>
  <si>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</si>
  <si>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</si>
  <si>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</si>
  <si>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</si>
  <si>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</si>
  <si>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</si>
  <si>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</si>
  <si>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</si>
  <si>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</si>
  <si>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</si>
  <si>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</si>
  <si>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</si>
  <si>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</si>
  <si>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</si>
  <si>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</si>
  <si>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</si>
  <si>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</si>
  <si>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</si>
  <si>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</si>
  <si>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</si>
  <si>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</si>
  <si>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</si>
  <si>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</si>
  <si>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</si>
  <si>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</si>
  <si>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</si>
  <si>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</si>
  <si>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</si>
  <si>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</si>
  <si>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</si>
  <si>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</si>
  <si>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</si>
  <si>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</si>
  <si>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</si>
  <si>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</si>
  <si>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</si>
  <si>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</si>
  <si>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</si>
  <si>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</si>
  <si>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</si>
  <si>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</si>
  <si>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</si>
  <si>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</si>
  <si>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</si>
  <si>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</si>
  <si>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</si>
  <si>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</si>
  <si>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</si>
  <si>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</si>
  <si>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</si>
  <si>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</si>
  <si>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</si>
  <si>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</si>
  <si>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</si>
  <si>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</si>
  <si>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</si>
  <si>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</si>
  <si>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</si>
  <si>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</si>
  <si>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</si>
  <si>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</si>
  <si>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</si>
  <si>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</si>
  <si>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</si>
  <si>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</si>
  <si>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</si>
  <si>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</si>
  <si>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</si>
  <si>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</si>
  <si>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</si>
  <si>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</si>
  <si>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</si>
  <si>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</si>
  <si>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</si>
  <si>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</si>
  <si>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</si>
  <si>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</si>
  <si>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</si>
  <si>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</si>
  <si>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</si>
  <si>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</si>
  <si>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</si>
  <si>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</si>
  <si>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</si>
  <si>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</si>
  <si>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</si>
  <si>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</si>
  <si>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</si>
  <si>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</si>
  <si>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</si>
  <si>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</si>
  <si>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</si>
  <si>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</si>
  <si>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</si>
  <si>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</si>
  <si>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</si>
  <si>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</si>
  <si>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</si>
  <si>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</si>
  <si>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</si>
  <si>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</si>
  <si>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</si>
  <si>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</si>
  <si>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</si>
  <si>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</si>
  <si>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</si>
  <si>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</si>
  <si>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</si>
  <si>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</si>
  <si>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</si>
  <si>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</si>
  <si>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</si>
  <si>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</si>
  <si>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</si>
  <si>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</si>
  <si>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</si>
  <si>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</si>
  <si>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</si>
  <si>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</si>
  <si>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</si>
  <si>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</si>
  <si>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</si>
  <si>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</si>
  <si>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</si>
  <si>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</si>
  <si>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</si>
  <si>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</si>
  <si>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</si>
  <si>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</si>
  <si>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</si>
  <si>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</si>
  <si>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</si>
  <si>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</si>
  <si>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</si>
  <si>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</si>
  <si>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</si>
  <si>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</si>
  <si>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</si>
  <si>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</si>
  <si>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</si>
  <si>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</si>
  <si>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</si>
  <si>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</si>
  <si>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</si>
  <si>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</si>
  <si>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</si>
  <si>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</si>
  <si>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</si>
  <si>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</si>
  <si>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</si>
  <si>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</si>
  <si>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</si>
  <si>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</si>
  <si>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</si>
  <si>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</si>
  <si>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</si>
  <si>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</si>
  <si>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</si>
  <si>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</si>
  <si>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</si>
  <si>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</si>
  <si>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</si>
  <si>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</si>
  <si>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</si>
  <si>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</si>
  <si>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</si>
  <si>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</si>
  <si>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</si>
  <si>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</si>
  <si>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</si>
  <si>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</si>
  <si>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</si>
  <si>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</si>
  <si>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</si>
  <si>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</si>
  <si>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</si>
  <si>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</si>
  <si>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</si>
  <si>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</si>
  <si>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</si>
  <si>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</si>
  <si>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</si>
  <si>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</si>
  <si>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</si>
  <si>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</si>
  <si>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</si>
  <si>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</si>
  <si>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</si>
  <si>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</si>
  <si>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</si>
  <si>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</si>
  <si>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</si>
  <si>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</si>
  <si>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</si>
  <si>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</si>
  <si>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</si>
  <si>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</si>
  <si>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</si>
  <si>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</si>
  <si>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</si>
  <si>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</si>
  <si>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</si>
  <si>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</si>
  <si>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</si>
  <si>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</si>
  <si>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</si>
  <si>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</si>
  <si>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</si>
  <si>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</si>
  <si>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</si>
  <si>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</si>
  <si>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</si>
  <si>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</si>
  <si>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</si>
  <si>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</si>
  <si>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</si>
  <si>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</si>
  <si>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</si>
  <si>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</si>
  <si>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</si>
  <si>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</si>
  <si>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</si>
  <si>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</si>
  <si>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</si>
  <si>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</si>
  <si>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</si>
  <si>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</si>
  <si>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</si>
  <si>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</si>
  <si>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</si>
  <si>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</si>
  <si>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</si>
  <si>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</si>
  <si>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</si>
  <si>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</si>
  <si>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</si>
  <si>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</si>
  <si>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</si>
  <si>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</si>
  <si>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</si>
  <si>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</si>
  <si>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</si>
  <si>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</si>
  <si>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</si>
  <si>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</si>
  <si>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</si>
  <si>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</si>
  <si>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</si>
  <si>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</si>
  <si>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</si>
  <si>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</si>
  <si>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</si>
  <si>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</si>
  <si>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</si>
  <si>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</si>
  <si>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</si>
  <si>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</si>
  <si>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</si>
  <si>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</si>
  <si>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</si>
  <si>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</si>
  <si>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</si>
  <si>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</si>
  <si>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</si>
  <si>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</si>
  <si>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</si>
  <si>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</si>
  <si>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</si>
  <si>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</si>
  <si>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</si>
  <si>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</si>
  <si>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</si>
  <si>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</si>
  <si>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</si>
  <si>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</si>
  <si>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</si>
  <si>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</si>
  <si>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</si>
  <si>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</si>
  <si>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</si>
  <si>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</si>
  <si>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</si>
  <si>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</si>
  <si>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</si>
  <si>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</si>
  <si>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</si>
  <si>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</si>
  <si>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</si>
  <si>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</si>
  <si>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</si>
  <si>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</si>
  <si>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</si>
  <si>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</si>
  <si>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</si>
  <si>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</si>
  <si>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</si>
  <si>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</si>
  <si>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</si>
  <si>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</si>
  <si>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</si>
  <si>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</si>
  <si>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</si>
  <si>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</si>
  <si>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</si>
  <si>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</si>
  <si>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</si>
  <si>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</si>
  <si>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</si>
  <si>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</si>
  <si>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</si>
  <si>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</si>
  <si>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</si>
  <si>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</si>
  <si>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</si>
  <si>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</si>
  <si>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</si>
  <si>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</si>
  <si>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</si>
  <si>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</si>
  <si>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</si>
  <si>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</si>
  <si>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</si>
  <si>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</si>
  <si>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</si>
  <si>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</si>
  <si>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</si>
  <si>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</si>
  <si>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</si>
  <si>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</si>
  <si>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</si>
  <si>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</si>
  <si>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</si>
  <si>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</si>
  <si>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</si>
  <si>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</si>
  <si>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</si>
  <si>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</si>
  <si>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</si>
  <si>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</si>
  <si>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</si>
  <si>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</si>
  <si>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</si>
  <si>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</si>
  <si>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</si>
  <si>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</si>
  <si>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</si>
  <si>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</si>
  <si>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</si>
  <si>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</si>
  <si>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</si>
  <si>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</si>
  <si>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</si>
  <si>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</si>
  <si>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</si>
  <si>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</si>
  <si>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</si>
  <si>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</si>
  <si>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</si>
  <si>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</si>
  <si>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</si>
  <si>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</si>
  <si>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</si>
  <si>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</si>
  <si>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</si>
  <si>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</si>
  <si>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</si>
  <si>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</si>
  <si>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</si>
  <si>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</si>
  <si>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</si>
  <si>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</si>
  <si>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</si>
  <si>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</si>
  <si>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</si>
  <si>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</si>
  <si>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</si>
  <si>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</si>
  <si>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</si>
  <si>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</si>
  <si>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</si>
  <si>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</si>
  <si>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</si>
  <si>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</si>
  <si>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</si>
  <si>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</si>
  <si>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</si>
  <si>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</si>
  <si>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</si>
  <si>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</si>
  <si>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</si>
  <si>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</si>
  <si>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</si>
  <si>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</si>
  <si>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</si>
  <si>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</si>
  <si>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</si>
  <si>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</si>
  <si>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</si>
  <si>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</si>
  <si>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</si>
  <si>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</si>
  <si>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</si>
  <si>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</si>
  <si>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</si>
  <si>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</si>
  <si>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</si>
  <si>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</si>
  <si>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</si>
  <si>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</si>
  <si>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</si>
  <si>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</si>
  <si>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</si>
  <si>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</si>
  <si>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</si>
  <si>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</si>
  <si>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</si>
  <si>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</si>
  <si>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</si>
  <si>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</si>
  <si>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</si>
  <si>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</si>
  <si>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</si>
  <si>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</si>
  <si>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</si>
  <si>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</si>
  <si>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</si>
  <si>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</si>
  <si>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</si>
  <si>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</si>
  <si>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</si>
  <si>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</si>
  <si>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</si>
  <si>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</si>
  <si>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</si>
  <si>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</si>
  <si>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</si>
  <si>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</si>
  <si>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</si>
  <si>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</si>
  <si>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</si>
  <si>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</si>
  <si>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</si>
  <si>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</si>
  <si>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</si>
  <si>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</si>
  <si>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</si>
  <si>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</si>
  <si>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</si>
  <si>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</si>
  <si>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</si>
  <si>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</si>
  <si>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</si>
  <si>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</si>
  <si>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</si>
  <si>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</si>
  <si>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</si>
  <si>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</si>
  <si>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</si>
  <si>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</si>
  <si>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</si>
  <si>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</si>
  <si>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</si>
  <si>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</si>
  <si>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</si>
  <si>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</si>
  <si>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</si>
  <si>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</si>
  <si>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</si>
  <si>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</si>
  <si>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</si>
  <si>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</si>
  <si>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</si>
  <si>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</si>
  <si>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</si>
  <si>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</si>
  <si>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</si>
  <si>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</si>
  <si>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</si>
  <si>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</si>
  <si>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</si>
  <si>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</si>
  <si>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</si>
  <si>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</si>
  <si>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</si>
  <si>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</si>
  <si>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</si>
  <si>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</si>
  <si>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</si>
  <si>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</si>
  <si>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</si>
  <si>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</si>
  <si>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</si>
  <si>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</si>
  <si>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</si>
  <si>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</si>
  <si>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</si>
  <si>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</si>
  <si>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</si>
  <si>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</si>
  <si>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</si>
  <si>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</si>
  <si>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</si>
  <si>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</si>
  <si>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</si>
  <si>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</si>
  <si>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</si>
  <si>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</si>
  <si>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</si>
  <si>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</si>
  <si>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</si>
  <si>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</si>
  <si>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</si>
  <si>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</si>
  <si>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</si>
  <si>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</si>
  <si>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</si>
  <si>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</si>
  <si>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</si>
  <si>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</si>
  <si>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</si>
  <si>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</si>
  <si>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</si>
  <si>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</si>
  <si>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</si>
  <si>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</si>
  <si>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</si>
  <si>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</si>
  <si>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</si>
  <si>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</si>
  <si>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</si>
  <si>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</si>
  <si>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</si>
  <si>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</si>
  <si>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</si>
  <si>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</si>
  <si>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</si>
  <si>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</si>
  <si>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</si>
  <si>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</si>
  <si>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</si>
  <si>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</si>
  <si>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</si>
  <si>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</si>
  <si>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</si>
  <si>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</si>
  <si>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</si>
  <si>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</si>
  <si>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</si>
  <si>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</si>
  <si>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</si>
  <si>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</si>
  <si>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</si>
  <si>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</si>
  <si>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</si>
  <si>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</si>
  <si>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</si>
  <si>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</si>
  <si>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</si>
  <si>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</si>
  <si>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</si>
  <si>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</si>
  <si>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</si>
  <si>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</si>
  <si>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</si>
  <si>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</si>
  <si>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</si>
  <si>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</si>
  <si>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</si>
  <si>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</si>
  <si>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</si>
  <si>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</si>
  <si>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</si>
  <si>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</si>
  <si>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</si>
  <si>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</si>
  <si>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</si>
  <si>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</si>
  <si>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</si>
  <si>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</si>
  <si>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</si>
  <si>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</si>
  <si>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</si>
  <si>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</si>
  <si>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</si>
  <si>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</si>
  <si>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</si>
  <si>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</si>
  <si>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</si>
  <si>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</si>
  <si>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</si>
  <si>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</si>
  <si>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</si>
  <si>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</si>
  <si>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</si>
  <si>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</si>
  <si>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</si>
  <si>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</si>
  <si>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</si>
  <si>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</si>
  <si>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</si>
  <si>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</si>
  <si>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</si>
  <si>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</si>
  <si>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</si>
  <si>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</si>
  <si>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</si>
  <si>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</si>
  <si>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</si>
  <si>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</si>
  <si>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</si>
  <si>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</si>
  <si>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</si>
  <si>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</si>
  <si>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</si>
  <si>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</si>
  <si>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</si>
  <si>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</si>
  <si>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</si>
  <si>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</si>
  <si>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</si>
  <si>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</si>
  <si>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</si>
  <si>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</si>
  <si>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</si>
  <si>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</si>
  <si>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</si>
  <si>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</si>
  <si>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</si>
  <si>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</si>
  <si>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</si>
  <si>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</si>
  <si>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</si>
  <si>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</si>
  <si>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</si>
  <si>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</si>
  <si>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</si>
  <si>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</si>
  <si>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</si>
  <si>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</si>
  <si>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</si>
  <si>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</si>
  <si>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</si>
  <si>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</si>
  <si>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</si>
  <si>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</si>
  <si>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</si>
  <si>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</si>
  <si>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</si>
  <si>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</si>
  <si>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</si>
  <si>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</si>
  <si>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</si>
  <si>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</si>
  <si>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</si>
  <si>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</si>
  <si>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</si>
  <si>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</si>
  <si>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</si>
  <si>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</si>
  <si>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</si>
  <si>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</si>
  <si>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</si>
  <si>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</si>
  <si>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</si>
  <si>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</si>
  <si>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</si>
  <si>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</si>
  <si>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</si>
  <si>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</si>
  <si>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</si>
  <si>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</si>
  <si>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</si>
  <si>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</si>
  <si>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</si>
  <si>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</si>
  <si>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</si>
  <si>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</si>
  <si>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</si>
  <si>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</si>
  <si>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</si>
  <si>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</si>
  <si>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</si>
  <si>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</si>
  <si>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</si>
  <si>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</si>
  <si>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</si>
  <si>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</si>
  <si>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</si>
  <si>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</si>
  <si>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</si>
  <si>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</si>
  <si>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</si>
  <si>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</si>
  <si>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</si>
  <si>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</si>
  <si>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</si>
  <si>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</si>
  <si>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</si>
  <si>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</si>
  <si>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</si>
  <si>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</si>
  <si>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</si>
  <si>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</si>
  <si>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</si>
  <si>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</si>
  <si>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</si>
  <si>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</si>
  <si>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</si>
  <si>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</si>
  <si>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</si>
  <si>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</si>
  <si>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</si>
  <si>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</si>
  <si>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</si>
  <si>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</si>
  <si>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</si>
  <si>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</si>
  <si>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</si>
  <si>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</si>
  <si>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</si>
  <si>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</si>
  <si>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</si>
  <si>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</si>
  <si>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</si>
  <si>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</si>
  <si>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</si>
  <si>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</si>
  <si>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</si>
  <si>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</si>
  <si>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</si>
  <si>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</si>
  <si>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</si>
  <si>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</si>
  <si>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</si>
  <si>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</si>
  <si>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</si>
  <si>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</si>
  <si>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</si>
  <si>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</si>
  <si>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</si>
  <si>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</si>
  <si>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</si>
  <si>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</si>
  <si>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</si>
  <si>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</si>
  <si>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</si>
  <si>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</si>
  <si>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</si>
  <si>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</si>
  <si>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</si>
  <si>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</si>
  <si>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</si>
  <si>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</si>
  <si>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</si>
  <si>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</si>
  <si>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</si>
  <si>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</si>
  <si>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</si>
  <si>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</si>
  <si>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</si>
  <si>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</si>
  <si>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</si>
  <si>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</si>
  <si>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</si>
  <si>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</si>
  <si>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</si>
  <si>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</si>
  <si>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</si>
  <si>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</si>
  <si>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</si>
  <si>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</si>
  <si>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</si>
  <si>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</si>
  <si>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</si>
  <si>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</si>
  <si>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</si>
  <si>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</si>
  <si>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</si>
  <si>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</si>
  <si>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</si>
  <si>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</si>
  <si>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</si>
  <si>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</si>
  <si>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</si>
  <si>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</si>
  <si>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</si>
  <si>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</si>
  <si>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</si>
  <si>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</si>
  <si>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</si>
  <si>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</si>
  <si>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</si>
  <si>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</si>
  <si>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</si>
  <si>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</si>
  <si>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</si>
  <si>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</si>
  <si>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</si>
  <si>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</si>
  <si>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</si>
  <si>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</si>
  <si>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</si>
  <si>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</si>
  <si>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</si>
  <si>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</si>
  <si>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</si>
  <si>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</si>
  <si>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</si>
  <si>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</si>
  <si>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</si>
  <si>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</si>
  <si>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</si>
  <si>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</si>
  <si>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</si>
  <si>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</si>
  <si>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</si>
  <si>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</si>
  <si>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</si>
  <si>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</si>
  <si>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</si>
  <si>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</si>
  <si>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</si>
  <si>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</si>
  <si>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</si>
  <si>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</si>
  <si>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</si>
  <si>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</si>
  <si>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</si>
  <si>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</si>
  <si>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</si>
  <si>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</si>
  <si>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</si>
  <si>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</si>
  <si>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</si>
  <si>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</si>
  <si>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</si>
  <si>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</si>
  <si>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</si>
  <si>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</si>
  <si>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</si>
  <si>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</si>
  <si>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</si>
  <si>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</si>
  <si>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</si>
  <si>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</si>
  <si>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</si>
  <si>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</si>
  <si>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</si>
  <si>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</si>
  <si>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</si>
  <si>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</si>
  <si>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</si>
  <si>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</si>
  <si>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</si>
  <si>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</si>
  <si>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</si>
  <si>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</si>
  <si>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</si>
  <si>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</si>
  <si>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</si>
  <si>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</si>
  <si>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</si>
  <si>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</si>
  <si>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</si>
  <si>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</si>
  <si>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</si>
  <si>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</si>
  <si>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</si>
  <si>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</si>
  <si>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</si>
  <si>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</si>
  <si>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</si>
  <si>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</si>
  <si>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</si>
  <si>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</si>
  <si>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</si>
  <si>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</si>
  <si>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</si>
  <si>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</si>
  <si>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</si>
  <si>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</si>
  <si>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</si>
  <si>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</si>
  <si>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</si>
  <si>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</si>
  <si>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</si>
  <si>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</si>
  <si>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</si>
  <si>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</si>
  <si>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</si>
  <si>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</si>
  <si>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</si>
  <si>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</si>
  <si>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</si>
  <si>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</si>
  <si>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</si>
  <si>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</si>
  <si>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</si>
  <si>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</si>
  <si>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</si>
  <si>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</si>
  <si>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</si>
  <si>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</si>
  <si>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</si>
  <si>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</si>
  <si>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</si>
  <si>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</si>
  <si>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</si>
  <si>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</si>
  <si>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</si>
  <si>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</si>
  <si>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</si>
  <si>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</si>
  <si>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</si>
  <si>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</si>
  <si>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</si>
  <si>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</si>
  <si>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</si>
  <si>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</si>
  <si>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</si>
  <si>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</si>
  <si>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</si>
  <si>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</si>
  <si>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</si>
  <si>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</si>
  <si>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</si>
  <si>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</si>
  <si>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</si>
  <si>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</si>
  <si>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</si>
  <si>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</si>
  <si>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</si>
  <si>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</si>
  <si>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</si>
  <si>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</si>
  <si>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</si>
  <si>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</si>
  <si>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</si>
  <si>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</si>
  <si>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</si>
  <si>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</si>
  <si>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</si>
  <si>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</si>
  <si>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</si>
  <si>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</si>
  <si>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Marks</t>
  </si>
  <si>
    <t>Fruit</t>
  </si>
  <si>
    <t>Price</t>
  </si>
  <si>
    <t>Apple</t>
  </si>
  <si>
    <t>Banana</t>
  </si>
  <si>
    <t>Orange</t>
  </si>
  <si>
    <t>kiwi</t>
  </si>
  <si>
    <t>Total Sum Of Apple</t>
  </si>
  <si>
    <t>Count Of Apple</t>
  </si>
  <si>
    <t>Average Price Of Apple</t>
  </si>
  <si>
    <t>City</t>
  </si>
  <si>
    <t xml:space="preserve">Mumbai </t>
  </si>
  <si>
    <t>Vashi</t>
  </si>
  <si>
    <t>Thane</t>
  </si>
  <si>
    <t>Panvel</t>
  </si>
  <si>
    <t>Mumbai Avg</t>
  </si>
  <si>
    <t>xyz@domain.com</t>
  </si>
  <si>
    <t>xyz</t>
  </si>
  <si>
    <t>abc</t>
  </si>
  <si>
    <t>pqr</t>
  </si>
  <si>
    <t>mno</t>
  </si>
  <si>
    <t>lst</t>
  </si>
  <si>
    <t>uvx</t>
  </si>
  <si>
    <t>email</t>
  </si>
  <si>
    <t>abc@domain.com</t>
  </si>
  <si>
    <t>pqr@domain.com</t>
  </si>
  <si>
    <t>mno@domain.com</t>
  </si>
  <si>
    <t>lst@domain.com</t>
  </si>
  <si>
    <t>uvx@domain.com</t>
  </si>
  <si>
    <t>.in</t>
  </si>
  <si>
    <t>Roll no</t>
  </si>
  <si>
    <t>Name</t>
  </si>
  <si>
    <t>Rahul</t>
  </si>
  <si>
    <t>Kunal</t>
  </si>
  <si>
    <t>Hardik</t>
  </si>
  <si>
    <t>Dhoni</t>
  </si>
  <si>
    <t>Rollno</t>
  </si>
  <si>
    <t>Rohan</t>
  </si>
  <si>
    <t>Kurnal</t>
  </si>
  <si>
    <t>Pandya</t>
  </si>
  <si>
    <t>Mahendra</t>
  </si>
  <si>
    <t>sum</t>
  </si>
  <si>
    <t>min</t>
  </si>
  <si>
    <t>max</t>
  </si>
  <si>
    <t>count</t>
  </si>
  <si>
    <t>avg</t>
  </si>
  <si>
    <t>total sale</t>
  </si>
  <si>
    <t>total profit</t>
  </si>
  <si>
    <t>marketing budget</t>
  </si>
  <si>
    <t>10% of total profit</t>
  </si>
  <si>
    <t>rahul@gmail.com</t>
  </si>
  <si>
    <t>month</t>
  </si>
  <si>
    <t>now</t>
  </si>
  <si>
    <t>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</si>
</sst>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%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1" xfId="0" applyFont="1" applyBorder="1"/>
    <xf numFmtId="164" fontId="0" fillId="0" borderId="0" xfId="0" applyNumberForma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0" xfId="0" applyFont="1"/>
    <xf numFmtId="0" fontId="6" fillId="4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5" borderId="0" xfId="3" applyFont="1" applyAlignment="1">
      <alignment horizontal="center"/>
    </xf>
    <xf numFmtId="0" fontId="6" fillId="5" borderId="2" xfId="3" applyFont="1" applyBorder="1" applyAlignment="1">
      <alignment horizontal="center"/>
    </xf>
    <xf numFmtId="0" fontId="6" fillId="6" borderId="0" xfId="4" applyFont="1" applyAlignment="1">
      <alignment horizontal="center"/>
    </xf>
    <xf numFmtId="0" fontId="2" fillId="3" borderId="0" xfId="1"/>
    <xf numFmtId="0" fontId="7" fillId="0" borderId="0" xfId="5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/>
    <xf numFmtId="9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6">
    <cellStyle name="20% - Accent1" xfId="1" builtinId="30"/>
    <cellStyle name="60% - Accent1" xfId="2" builtinId="32"/>
    <cellStyle name="60% - Accent2" xfId="3" builtinId="36"/>
    <cellStyle name="60% - Accent3" xfId="4" builtinId="40"/>
    <cellStyle name="Hyperlink" xfId="5" builtinId="8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30CBF0-FAD7-4EDE-A69C-58411395B204}" name="Table3" displayName="Table3" ref="A1:L15346" totalsRowShown="0" headerRowDxfId="13" dataDxfId="12">
  <autoFilter ref="A1:L15346" xr:uid="{7B30CBF0-FAD7-4EDE-A69C-58411395B204}"/>
  <tableColumns count="12">
    <tableColumn id="1" xr3:uid="{B580069B-5B82-449E-B377-720B4ABC5BF9}" name="order_id" dataDxfId="11"/>
    <tableColumn id="2" xr3:uid="{E8CADFEB-C632-4BF1-8DBD-7D8CC731D387}" name="region" dataDxfId="10"/>
    <tableColumn id="3" xr3:uid="{D0A104D3-F88A-4BFA-A626-8EE358366FB6}" name="category" dataDxfId="9"/>
    <tableColumn id="4" xr3:uid="{A9D2CEDD-BAE8-483F-BD58-8ED5DB183205}" name="sales" dataDxfId="8"/>
    <tableColumn id="5" xr3:uid="{6C30F45E-9FC4-431B-9CE3-66ACE930B9C4}" name="discount" dataDxfId="7"/>
    <tableColumn id="8" xr3:uid="{45A678ED-1D9A-4FA7-B8A1-F7F1C7B9AF7D}" name="quantity" dataDxfId="6"/>
    <tableColumn id="9" xr3:uid="{7CF9D4E6-5DB5-4C50-B142-17D00A1BDE72}" name="order_date" dataDxfId="5"/>
    <tableColumn id="10" xr3:uid="{D32C4CBC-73A3-4469-896F-C5F94DC484A6}" name="delivery_date" dataDxfId="4"/>
    <tableColumn id="11" xr3:uid="{FA18BE25-4BBF-4774-A099-4DCE9B1D06D1}" name="customer_type" dataDxfId="3"/>
    <tableColumn id="12" xr3:uid="{84CC5CC0-3CC6-48FB-9FB4-56CF262A123D}" name="payment_mode" dataDxfId="2"/>
    <tableColumn id="13" xr3:uid="{14C32B06-44CA-4FC3-8D3F-B018963C9D07}" name="profit" dataDxfId="1"/>
    <tableColumn id="14" xr3:uid="{BAECCBA9-ED16-4CD5-BB69-9322A035DA67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rahul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abc@domain.com" TargetMode="External"/><Relationship Id="rId3" Type="http://schemas.openxmlformats.org/officeDocument/2006/relationships/hyperlink" Target="mailto:pqr@domain.com" TargetMode="External"/><Relationship Id="rId7" Type="http://schemas.openxmlformats.org/officeDocument/2006/relationships/hyperlink" Target="mailto:xyz@domain.com" TargetMode="External"/><Relationship Id="rId12" Type="http://schemas.openxmlformats.org/officeDocument/2006/relationships/hyperlink" Target="mailto:uvx@domain.com" TargetMode="External"/><Relationship Id="rId2" Type="http://schemas.openxmlformats.org/officeDocument/2006/relationships/hyperlink" Target="mailto:abc@domain.com" TargetMode="External"/><Relationship Id="rId1" Type="http://schemas.openxmlformats.org/officeDocument/2006/relationships/hyperlink" Target="mailto:xyz@domain.com" TargetMode="External"/><Relationship Id="rId6" Type="http://schemas.openxmlformats.org/officeDocument/2006/relationships/hyperlink" Target="mailto:uvx@domain.com" TargetMode="External"/><Relationship Id="rId11" Type="http://schemas.openxmlformats.org/officeDocument/2006/relationships/hyperlink" Target="mailto:lst@domain.com" TargetMode="External"/><Relationship Id="rId5" Type="http://schemas.openxmlformats.org/officeDocument/2006/relationships/hyperlink" Target="mailto:lst@domain.com" TargetMode="External"/><Relationship Id="rId10" Type="http://schemas.openxmlformats.org/officeDocument/2006/relationships/hyperlink" Target="mailto:mno@domain.com" TargetMode="External"/><Relationship Id="rId4" Type="http://schemas.openxmlformats.org/officeDocument/2006/relationships/hyperlink" Target="mailto:mno@domain.com" TargetMode="External"/><Relationship Id="rId9" Type="http://schemas.openxmlformats.org/officeDocument/2006/relationships/hyperlink" Target="mailto:pqr@doma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6"/>
  <sheetViews>
    <sheetView tabSelected="1" topLeftCell="K1" zoomScale="90" zoomScaleNormal="100" workbookViewId="0">
      <selection activeCell="S9" sqref="S9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21875" customWidth="1"/>
    <col min="5" max="5" width="13" customWidth="1"/>
    <col min="6" max="6" width="12.77734375" customWidth="1"/>
    <col min="7" max="7" width="15.77734375" customWidth="1"/>
    <col min="8" max="8" width="18.77734375" customWidth="1"/>
    <col min="9" max="9" width="20" customWidth="1"/>
    <col min="10" max="10" width="20.77734375" customWidth="1"/>
    <col min="11" max="11" width="12.21875" customWidth="1"/>
    <col min="12" max="12" width="14.21875" customWidth="1"/>
    <col min="13" max="13" width="26.5546875" customWidth="1"/>
    <col min="14" max="14" width="8.6640625" customWidth="1"/>
    <col min="15" max="15" width="37.77734375" customWidth="1"/>
  </cols>
  <sheetData>
    <row r="1" spans="1:1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9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M2" s="4"/>
      <c r="N2" s="5"/>
      <c r="O2" s="4"/>
    </row>
    <row r="3" spans="1:19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S3">
        <v>35.994599999999998</v>
      </c>
    </row>
    <row r="4" spans="1:19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O4" s="7"/>
    </row>
    <row r="5" spans="1:19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9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M6" t="s">
        <v>15424</v>
      </c>
      <c r="O6">
        <f>SUM(sales)</f>
        <v>39262877.519999973</v>
      </c>
    </row>
    <row r="7" spans="1:19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M7" t="s">
        <v>15425</v>
      </c>
      <c r="O7">
        <f>SUM(O6*10%)</f>
        <v>3926287.7519999975</v>
      </c>
    </row>
    <row r="8" spans="1:19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M8" t="s">
        <v>15426</v>
      </c>
      <c r="N8" t="s">
        <v>15427</v>
      </c>
      <c r="S8">
        <f>ROUND(S3,)</f>
        <v>36</v>
      </c>
    </row>
    <row r="9" spans="1:19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O9">
        <f>O6*0.1</f>
        <v>3926287.7519999975</v>
      </c>
    </row>
    <row r="10" spans="1:19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M10" s="17" t="s">
        <v>15428</v>
      </c>
    </row>
    <row r="11" spans="1:19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9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Q12">
        <v>29604</v>
      </c>
    </row>
    <row r="13" spans="1:19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  <c r="Q13" s="21">
        <v>0.72</v>
      </c>
    </row>
    <row r="14" spans="1:19" ht="13.9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  <c r="O14">
        <f ca="1">WEEKDAY(O22)</f>
        <v>2</v>
      </c>
    </row>
    <row r="15" spans="1:19" ht="16.0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9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O16">
        <f>ABS(Q18)</f>
        <v>10.065340000000001</v>
      </c>
    </row>
    <row r="17" spans="1:17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  <c r="O17">
        <f>ABS(-10)</f>
        <v>10</v>
      </c>
      <c r="Q17">
        <v>95.6</v>
      </c>
    </row>
    <row r="18" spans="1:17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  <c r="Q18">
        <v>10.065340000000001</v>
      </c>
    </row>
    <row r="19" spans="1:17" ht="17.399999999999999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  <c r="O19">
        <f>YEAR(G3)</f>
        <v>2023</v>
      </c>
    </row>
    <row r="20" spans="1:17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7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  <c r="Q21" s="22">
        <v>46237</v>
      </c>
    </row>
    <row r="22" spans="1:17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  <c r="N22" t="s">
        <v>15431</v>
      </c>
      <c r="O22" s="22">
        <f ca="1">TODAY()</f>
        <v>46237</v>
      </c>
    </row>
    <row r="23" spans="1:17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  <c r="N23" t="s">
        <v>15430</v>
      </c>
      <c r="O23" s="23">
        <f ca="1">NOW()</f>
        <v>46237.78702974537</v>
      </c>
    </row>
    <row r="24" spans="1:17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  <c r="N24" t="s">
        <v>15429</v>
      </c>
      <c r="O24" s="22">
        <f ca="1">MONTH(O22)</f>
        <v>8</v>
      </c>
    </row>
    <row r="25" spans="1:17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7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7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7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7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7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7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7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5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5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</row>
  </sheetData>
  <phoneticPr fontId="9" type="noConversion"/>
  <hyperlinks>
    <hyperlink ref="M10" r:id="rId1" xr:uid="{E7E96003-AA8C-4772-84CF-C0ECD3481B74}"/>
  </hyperlinks>
  <pageMargins left="0.7" right="0.7" top="0.75" bottom="0.75" header="0" footer="0"/>
  <pageSetup orientation="landscape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82E6-BCCE-480E-8B48-CC4D9364C388}">
  <dimension ref="A1:D13"/>
  <sheetViews>
    <sheetView workbookViewId="0">
      <selection activeCell="D9" sqref="D9"/>
    </sheetView>
  </sheetViews>
  <sheetFormatPr defaultRowHeight="14.4" x14ac:dyDescent="0.3"/>
  <sheetData>
    <row r="1" spans="1:4" x14ac:dyDescent="0.3">
      <c r="A1">
        <v>10</v>
      </c>
    </row>
    <row r="2" spans="1:4" x14ac:dyDescent="0.3">
      <c r="A2">
        <v>20</v>
      </c>
    </row>
    <row r="3" spans="1:4" x14ac:dyDescent="0.3">
      <c r="A3">
        <v>30</v>
      </c>
    </row>
    <row r="4" spans="1:4" x14ac:dyDescent="0.3">
      <c r="A4">
        <v>40</v>
      </c>
    </row>
    <row r="8" spans="1:4" x14ac:dyDescent="0.3">
      <c r="D8">
        <f>SUM(Sheet8!A1:A4)</f>
        <v>100</v>
      </c>
    </row>
    <row r="9" spans="1:4" x14ac:dyDescent="0.3">
      <c r="C9" t="s">
        <v>15419</v>
      </c>
      <c r="D9">
        <f>SUM(A1:A4)</f>
        <v>100</v>
      </c>
    </row>
    <row r="10" spans="1:4" x14ac:dyDescent="0.3">
      <c r="C10" t="s">
        <v>15420</v>
      </c>
      <c r="D10">
        <f>MIN(A1:A4)</f>
        <v>10</v>
      </c>
    </row>
    <row r="11" spans="1:4" x14ac:dyDescent="0.3">
      <c r="C11" t="s">
        <v>15421</v>
      </c>
      <c r="D11">
        <f>MAX(A1:A4)</f>
        <v>40</v>
      </c>
    </row>
    <row r="12" spans="1:4" x14ac:dyDescent="0.3">
      <c r="C12" t="s">
        <v>15422</v>
      </c>
      <c r="D12">
        <f>COUNT(A1:A4)</f>
        <v>4</v>
      </c>
    </row>
    <row r="13" spans="1:4" x14ac:dyDescent="0.3">
      <c r="C13" t="s">
        <v>15423</v>
      </c>
      <c r="D13">
        <f>AVERAGE(A1:A4)</f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3796-7A22-4618-BFE4-5035217EA93C}">
  <dimension ref="A1:E5"/>
  <sheetViews>
    <sheetView workbookViewId="0">
      <selection activeCell="B2" sqref="B2"/>
    </sheetView>
  </sheetViews>
  <sheetFormatPr defaultRowHeight="14.4" x14ac:dyDescent="0.3"/>
  <sheetData>
    <row r="1" spans="1:5" x14ac:dyDescent="0.3">
      <c r="B1">
        <v>1</v>
      </c>
      <c r="C1">
        <v>2</v>
      </c>
      <c r="D1">
        <v>3</v>
      </c>
      <c r="E1">
        <v>4</v>
      </c>
    </row>
    <row r="2" spans="1:5" x14ac:dyDescent="0.3">
      <c r="A2">
        <v>1</v>
      </c>
    </row>
    <row r="3" spans="1:5" x14ac:dyDescent="0.3">
      <c r="A3">
        <v>2</v>
      </c>
    </row>
    <row r="4" spans="1:5" x14ac:dyDescent="0.3">
      <c r="A4">
        <v>3</v>
      </c>
    </row>
    <row r="5" spans="1:5" x14ac:dyDescent="0.3">
      <c r="A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649B8-9C22-43C2-A58A-D30E0D06900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6A16A-1A6E-40C0-97A7-E86CFA129799}">
  <dimension ref="A1:M13"/>
  <sheetViews>
    <sheetView topLeftCell="E1" workbookViewId="0">
      <selection activeCell="K6" sqref="K6"/>
    </sheetView>
  </sheetViews>
  <sheetFormatPr defaultRowHeight="14.4" x14ac:dyDescent="0.3"/>
  <cols>
    <col min="4" max="4" width="22.88671875" customWidth="1"/>
    <col min="5" max="5" width="15.109375" customWidth="1"/>
    <col min="6" max="6" width="20.33203125" customWidth="1"/>
    <col min="8" max="8" width="15.77734375" customWidth="1"/>
    <col min="9" max="9" width="16.77734375" customWidth="1"/>
    <col min="11" max="11" width="22.109375" customWidth="1"/>
    <col min="12" max="12" width="16" customWidth="1"/>
    <col min="13" max="13" width="17.88671875" customWidth="1"/>
  </cols>
  <sheetData>
    <row r="1" spans="1:13" s="9" customFormat="1" x14ac:dyDescent="0.3">
      <c r="A1" s="9" t="s">
        <v>15379</v>
      </c>
      <c r="B1" s="9" t="s">
        <v>15380</v>
      </c>
      <c r="C1" s="9" t="s">
        <v>15388</v>
      </c>
      <c r="I1" s="9" t="s">
        <v>15401</v>
      </c>
      <c r="K1" s="9" t="s">
        <v>15407</v>
      </c>
    </row>
    <row r="2" spans="1:13" x14ac:dyDescent="0.3">
      <c r="A2" t="s">
        <v>15381</v>
      </c>
      <c r="B2">
        <v>50</v>
      </c>
      <c r="C2" s="10" t="s">
        <v>34</v>
      </c>
      <c r="H2" t="s">
        <v>15395</v>
      </c>
      <c r="I2" s="17" t="s">
        <v>15394</v>
      </c>
      <c r="K2" t="str">
        <f>SUBSTITUTE(I2,".com",".in")</f>
        <v>xyz@domain.in</v>
      </c>
      <c r="L2" s="12">
        <v>111222333</v>
      </c>
      <c r="M2" s="12" t="str">
        <f>REPLACE(L2,4,3,"***")</f>
        <v>111***333</v>
      </c>
    </row>
    <row r="3" spans="1:13" x14ac:dyDescent="0.3">
      <c r="A3" t="s">
        <v>15382</v>
      </c>
      <c r="B3">
        <v>100</v>
      </c>
      <c r="C3" s="10" t="s">
        <v>15390</v>
      </c>
      <c r="D3" s="13" t="s">
        <v>15385</v>
      </c>
      <c r="E3" s="14" t="s">
        <v>15386</v>
      </c>
      <c r="F3" s="13" t="s">
        <v>15387</v>
      </c>
      <c r="H3" t="s">
        <v>15396</v>
      </c>
      <c r="I3" s="17" t="s">
        <v>15402</v>
      </c>
      <c r="K3" t="str">
        <f t="shared" ref="K3:K13" si="0">SUBSTITUTE(I3,".com",".in")</f>
        <v>abc@domain.in</v>
      </c>
      <c r="L3" s="12">
        <v>222333444</v>
      </c>
      <c r="M3" s="12" t="str">
        <f>REPLACE(L3,4,3,"***")</f>
        <v>222***444</v>
      </c>
    </row>
    <row r="4" spans="1:13" x14ac:dyDescent="0.3">
      <c r="A4" t="s">
        <v>15383</v>
      </c>
      <c r="B4">
        <v>150</v>
      </c>
      <c r="C4" s="10" t="s">
        <v>15391</v>
      </c>
      <c r="D4" s="15">
        <f>SUMIF(A2:A13,"Apple",B2:B13)</f>
        <v>2000</v>
      </c>
      <c r="E4" s="15">
        <f>COUNTIF(A2:A13,"Apple")</f>
        <v>6</v>
      </c>
      <c r="F4" s="15"/>
      <c r="H4" t="s">
        <v>15397</v>
      </c>
      <c r="I4" s="17" t="s">
        <v>15403</v>
      </c>
      <c r="K4" t="str">
        <f t="shared" si="0"/>
        <v>pqr@domain.in</v>
      </c>
    </row>
    <row r="5" spans="1:13" x14ac:dyDescent="0.3">
      <c r="A5" t="s">
        <v>15381</v>
      </c>
      <c r="B5">
        <v>200</v>
      </c>
      <c r="C5" s="10" t="s">
        <v>15392</v>
      </c>
      <c r="D5" s="11" t="s">
        <v>15393</v>
      </c>
      <c r="E5" s="9"/>
      <c r="F5" s="9"/>
      <c r="H5" t="s">
        <v>15398</v>
      </c>
      <c r="I5" s="17" t="s">
        <v>15404</v>
      </c>
      <c r="K5" t="str">
        <f t="shared" si="0"/>
        <v>mno@domain.in</v>
      </c>
    </row>
    <row r="6" spans="1:13" x14ac:dyDescent="0.3">
      <c r="A6" t="s">
        <v>15384</v>
      </c>
      <c r="B6">
        <v>250</v>
      </c>
      <c r="C6" s="10" t="s">
        <v>34</v>
      </c>
      <c r="D6" s="16">
        <f>AVERAGEIFS(B2:B13,A2:A13,"Apple",C2:C13,"Mumbai")</f>
        <v>383.33333333333331</v>
      </c>
      <c r="H6" t="s">
        <v>15399</v>
      </c>
      <c r="I6" s="17" t="s">
        <v>15405</v>
      </c>
      <c r="K6" t="str">
        <f t="shared" si="0"/>
        <v>lst@domain.in</v>
      </c>
    </row>
    <row r="7" spans="1:13" x14ac:dyDescent="0.3">
      <c r="A7" t="s">
        <v>15381</v>
      </c>
      <c r="B7">
        <v>300</v>
      </c>
      <c r="C7" s="10" t="s">
        <v>15390</v>
      </c>
      <c r="H7" t="s">
        <v>15400</v>
      </c>
      <c r="I7" s="17" t="s">
        <v>15406</v>
      </c>
      <c r="K7" t="str">
        <f t="shared" si="0"/>
        <v>uvx@domain.in</v>
      </c>
    </row>
    <row r="8" spans="1:13" x14ac:dyDescent="0.3">
      <c r="A8" t="s">
        <v>15381</v>
      </c>
      <c r="B8">
        <v>350</v>
      </c>
      <c r="C8" s="10" t="s">
        <v>15391</v>
      </c>
      <c r="H8" t="s">
        <v>15395</v>
      </c>
      <c r="I8" s="17" t="s">
        <v>15394</v>
      </c>
      <c r="K8" t="str">
        <f t="shared" si="0"/>
        <v>xyz@domain.in</v>
      </c>
    </row>
    <row r="9" spans="1:13" x14ac:dyDescent="0.3">
      <c r="A9" t="s">
        <v>15382</v>
      </c>
      <c r="B9">
        <v>400</v>
      </c>
      <c r="C9" s="10" t="s">
        <v>15392</v>
      </c>
      <c r="H9" t="s">
        <v>15396</v>
      </c>
      <c r="I9" s="17" t="s">
        <v>15402</v>
      </c>
      <c r="K9" t="str">
        <f t="shared" si="0"/>
        <v>abc@domain.in</v>
      </c>
    </row>
    <row r="10" spans="1:13" x14ac:dyDescent="0.3">
      <c r="A10" t="s">
        <v>15383</v>
      </c>
      <c r="B10">
        <v>450</v>
      </c>
      <c r="C10" s="10" t="s">
        <v>15389</v>
      </c>
      <c r="H10" t="s">
        <v>15397</v>
      </c>
      <c r="I10" s="17" t="s">
        <v>15403</v>
      </c>
      <c r="K10" t="str">
        <f t="shared" si="0"/>
        <v>pqr@domain.in</v>
      </c>
    </row>
    <row r="11" spans="1:13" x14ac:dyDescent="0.3">
      <c r="A11" t="s">
        <v>15381</v>
      </c>
      <c r="B11">
        <v>500</v>
      </c>
      <c r="C11" s="10" t="s">
        <v>34</v>
      </c>
      <c r="H11" t="s">
        <v>15398</v>
      </c>
      <c r="I11" s="17" t="s">
        <v>15404</v>
      </c>
      <c r="K11" t="str">
        <f t="shared" si="0"/>
        <v>mno@domain.in</v>
      </c>
    </row>
    <row r="12" spans="1:13" x14ac:dyDescent="0.3">
      <c r="A12" t="s">
        <v>15384</v>
      </c>
      <c r="B12">
        <v>550</v>
      </c>
      <c r="C12" s="10" t="s">
        <v>15391</v>
      </c>
      <c r="H12" t="s">
        <v>15399</v>
      </c>
      <c r="I12" s="17" t="s">
        <v>15405</v>
      </c>
      <c r="K12" t="str">
        <f t="shared" si="0"/>
        <v>lst@domain.in</v>
      </c>
    </row>
    <row r="13" spans="1:13" x14ac:dyDescent="0.3">
      <c r="A13" t="s">
        <v>15381</v>
      </c>
      <c r="B13">
        <v>600</v>
      </c>
      <c r="C13" s="10" t="s">
        <v>34</v>
      </c>
      <c r="H13" t="s">
        <v>15400</v>
      </c>
      <c r="I13" s="17" t="s">
        <v>15406</v>
      </c>
      <c r="K13" t="str">
        <f t="shared" si="0"/>
        <v>uvx@domain.in</v>
      </c>
    </row>
  </sheetData>
  <phoneticPr fontId="8" type="noConversion"/>
  <hyperlinks>
    <hyperlink ref="I2" r:id="rId1" xr:uid="{2E546454-16A9-4CA9-B4C5-FF161E61D6C5}"/>
    <hyperlink ref="I3" r:id="rId2" xr:uid="{4C7B6BCB-ECE8-43B4-91ED-E91ADB395014}"/>
    <hyperlink ref="I4" r:id="rId3" xr:uid="{946CD57F-1D08-4775-B89B-43C54AAE8D02}"/>
    <hyperlink ref="I5" r:id="rId4" xr:uid="{E228D3CC-3E30-48EA-945A-E9660FDA492B}"/>
    <hyperlink ref="I6" r:id="rId5" xr:uid="{A5C477E7-07FE-47B2-9F88-CFF09C79101C}"/>
    <hyperlink ref="I7" r:id="rId6" xr:uid="{1EAAAE07-533D-493D-B8FE-114B3B73E23B}"/>
    <hyperlink ref="I8" r:id="rId7" xr:uid="{845F74F2-8349-42DB-BEC9-A458B0051025}"/>
    <hyperlink ref="I9" r:id="rId8" xr:uid="{A19EBF72-50B5-44C8-988D-C5143AA15C4C}"/>
    <hyperlink ref="I10" r:id="rId9" xr:uid="{8E00FF05-4361-4BBA-98CF-D32F5D004AB8}"/>
    <hyperlink ref="I11" r:id="rId10" xr:uid="{1676BF8B-FF26-4048-BABD-609168DE7A54}"/>
    <hyperlink ref="I12" r:id="rId11" xr:uid="{97109DC4-88B5-44F8-9295-6F2033406397}"/>
    <hyperlink ref="I13" r:id="rId12" xr:uid="{AF4A0953-EEF0-4359-825B-7D1C31A1567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B223-E367-40FE-AC98-74F5038A8E0C}">
  <dimension ref="A1:C9"/>
  <sheetViews>
    <sheetView workbookViewId="0">
      <selection activeCell="H10" sqref="H10"/>
    </sheetView>
  </sheetViews>
  <sheetFormatPr defaultRowHeight="14.4" x14ac:dyDescent="0.3"/>
  <cols>
    <col min="2" max="2" width="9.5546875" bestFit="1" customWidth="1"/>
  </cols>
  <sheetData>
    <row r="1" spans="1:3" s="8" customFormat="1" x14ac:dyDescent="0.3">
      <c r="A1" s="8" t="s">
        <v>15408</v>
      </c>
      <c r="B1" s="8" t="s">
        <v>15409</v>
      </c>
      <c r="C1" s="8" t="s">
        <v>15378</v>
      </c>
    </row>
    <row r="2" spans="1:3" x14ac:dyDescent="0.3">
      <c r="A2">
        <v>1</v>
      </c>
      <c r="B2" s="10" t="s">
        <v>15410</v>
      </c>
      <c r="C2">
        <f>VLOOKUP(A2,Sheet3!$A$1:$C$9,MATCH("Marks",Sheet3!$1:$1,0),FALSE)</f>
        <v>65</v>
      </c>
    </row>
    <row r="3" spans="1:3" x14ac:dyDescent="0.3">
      <c r="A3">
        <v>2</v>
      </c>
      <c r="B3" s="10" t="s">
        <v>15411</v>
      </c>
      <c r="C3">
        <f>VLOOKUP(A3,Sheet3!$A$1:$C$9,MATCH("Marks",Sheet3!$1:$1,0),FALSE)</f>
        <v>76</v>
      </c>
    </row>
    <row r="4" spans="1:3" x14ac:dyDescent="0.3">
      <c r="A4">
        <v>6</v>
      </c>
      <c r="B4" s="10" t="s">
        <v>15412</v>
      </c>
      <c r="C4">
        <f>VLOOKUP(A4,Sheet3!$A$1:$C$9,MATCH("Marks",Sheet3!$1:$1,0),FALSE)</f>
        <v>77</v>
      </c>
    </row>
    <row r="5" spans="1:3" x14ac:dyDescent="0.3">
      <c r="A5">
        <v>4</v>
      </c>
      <c r="B5" s="10" t="s">
        <v>15413</v>
      </c>
      <c r="C5">
        <f>VLOOKUP(A5,Sheet3!$A$1:$C$9,MATCH("Marks",Sheet3!$1:$1,0),FALSE)</f>
        <v>34</v>
      </c>
    </row>
    <row r="6" spans="1:3" x14ac:dyDescent="0.3">
      <c r="A6">
        <v>5</v>
      </c>
      <c r="B6" s="20" t="s">
        <v>15415</v>
      </c>
      <c r="C6">
        <f>VLOOKUP(A6,Sheet3!$A$1:$C$9,MATCH("Marks",Sheet3!$1:$1,0),FALSE)</f>
        <v>90</v>
      </c>
    </row>
    <row r="7" spans="1:3" x14ac:dyDescent="0.3">
      <c r="A7">
        <v>3</v>
      </c>
      <c r="B7" s="20" t="s">
        <v>15416</v>
      </c>
      <c r="C7">
        <f>VLOOKUP(A7,Sheet3!$A$1:$C$9,MATCH("Marks",Sheet3!$1:$1,0),FALSE)</f>
        <v>89</v>
      </c>
    </row>
    <row r="8" spans="1:3" x14ac:dyDescent="0.3">
      <c r="A8">
        <v>7</v>
      </c>
      <c r="B8" s="20" t="s">
        <v>15417</v>
      </c>
      <c r="C8">
        <f>VLOOKUP(A8,Sheet3!$A$1:$C$9,MATCH("Marks",Sheet3!$1:$1,0),FALSE)</f>
        <v>56</v>
      </c>
    </row>
    <row r="9" spans="1:3" x14ac:dyDescent="0.3">
      <c r="A9">
        <v>8</v>
      </c>
      <c r="B9" s="20" t="s">
        <v>15418</v>
      </c>
      <c r="C9">
        <f>VLOOKUP(A9,Sheet3!$A$1:$C$9,MATCH("Marks",Sheet3!$1:$1,0),FALSE)</f>
        <v>87</v>
      </c>
    </row>
  </sheetData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D05C-E052-4587-888C-FBE59DCA57BA}">
  <dimension ref="A1:J10"/>
  <sheetViews>
    <sheetView workbookViewId="0">
      <selection activeCell="B2" sqref="B2:J2"/>
    </sheetView>
  </sheetViews>
  <sheetFormatPr defaultRowHeight="14.4" x14ac:dyDescent="0.3"/>
  <cols>
    <col min="1" max="1" width="8.77734375" style="8"/>
  </cols>
  <sheetData>
    <row r="1" spans="1:10" x14ac:dyDescent="0.3">
      <c r="A1" s="8" t="s">
        <v>15414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</row>
    <row r="2" spans="1:10" x14ac:dyDescent="0.3">
      <c r="A2" s="8" t="s">
        <v>15409</v>
      </c>
      <c r="B2" s="19" t="s">
        <v>15410</v>
      </c>
      <c r="C2" s="19" t="s">
        <v>15411</v>
      </c>
      <c r="D2" s="19" t="s">
        <v>15412</v>
      </c>
      <c r="E2" s="19" t="s">
        <v>15413</v>
      </c>
      <c r="F2" s="19" t="s">
        <v>15410</v>
      </c>
      <c r="G2" s="19" t="s">
        <v>15411</v>
      </c>
      <c r="H2" s="19" t="s">
        <v>15412</v>
      </c>
      <c r="I2" s="19" t="s">
        <v>15413</v>
      </c>
      <c r="J2" s="19" t="s">
        <v>15410</v>
      </c>
    </row>
    <row r="3" spans="1:10" x14ac:dyDescent="0.3">
      <c r="A3" s="8" t="s">
        <v>15378</v>
      </c>
      <c r="B3" s="18">
        <v>34</v>
      </c>
      <c r="C3" s="18">
        <v>45</v>
      </c>
      <c r="D3" s="18">
        <v>67</v>
      </c>
      <c r="E3" s="18">
        <v>89</v>
      </c>
      <c r="F3" s="18">
        <v>98</v>
      </c>
      <c r="G3" s="18">
        <v>87</v>
      </c>
      <c r="H3" s="18">
        <v>76</v>
      </c>
      <c r="I3" s="18">
        <v>65</v>
      </c>
      <c r="J3" s="18">
        <v>54</v>
      </c>
    </row>
    <row r="10" spans="1:10" x14ac:dyDescent="0.3">
      <c r="G10">
        <f>HLOOKUP(7,B1:J3,3,FALSE)</f>
        <v>76</v>
      </c>
    </row>
  </sheetData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6C05-8C0D-4EDA-B7A6-3ABB0BCBF0AE}">
  <dimension ref="A1:E10"/>
  <sheetViews>
    <sheetView zoomScale="122" workbookViewId="0">
      <selection activeCell="E11" sqref="E11"/>
    </sheetView>
  </sheetViews>
  <sheetFormatPr defaultRowHeight="14.4" x14ac:dyDescent="0.3"/>
  <sheetData>
    <row r="1" spans="1:5" s="8" customFormat="1" x14ac:dyDescent="0.3">
      <c r="A1" s="8" t="s">
        <v>15408</v>
      </c>
      <c r="C1" s="8" t="s">
        <v>15378</v>
      </c>
    </row>
    <row r="2" spans="1:5" x14ac:dyDescent="0.3">
      <c r="A2">
        <v>1</v>
      </c>
      <c r="C2" s="10">
        <v>65</v>
      </c>
    </row>
    <row r="3" spans="1:5" x14ac:dyDescent="0.3">
      <c r="A3">
        <v>2</v>
      </c>
      <c r="C3" s="10">
        <v>76</v>
      </c>
    </row>
    <row r="4" spans="1:5" x14ac:dyDescent="0.3">
      <c r="A4">
        <v>3</v>
      </c>
      <c r="C4" s="10">
        <v>89</v>
      </c>
    </row>
    <row r="5" spans="1:5" x14ac:dyDescent="0.3">
      <c r="A5">
        <v>4</v>
      </c>
      <c r="C5" s="10">
        <v>34</v>
      </c>
    </row>
    <row r="6" spans="1:5" x14ac:dyDescent="0.3">
      <c r="A6">
        <v>5</v>
      </c>
      <c r="C6" s="10">
        <v>90</v>
      </c>
    </row>
    <row r="7" spans="1:5" ht="13.95" customHeight="1" x14ac:dyDescent="0.3">
      <c r="A7">
        <v>6</v>
      </c>
      <c r="C7" s="10">
        <v>77</v>
      </c>
    </row>
    <row r="8" spans="1:5" x14ac:dyDescent="0.3">
      <c r="A8">
        <v>7</v>
      </c>
      <c r="C8" s="10">
        <v>56</v>
      </c>
    </row>
    <row r="9" spans="1:5" x14ac:dyDescent="0.3">
      <c r="A9">
        <v>8</v>
      </c>
      <c r="C9" s="10">
        <v>87</v>
      </c>
    </row>
    <row r="10" spans="1:5" x14ac:dyDescent="0.3">
      <c r="E10">
        <f>MATCH("Marks",1:1,0)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12</vt:i4>
      </vt:variant>
    </vt:vector>
  </HeadingPairs>
  <TitlesOfParts>
    <vt:vector size="20" baseType="lpstr">
      <vt:lpstr>Sheet1</vt:lpstr>
      <vt:lpstr>Sheet8</vt:lpstr>
      <vt:lpstr>Sheet6</vt:lpstr>
      <vt:lpstr>Sheet7</vt:lpstr>
      <vt:lpstr>Sheet4</vt:lpstr>
      <vt:lpstr>Sheet2</vt:lpstr>
      <vt:lpstr>Sheet5</vt:lpstr>
      <vt:lpstr>Sheet3</vt:lpstr>
      <vt:lpstr>category</vt:lpstr>
      <vt:lpstr>city</vt:lpstr>
      <vt:lpstr>customer_type</vt:lpstr>
      <vt:lpstr>delivery_date</vt:lpstr>
      <vt:lpstr>discount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REHAN ANSARI</cp:lastModifiedBy>
  <dcterms:created xsi:type="dcterms:W3CDTF">2026-04-18T06:02:34Z</dcterms:created>
  <dcterms:modified xsi:type="dcterms:W3CDTF">2026-08-03T13:24:21Z</dcterms:modified>
</cp:coreProperties>
</file>